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20/RIDERSHIP/07 JULY/"/>
    </mc:Choice>
  </mc:AlternateContent>
  <xr:revisionPtr revIDLastSave="0" documentId="13_ncr:1_{BD85D9F9-3BE9-B940-AAA0-848119EBA981}" xr6:coauthVersionLast="45" xr6:coauthVersionMax="45" xr10:uidLastSave="{00000000-0000-0000-0000-000000000000}"/>
  <bookViews>
    <workbookView xWindow="9160" yWindow="560" windowWidth="21940" windowHeight="1968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960" i="1" l="1"/>
  <c r="AC961" i="1"/>
  <c r="AB960" i="1"/>
  <c r="AB961" i="1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AB600" i="1" l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599" i="1"/>
  <c r="AC433" i="1" l="1"/>
  <c r="AC434" i="1"/>
  <c r="AC435" i="1"/>
  <c r="AB433" i="1"/>
  <c r="AB434" i="1"/>
  <c r="AB435" i="1"/>
  <c r="AC928" i="1" l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B62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C281" i="1" s="1"/>
  <c r="AB258" i="1"/>
  <c r="AB281" i="1" s="1"/>
  <c r="AC257" i="1"/>
  <c r="AB257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184" i="1"/>
  <c r="AB184" i="1"/>
  <c r="AC183" i="1"/>
  <c r="AB183" i="1"/>
  <c r="AC182" i="1"/>
  <c r="AB182" i="1"/>
  <c r="AC181" i="1"/>
  <c r="AB181" i="1"/>
  <c r="AC180" i="1"/>
  <c r="AB180" i="1"/>
  <c r="AC179" i="1"/>
  <c r="AB179" i="1"/>
  <c r="AC178" i="1"/>
  <c r="AB178" i="1"/>
  <c r="AC177" i="1"/>
  <c r="AB177" i="1"/>
  <c r="AC176" i="1"/>
  <c r="AB176" i="1"/>
  <c r="AC175" i="1"/>
  <c r="AB175" i="1"/>
  <c r="AC174" i="1"/>
  <c r="AB174" i="1"/>
  <c r="AC173" i="1"/>
  <c r="AB173" i="1"/>
  <c r="AC172" i="1"/>
  <c r="AB172" i="1"/>
  <c r="AC171" i="1"/>
  <c r="AB171" i="1"/>
  <c r="AC170" i="1"/>
  <c r="AB170" i="1"/>
  <c r="AC169" i="1"/>
  <c r="AB169" i="1"/>
  <c r="AC168" i="1"/>
  <c r="AB168" i="1"/>
  <c r="AC167" i="1"/>
  <c r="AB167" i="1"/>
  <c r="AC166" i="1"/>
  <c r="AB166" i="1"/>
  <c r="AC165" i="1"/>
  <c r="AB165" i="1"/>
  <c r="AC164" i="1"/>
  <c r="AB16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102" i="1"/>
  <c r="AB10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C7" i="5" l="1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BA947" i="1"/>
  <c r="AV947" i="1"/>
  <c r="AP947" i="1"/>
  <c r="AK947" i="1"/>
  <c r="AF947" i="1"/>
  <c r="AE947" i="1"/>
  <c r="BC947" i="1" s="1"/>
  <c r="AE941" i="1"/>
  <c r="AP941" i="1" s="1"/>
  <c r="AE940" i="1"/>
  <c r="BD940" i="1" s="1"/>
  <c r="AE939" i="1"/>
  <c r="AL918" i="1"/>
  <c r="AE918" i="1"/>
  <c r="BC918" i="1" s="1"/>
  <c r="AW917" i="1"/>
  <c r="AL917" i="1"/>
  <c r="AG917" i="1"/>
  <c r="AE917" i="1"/>
  <c r="BE917" i="1" s="1"/>
  <c r="BD916" i="1"/>
  <c r="AT916" i="1"/>
  <c r="AN916" i="1"/>
  <c r="AI916" i="1"/>
  <c r="AE916" i="1"/>
  <c r="AY916" i="1" s="1"/>
  <c r="AE910" i="1"/>
  <c r="BE910" i="1" s="1"/>
  <c r="AE909" i="1"/>
  <c r="BC909" i="1" s="1"/>
  <c r="AE908" i="1"/>
  <c r="BA908" i="1" s="1"/>
  <c r="BA887" i="1"/>
  <c r="AL887" i="1"/>
  <c r="AG887" i="1"/>
  <c r="AE887" i="1"/>
  <c r="AS887" i="1" s="1"/>
  <c r="BD886" i="1"/>
  <c r="AZ886" i="1"/>
  <c r="AV886" i="1"/>
  <c r="AR886" i="1"/>
  <c r="AN886" i="1"/>
  <c r="AJ886" i="1"/>
  <c r="AF886" i="1"/>
  <c r="AE886" i="1"/>
  <c r="BC886" i="1" s="1"/>
  <c r="BE885" i="1"/>
  <c r="AW885" i="1"/>
  <c r="AO885" i="1"/>
  <c r="AG885" i="1"/>
  <c r="AE885" i="1"/>
  <c r="AY885" i="1" s="1"/>
  <c r="AE879" i="1"/>
  <c r="BC879" i="1" s="1"/>
  <c r="AE878" i="1"/>
  <c r="BE878" i="1" s="1"/>
  <c r="AE877" i="1"/>
  <c r="BA856" i="1"/>
  <c r="AW856" i="1"/>
  <c r="AS856" i="1"/>
  <c r="AM856" i="1"/>
  <c r="AI856" i="1"/>
  <c r="AF856" i="1"/>
  <c r="AE856" i="1"/>
  <c r="BC856" i="1" s="1"/>
  <c r="BE855" i="1"/>
  <c r="AT855" i="1"/>
  <c r="AJ855" i="1"/>
  <c r="AE855" i="1"/>
  <c r="AY854" i="1"/>
  <c r="AL854" i="1"/>
  <c r="AE854" i="1"/>
  <c r="AE848" i="1"/>
  <c r="AO847" i="1"/>
  <c r="AE847" i="1"/>
  <c r="AJ847" i="1" s="1"/>
  <c r="AE846" i="1"/>
  <c r="BC846" i="1" s="1"/>
  <c r="AW825" i="1"/>
  <c r="AL825" i="1"/>
  <c r="AE825" i="1"/>
  <c r="BC824" i="1"/>
  <c r="AY824" i="1"/>
  <c r="AV824" i="1"/>
  <c r="AN824" i="1"/>
  <c r="AL824" i="1"/>
  <c r="AH824" i="1"/>
  <c r="AE824" i="1"/>
  <c r="BD823" i="1"/>
  <c r="BA823" i="1"/>
  <c r="AV823" i="1"/>
  <c r="AS823" i="1"/>
  <c r="AQ823" i="1"/>
  <c r="AK823" i="1"/>
  <c r="AI823" i="1"/>
  <c r="AF823" i="1"/>
  <c r="AE823" i="1"/>
  <c r="BC823" i="1" s="1"/>
  <c r="AE817" i="1"/>
  <c r="AS817" i="1" s="1"/>
  <c r="AE816" i="1"/>
  <c r="AE815" i="1"/>
  <c r="BC815" i="1" s="1"/>
  <c r="AQ794" i="1"/>
  <c r="AE794" i="1"/>
  <c r="AY794" i="1" s="1"/>
  <c r="AE793" i="1"/>
  <c r="AW793" i="1" s="1"/>
  <c r="BB792" i="1"/>
  <c r="AW792" i="1"/>
  <c r="AQ792" i="1"/>
  <c r="AL792" i="1"/>
  <c r="AG792" i="1"/>
  <c r="AE792" i="1"/>
  <c r="BE792" i="1" s="1"/>
  <c r="AJ786" i="1"/>
  <c r="AE786" i="1"/>
  <c r="AU786" i="1" s="1"/>
  <c r="BA785" i="1"/>
  <c r="AE785" i="1"/>
  <c r="AE784" i="1"/>
  <c r="AK784" i="1" s="1"/>
  <c r="BE763" i="1"/>
  <c r="AY763" i="1"/>
  <c r="AO763" i="1"/>
  <c r="AK763" i="1"/>
  <c r="AI763" i="1"/>
  <c r="AE763" i="1"/>
  <c r="AT763" i="1" s="1"/>
  <c r="BB762" i="1"/>
  <c r="AX762" i="1"/>
  <c r="AR762" i="1"/>
  <c r="AM762" i="1"/>
  <c r="AH762" i="1"/>
  <c r="AF762" i="1"/>
  <c r="AE762" i="1"/>
  <c r="AE761" i="1"/>
  <c r="AY761" i="1" s="1"/>
  <c r="BD755" i="1"/>
  <c r="BB755" i="1"/>
  <c r="BA755" i="1"/>
  <c r="AW755" i="1"/>
  <c r="AV755" i="1"/>
  <c r="AS755" i="1"/>
  <c r="AP755" i="1"/>
  <c r="AN755" i="1"/>
  <c r="AL755" i="1"/>
  <c r="AH755" i="1"/>
  <c r="AG755" i="1"/>
  <c r="AF755" i="1"/>
  <c r="AE755" i="1"/>
  <c r="BC755" i="1" s="1"/>
  <c r="AU754" i="1"/>
  <c r="AE754" i="1"/>
  <c r="AQ754" i="1" s="1"/>
  <c r="AH753" i="1"/>
  <c r="AE753" i="1"/>
  <c r="AV753" i="1" s="1"/>
  <c r="AE732" i="1"/>
  <c r="BE731" i="1"/>
  <c r="BB731" i="1"/>
  <c r="AW731" i="1"/>
  <c r="AV731" i="1"/>
  <c r="AP731" i="1"/>
  <c r="AO731" i="1"/>
  <c r="AJ731" i="1"/>
  <c r="AG731" i="1"/>
  <c r="AE731" i="1"/>
  <c r="AX730" i="1"/>
  <c r="AS730" i="1"/>
  <c r="AE730" i="1"/>
  <c r="BD724" i="1"/>
  <c r="AT724" i="1"/>
  <c r="AE724" i="1"/>
  <c r="AE723" i="1"/>
  <c r="AN723" i="1" s="1"/>
  <c r="AE722" i="1"/>
  <c r="BD722" i="1" s="1"/>
  <c r="AE701" i="1"/>
  <c r="AJ700" i="1"/>
  <c r="AE700" i="1"/>
  <c r="BC699" i="1"/>
  <c r="AW699" i="1"/>
  <c r="AU699" i="1"/>
  <c r="AM699" i="1"/>
  <c r="AJ699" i="1"/>
  <c r="AG699" i="1"/>
  <c r="AE699" i="1"/>
  <c r="BE699" i="1" s="1"/>
  <c r="AS693" i="1"/>
  <c r="AP693" i="1"/>
  <c r="AF693" i="1"/>
  <c r="AE693" i="1"/>
  <c r="AE692" i="1"/>
  <c r="AK692" i="1" s="1"/>
  <c r="AY691" i="1"/>
  <c r="AE691" i="1"/>
  <c r="AF691" i="1" s="1"/>
  <c r="AV670" i="1"/>
  <c r="AR670" i="1"/>
  <c r="AE670" i="1"/>
  <c r="AE669" i="1"/>
  <c r="BD668" i="1"/>
  <c r="BC668" i="1"/>
  <c r="BA668" i="1"/>
  <c r="AW668" i="1"/>
  <c r="AV668" i="1"/>
  <c r="AS668" i="1"/>
  <c r="AQ668" i="1"/>
  <c r="AN668" i="1"/>
  <c r="AM668" i="1"/>
  <c r="AI668" i="1"/>
  <c r="AG668" i="1"/>
  <c r="AF668" i="1"/>
  <c r="AE668" i="1"/>
  <c r="AY668" i="1" s="1"/>
  <c r="AW662" i="1"/>
  <c r="AR662" i="1"/>
  <c r="AG662" i="1"/>
  <c r="AE662" i="1"/>
  <c r="AE661" i="1"/>
  <c r="AI661" i="1" s="1"/>
  <c r="AU660" i="1"/>
  <c r="AE660" i="1"/>
  <c r="AQ660" i="1" s="1"/>
  <c r="AV639" i="1"/>
  <c r="AE639" i="1"/>
  <c r="AL639" i="1" s="1"/>
  <c r="AY638" i="1"/>
  <c r="AQ638" i="1"/>
  <c r="AG638" i="1"/>
  <c r="AE638" i="1"/>
  <c r="BA637" i="1"/>
  <c r="AT637" i="1"/>
  <c r="AN637" i="1"/>
  <c r="AF637" i="1"/>
  <c r="AE637" i="1"/>
  <c r="AE631" i="1"/>
  <c r="AQ630" i="1"/>
  <c r="AH630" i="1"/>
  <c r="AE630" i="1"/>
  <c r="BC630" i="1" s="1"/>
  <c r="AE629" i="1"/>
  <c r="AP608" i="1"/>
  <c r="AE608" i="1"/>
  <c r="AS608" i="1" s="1"/>
  <c r="AE607" i="1"/>
  <c r="AN606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V576" i="1"/>
  <c r="AS576" i="1"/>
  <c r="AK576" i="1"/>
  <c r="AJ576" i="1"/>
  <c r="AE576" i="1"/>
  <c r="BE575" i="1"/>
  <c r="BB575" i="1"/>
  <c r="AW575" i="1"/>
  <c r="AV575" i="1"/>
  <c r="AP575" i="1"/>
  <c r="AO575" i="1"/>
  <c r="AJ575" i="1"/>
  <c r="AG575" i="1"/>
  <c r="AE575" i="1"/>
  <c r="AE569" i="1"/>
  <c r="BE569" i="1" s="1"/>
  <c r="AM568" i="1"/>
  <c r="AH568" i="1"/>
  <c r="AE568" i="1"/>
  <c r="AR568" i="1" s="1"/>
  <c r="AE567" i="1"/>
  <c r="BD567" i="1" s="1"/>
  <c r="AY545" i="1"/>
  <c r="AQ545" i="1"/>
  <c r="AO545" i="1"/>
  <c r="AH545" i="1"/>
  <c r="AE545" i="1"/>
  <c r="BD544" i="1"/>
  <c r="BB544" i="1"/>
  <c r="AV544" i="1"/>
  <c r="AT544" i="1"/>
  <c r="AQ544" i="1"/>
  <c r="AL544" i="1"/>
  <c r="AI544" i="1"/>
  <c r="AF544" i="1"/>
  <c r="AE544" i="1"/>
  <c r="BC544" i="1" s="1"/>
  <c r="BA537" i="1"/>
  <c r="AW537" i="1"/>
  <c r="AP537" i="1"/>
  <c r="AN537" i="1"/>
  <c r="AG537" i="1"/>
  <c r="AF537" i="1"/>
  <c r="AE537" i="1"/>
  <c r="BC537" i="1" s="1"/>
  <c r="AE536" i="1"/>
  <c r="AM536" i="1" s="1"/>
  <c r="BD514" i="1"/>
  <c r="BA514" i="1"/>
  <c r="AV514" i="1"/>
  <c r="AS514" i="1"/>
  <c r="AQ514" i="1"/>
  <c r="AK514" i="1"/>
  <c r="AI514" i="1"/>
  <c r="AF514" i="1"/>
  <c r="AE514" i="1"/>
  <c r="BC514" i="1" s="1"/>
  <c r="BD513" i="1"/>
  <c r="BB513" i="1"/>
  <c r="AV513" i="1"/>
  <c r="AT513" i="1"/>
  <c r="AO513" i="1"/>
  <c r="AL513" i="1"/>
  <c r="AG513" i="1"/>
  <c r="AF513" i="1"/>
  <c r="AE513" i="1"/>
  <c r="AW513" i="1" s="1"/>
  <c r="AE506" i="1"/>
  <c r="AU506" i="1" s="1"/>
  <c r="AE505" i="1"/>
  <c r="AG505" i="1" s="1"/>
  <c r="BC483" i="1"/>
  <c r="AY483" i="1"/>
  <c r="AS483" i="1"/>
  <c r="AQ483" i="1"/>
  <c r="AI483" i="1"/>
  <c r="AH483" i="1"/>
  <c r="AE483" i="1"/>
  <c r="BE483" i="1" s="1"/>
  <c r="BB482" i="1"/>
  <c r="AV482" i="1"/>
  <c r="AU482" i="1"/>
  <c r="AN482" i="1"/>
  <c r="AJ482" i="1"/>
  <c r="AI482" i="1"/>
  <c r="AE482" i="1"/>
  <c r="AE475" i="1"/>
  <c r="AV475" i="1" s="1"/>
  <c r="AE474" i="1"/>
  <c r="BE474" i="1" s="1"/>
  <c r="BE452" i="1"/>
  <c r="BA452" i="1"/>
  <c r="AV452" i="1"/>
  <c r="AU452" i="1"/>
  <c r="AN452" i="1"/>
  <c r="AJ452" i="1"/>
  <c r="AI452" i="1"/>
  <c r="AE452" i="1"/>
  <c r="BE451" i="1"/>
  <c r="BD451" i="1"/>
  <c r="BA451" i="1"/>
  <c r="AX451" i="1"/>
  <c r="AV451" i="1"/>
  <c r="AT451" i="1"/>
  <c r="AP451" i="1"/>
  <c r="AO451" i="1"/>
  <c r="AN451" i="1"/>
  <c r="AJ451" i="1"/>
  <c r="AH451" i="1"/>
  <c r="AF451" i="1"/>
  <c r="AE451" i="1"/>
  <c r="BC444" i="1"/>
  <c r="AM444" i="1"/>
  <c r="AH444" i="1"/>
  <c r="AE444" i="1"/>
  <c r="AE443" i="1"/>
  <c r="BE421" i="1"/>
  <c r="BC421" i="1"/>
  <c r="BB421" i="1"/>
  <c r="AX421" i="1"/>
  <c r="AW421" i="1"/>
  <c r="AT421" i="1"/>
  <c r="AQ421" i="1"/>
  <c r="AO421" i="1"/>
  <c r="AM421" i="1"/>
  <c r="AI421" i="1"/>
  <c r="AH421" i="1"/>
  <c r="AG421" i="1"/>
  <c r="AE421" i="1"/>
  <c r="AY421" i="1" s="1"/>
  <c r="AY420" i="1"/>
  <c r="AT420" i="1"/>
  <c r="AI420" i="1"/>
  <c r="AF420" i="1"/>
  <c r="AE420" i="1"/>
  <c r="BB420" i="1" s="1"/>
  <c r="AN413" i="1"/>
  <c r="AG413" i="1"/>
  <c r="AE413" i="1"/>
  <c r="BB413" i="1" s="1"/>
  <c r="AE412" i="1"/>
  <c r="AK412" i="1" s="1"/>
  <c r="BD390" i="1"/>
  <c r="BA390" i="1"/>
  <c r="AV390" i="1"/>
  <c r="AS390" i="1"/>
  <c r="AQ390" i="1"/>
  <c r="AK390" i="1"/>
  <c r="AI390" i="1"/>
  <c r="AF390" i="1"/>
  <c r="AE390" i="1"/>
  <c r="AY390" i="1" s="1"/>
  <c r="BE389" i="1"/>
  <c r="BD389" i="1"/>
  <c r="BD392" i="1" s="1"/>
  <c r="BB389" i="1"/>
  <c r="AX389" i="1"/>
  <c r="AW389" i="1"/>
  <c r="AT389" i="1"/>
  <c r="AR389" i="1"/>
  <c r="AO389" i="1"/>
  <c r="AN389" i="1"/>
  <c r="AJ389" i="1"/>
  <c r="AH389" i="1"/>
  <c r="AG389" i="1"/>
  <c r="AE389" i="1"/>
  <c r="AE382" i="1"/>
  <c r="AR381" i="1"/>
  <c r="AE381" i="1"/>
  <c r="AW381" i="1" s="1"/>
  <c r="BE359" i="1"/>
  <c r="BC359" i="1"/>
  <c r="BB359" i="1"/>
  <c r="AX359" i="1"/>
  <c r="AW359" i="1"/>
  <c r="AT359" i="1"/>
  <c r="AQ359" i="1"/>
  <c r="AO359" i="1"/>
  <c r="AM359" i="1"/>
  <c r="AI359" i="1"/>
  <c r="AH359" i="1"/>
  <c r="AG359" i="1"/>
  <c r="AE359" i="1"/>
  <c r="AY359" i="1" s="1"/>
  <c r="AU358" i="1"/>
  <c r="AN358" i="1"/>
  <c r="AE358" i="1"/>
  <c r="BB358" i="1" s="1"/>
  <c r="BD351" i="1"/>
  <c r="AX351" i="1"/>
  <c r="AN351" i="1"/>
  <c r="AG351" i="1"/>
  <c r="AF351" i="1"/>
  <c r="AE351" i="1"/>
  <c r="BE351" i="1" s="1"/>
  <c r="AE350" i="1"/>
  <c r="AX350" i="1" s="1"/>
  <c r="AE328" i="1"/>
  <c r="BE328" i="1" s="1"/>
  <c r="BB327" i="1"/>
  <c r="BA327" i="1"/>
  <c r="AW327" i="1"/>
  <c r="AV327" i="1"/>
  <c r="AR327" i="1"/>
  <c r="AP327" i="1"/>
  <c r="AL327" i="1"/>
  <c r="AK327" i="1"/>
  <c r="AG327" i="1"/>
  <c r="AF327" i="1"/>
  <c r="AE327" i="1"/>
  <c r="BC327" i="1" s="1"/>
  <c r="AE320" i="1"/>
  <c r="AE319" i="1"/>
  <c r="BE319" i="1" s="1"/>
  <c r="BE297" i="1"/>
  <c r="BC297" i="1"/>
  <c r="BB297" i="1"/>
  <c r="AX297" i="1"/>
  <c r="AW297" i="1"/>
  <c r="AT297" i="1"/>
  <c r="AQ297" i="1"/>
  <c r="AO297" i="1"/>
  <c r="AM297" i="1"/>
  <c r="AI297" i="1"/>
  <c r="AH297" i="1"/>
  <c r="AG297" i="1"/>
  <c r="AE297" i="1"/>
  <c r="AY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BD235" i="1"/>
  <c r="BB235" i="1"/>
  <c r="BA235" i="1"/>
  <c r="AX235" i="1"/>
  <c r="AW235" i="1"/>
  <c r="AV235" i="1"/>
  <c r="AS235" i="1"/>
  <c r="AR235" i="1"/>
  <c r="AP235" i="1"/>
  <c r="AN235" i="1"/>
  <c r="AL235" i="1"/>
  <c r="AK235" i="1"/>
  <c r="AH235" i="1"/>
  <c r="AG235" i="1"/>
  <c r="AF235" i="1"/>
  <c r="AE235" i="1"/>
  <c r="BC235" i="1" s="1"/>
  <c r="AE234" i="1"/>
  <c r="AE227" i="1"/>
  <c r="BC227" i="1" s="1"/>
  <c r="AE226" i="1"/>
  <c r="BC226" i="1" s="1"/>
  <c r="AE204" i="1"/>
  <c r="BD204" i="1" s="1"/>
  <c r="BA203" i="1"/>
  <c r="AV203" i="1"/>
  <c r="AP203" i="1"/>
  <c r="AK203" i="1"/>
  <c r="AF203" i="1"/>
  <c r="AE203" i="1"/>
  <c r="BC203" i="1" s="1"/>
  <c r="AE196" i="1"/>
  <c r="BC196" i="1" s="1"/>
  <c r="AE195" i="1"/>
  <c r="BD195" i="1" s="1"/>
  <c r="AY173" i="1"/>
  <c r="AM173" i="1"/>
  <c r="AI173" i="1"/>
  <c r="AE173" i="1"/>
  <c r="AQ173" i="1" s="1"/>
  <c r="AE172" i="1"/>
  <c r="BC172" i="1" s="1"/>
  <c r="AP165" i="1"/>
  <c r="AE165" i="1"/>
  <c r="BC165" i="1" s="1"/>
  <c r="AE164" i="1"/>
  <c r="AQ164" i="1" s="1"/>
  <c r="BE142" i="1"/>
  <c r="BA142" i="1"/>
  <c r="AO142" i="1"/>
  <c r="AK142" i="1"/>
  <c r="AE142" i="1"/>
  <c r="BD142" i="1" s="1"/>
  <c r="AE141" i="1"/>
  <c r="BC141" i="1" s="1"/>
  <c r="AE134" i="1"/>
  <c r="BC134" i="1" s="1"/>
  <c r="AE133" i="1"/>
  <c r="BD133" i="1" s="1"/>
  <c r="AE111" i="1"/>
  <c r="AY111" i="1" s="1"/>
  <c r="BD110" i="1"/>
  <c r="AV110" i="1"/>
  <c r="AN110" i="1"/>
  <c r="AF110" i="1"/>
  <c r="AE110" i="1"/>
  <c r="BC110" i="1" s="1"/>
  <c r="AE103" i="1"/>
  <c r="BC103" i="1" s="1"/>
  <c r="AE102" i="1"/>
  <c r="AY102" i="1" s="1"/>
  <c r="BE80" i="1"/>
  <c r="AW80" i="1"/>
  <c r="AS80" i="1"/>
  <c r="AK80" i="1"/>
  <c r="AI80" i="1"/>
  <c r="AE80" i="1"/>
  <c r="BA80" i="1" s="1"/>
  <c r="AE79" i="1"/>
  <c r="BC79" i="1" s="1"/>
  <c r="AE72" i="1"/>
  <c r="BC72" i="1" s="1"/>
  <c r="AE71" i="1"/>
  <c r="BA71" i="1" s="1"/>
  <c r="BA49" i="1"/>
  <c r="AQ49" i="1"/>
  <c r="AG49" i="1"/>
  <c r="AE49" i="1"/>
  <c r="AY49" i="1" s="1"/>
  <c r="AZ48" i="1"/>
  <c r="AX48" i="1"/>
  <c r="AR48" i="1"/>
  <c r="AP48" i="1"/>
  <c r="AJ48" i="1"/>
  <c r="AH48" i="1"/>
  <c r="AE48" i="1"/>
  <c r="BC48" i="1" s="1"/>
  <c r="BA41" i="1"/>
  <c r="AV41" i="1"/>
  <c r="AR41" i="1"/>
  <c r="AK41" i="1"/>
  <c r="AG41" i="1"/>
  <c r="AF41" i="1"/>
  <c r="AE41" i="1"/>
  <c r="BC41" i="1" s="1"/>
  <c r="AW40" i="1"/>
  <c r="AM40" i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B12" i="1" s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M20" i="1" l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BA105" i="1" s="1"/>
  <c r="AV134" i="1"/>
  <c r="AP475" i="1"/>
  <c r="BB475" i="1"/>
  <c r="AN599" i="1"/>
  <c r="BE661" i="1"/>
  <c r="AF103" i="1"/>
  <c r="AH134" i="1"/>
  <c r="BF134" i="1" s="1"/>
  <c r="BD134" i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AH477" i="1" s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BE82" i="1" s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BA82" i="1" s="1"/>
  <c r="AY80" i="1"/>
  <c r="AG102" i="1"/>
  <c r="BA102" i="1"/>
  <c r="AG103" i="1"/>
  <c r="AN103" i="1"/>
  <c r="BF103" i="1" s="1"/>
  <c r="AV103" i="1"/>
  <c r="BB103" i="1"/>
  <c r="AH110" i="1"/>
  <c r="AP110" i="1"/>
  <c r="AX110" i="1"/>
  <c r="AN134" i="1"/>
  <c r="AF141" i="1"/>
  <c r="AK141" i="1"/>
  <c r="AP141" i="1"/>
  <c r="AV141" i="1"/>
  <c r="BA141" i="1"/>
  <c r="BA144" i="1" s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K82" i="1" s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F330" i="1" s="1"/>
  <c r="AG12" i="1"/>
  <c r="AK12" i="1"/>
  <c r="AO12" i="1"/>
  <c r="AS12" i="1"/>
  <c r="AW12" i="1"/>
  <c r="BA12" i="1"/>
  <c r="BE12" i="1"/>
  <c r="AG40" i="1"/>
  <c r="AG43" i="1" s="1"/>
  <c r="AT40" i="1"/>
  <c r="AL41" i="1"/>
  <c r="AW41" i="1"/>
  <c r="AW43" i="1" s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AW105" i="1" s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W144" i="1" s="1"/>
  <c r="AV165" i="1"/>
  <c r="AH172" i="1"/>
  <c r="AP172" i="1"/>
  <c r="AX172" i="1"/>
  <c r="BC173" i="1"/>
  <c r="BC175" i="1" s="1"/>
  <c r="BD196" i="1"/>
  <c r="AH203" i="1"/>
  <c r="AN203" i="1"/>
  <c r="AS203" i="1"/>
  <c r="AX203" i="1"/>
  <c r="BD203" i="1"/>
  <c r="AK204" i="1"/>
  <c r="AK206" i="1" s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P291" i="1" s="1"/>
  <c r="AL297" i="1"/>
  <c r="AS297" i="1"/>
  <c r="AH327" i="1"/>
  <c r="BF327" i="1" s="1"/>
  <c r="AN327" i="1"/>
  <c r="AN330" i="1" s="1"/>
  <c r="AS327" i="1"/>
  <c r="AX327" i="1"/>
  <c r="BD327" i="1"/>
  <c r="AN328" i="1"/>
  <c r="AH350" i="1"/>
  <c r="AS350" i="1"/>
  <c r="BE350" i="1"/>
  <c r="BE353" i="1" s="1"/>
  <c r="AH351" i="1"/>
  <c r="AS351" i="1"/>
  <c r="BC389" i="1"/>
  <c r="BA389" i="1"/>
  <c r="AV389" i="1"/>
  <c r="AV392" i="1" s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BF451" i="1" s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Y485" i="1" s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A513" i="1"/>
  <c r="BE513" i="1"/>
  <c r="AX513" i="1"/>
  <c r="AS513" i="1"/>
  <c r="AN513" i="1"/>
  <c r="AH513" i="1"/>
  <c r="AK513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BF637" i="1" s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L421" i="1"/>
  <c r="AL423" i="1" s="1"/>
  <c r="AS421" i="1"/>
  <c r="AU474" i="1"/>
  <c r="AF575" i="1"/>
  <c r="AL575" i="1"/>
  <c r="AT575" i="1"/>
  <c r="BF575" i="1" s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C787" i="1" s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BE795" i="1" s="1"/>
  <c r="AP816" i="1"/>
  <c r="BD824" i="1"/>
  <c r="AX824" i="1"/>
  <c r="AQ824" i="1"/>
  <c r="AQ826" i="1" s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C818" i="1"/>
  <c r="BD815" i="1"/>
  <c r="AN823" i="1"/>
  <c r="AY823" i="1"/>
  <c r="AY826" i="1" s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BF947" i="1" s="1"/>
  <c r="AO947" i="1"/>
  <c r="AT947" i="1"/>
  <c r="AZ947" i="1"/>
  <c r="BE947" i="1"/>
  <c r="AO948" i="1"/>
  <c r="BE948" i="1"/>
  <c r="AS948" i="1"/>
  <c r="AY71" i="1"/>
  <c r="AJ72" i="1"/>
  <c r="BF72" i="1" s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L260" i="1" s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BE43" i="1" s="1"/>
  <c r="AH41" i="1"/>
  <c r="AH43" i="1" s="1"/>
  <c r="AN41" i="1"/>
  <c r="AS41" i="1"/>
  <c r="AX41" i="1"/>
  <c r="BD41" i="1"/>
  <c r="AI71" i="1"/>
  <c r="AF72" i="1"/>
  <c r="AN72" i="1"/>
  <c r="AV72" i="1"/>
  <c r="BD72" i="1"/>
  <c r="AK102" i="1"/>
  <c r="AK105" i="1" s="1"/>
  <c r="AW102" i="1"/>
  <c r="AJ103" i="1"/>
  <c r="AO103" i="1"/>
  <c r="AT103" i="1"/>
  <c r="AZ103" i="1"/>
  <c r="BE103" i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BB260" i="1" s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O43" i="1" s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BF289" i="1" s="1"/>
  <c r="AN289" i="1"/>
  <c r="AS289" i="1"/>
  <c r="AX289" i="1"/>
  <c r="BD289" i="1"/>
  <c r="AJ413" i="1"/>
  <c r="AR413" i="1"/>
  <c r="AX413" i="1"/>
  <c r="AX415" i="1" s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S477" i="1" s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BF784" i="1" s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B361" i="1"/>
  <c r="BD639" i="1"/>
  <c r="AQ639" i="1"/>
  <c r="BB639" i="1"/>
  <c r="AF639" i="1"/>
  <c r="AM732" i="1"/>
  <c r="AW857" i="1"/>
  <c r="AW732" i="1"/>
  <c r="BA794" i="1"/>
  <c r="AW794" i="1"/>
  <c r="AW795" i="1" s="1"/>
  <c r="AG794" i="1"/>
  <c r="BE794" i="1"/>
  <c r="AO794" i="1"/>
  <c r="AF45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BD144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F725" i="1" s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N725" i="1"/>
  <c r="AJ879" i="1"/>
  <c r="AO879" i="1"/>
  <c r="AT879" i="1"/>
  <c r="AZ879" i="1"/>
  <c r="BE879" i="1"/>
  <c r="AT910" i="1"/>
  <c r="BC601" i="1"/>
  <c r="AF600" i="1"/>
  <c r="AQ600" i="1"/>
  <c r="BA600" i="1"/>
  <c r="AH662" i="1"/>
  <c r="AN662" i="1"/>
  <c r="AS662" i="1"/>
  <c r="AX662" i="1"/>
  <c r="AX663" i="1" s="1"/>
  <c r="BD662" i="1"/>
  <c r="AJ693" i="1"/>
  <c r="AO693" i="1"/>
  <c r="AT693" i="1"/>
  <c r="AZ693" i="1"/>
  <c r="BE693" i="1"/>
  <c r="AL724" i="1"/>
  <c r="AV724" i="1"/>
  <c r="AV725" i="1" s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S43" i="1"/>
  <c r="AX848" i="1"/>
  <c r="AG879" i="1"/>
  <c r="AL879" i="1"/>
  <c r="AR879" i="1"/>
  <c r="AW879" i="1"/>
  <c r="BB879" i="1"/>
  <c r="AL910" i="1"/>
  <c r="BB910" i="1"/>
  <c r="AS857" i="1"/>
  <c r="AG857" i="1"/>
  <c r="AP818" i="1"/>
  <c r="AH663" i="1"/>
  <c r="BB547" i="1"/>
  <c r="AF516" i="1"/>
  <c r="AV516" i="1"/>
  <c r="BC477" i="1"/>
  <c r="BC415" i="1"/>
  <c r="AN392" i="1"/>
  <c r="AT260" i="1"/>
  <c r="BG17" i="1"/>
  <c r="AI20" i="1"/>
  <c r="AH12" i="1"/>
  <c r="AP12" i="1"/>
  <c r="AX12" i="1"/>
  <c r="BG10" i="1"/>
  <c r="BF18" i="1"/>
  <c r="AT12" i="1"/>
  <c r="BF10" i="1"/>
  <c r="BF12" i="1" s="1"/>
  <c r="BF13" i="1" s="1"/>
  <c r="AG20" i="1"/>
  <c r="AK20" i="1"/>
  <c r="AO20" i="1"/>
  <c r="AS20" i="1"/>
  <c r="AW20" i="1"/>
  <c r="BA20" i="1"/>
  <c r="BE20" i="1"/>
  <c r="BG18" i="1"/>
  <c r="BG20" i="1" s="1"/>
  <c r="BB609" i="1"/>
  <c r="AZ578" i="1"/>
  <c r="AT547" i="1"/>
  <c r="AL547" i="1"/>
  <c r="BC539" i="1"/>
  <c r="BC516" i="1"/>
  <c r="AO477" i="1"/>
  <c r="BB485" i="1"/>
  <c r="BB423" i="1"/>
  <c r="AV454" i="1"/>
  <c r="BD454" i="1"/>
  <c r="BF351" i="1"/>
  <c r="BC353" i="1"/>
  <c r="BF235" i="1"/>
  <c r="BD206" i="1"/>
  <c r="BF165" i="1"/>
  <c r="BF141" i="1"/>
  <c r="BF110" i="1"/>
  <c r="BG9" i="1"/>
  <c r="BF17" i="1"/>
  <c r="AF12" i="1"/>
  <c r="AK71" i="1"/>
  <c r="AS71" i="1"/>
  <c r="AO105" i="1"/>
  <c r="BE105" i="1"/>
  <c r="AG111" i="1"/>
  <c r="AO111" i="1"/>
  <c r="AW111" i="1"/>
  <c r="BE111" i="1"/>
  <c r="BD136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BB175" i="1" s="1"/>
  <c r="AX173" i="1"/>
  <c r="AX175" i="1" s="1"/>
  <c r="AT173" i="1"/>
  <c r="AP173" i="1"/>
  <c r="AP175" i="1" s="1"/>
  <c r="AL173" i="1"/>
  <c r="AL175" i="1" s="1"/>
  <c r="AH173" i="1"/>
  <c r="AH175" i="1" s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V175" i="1" s="1"/>
  <c r="AR173" i="1"/>
  <c r="AR175" i="1" s="1"/>
  <c r="AN173" i="1"/>
  <c r="AJ173" i="1"/>
  <c r="AF173" i="1"/>
  <c r="AU173" i="1"/>
  <c r="BB111" i="1"/>
  <c r="BB113" i="1" s="1"/>
  <c r="AX111" i="1"/>
  <c r="AX113" i="1" s="1"/>
  <c r="AT111" i="1"/>
  <c r="AT113" i="1" s="1"/>
  <c r="AP111" i="1"/>
  <c r="AL111" i="1"/>
  <c r="AH111" i="1"/>
  <c r="AH113" i="1" s="1"/>
  <c r="BD111" i="1"/>
  <c r="BD113" i="1" s="1"/>
  <c r="AZ111" i="1"/>
  <c r="AV111" i="1"/>
  <c r="AV113" i="1" s="1"/>
  <c r="AR111" i="1"/>
  <c r="AR113" i="1" s="1"/>
  <c r="AN111" i="1"/>
  <c r="AN113" i="1" s="1"/>
  <c r="AJ111" i="1"/>
  <c r="AJ113" i="1" s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A43" i="1" s="1"/>
  <c r="BB43" i="1"/>
  <c r="AX43" i="1"/>
  <c r="AT43" i="1"/>
  <c r="BB49" i="1"/>
  <c r="BB51" i="1" s="1"/>
  <c r="AX49" i="1"/>
  <c r="AX51" i="1" s="1"/>
  <c r="AT49" i="1"/>
  <c r="AP49" i="1"/>
  <c r="AP51" i="1" s="1"/>
  <c r="AL49" i="1"/>
  <c r="AL51" i="1" s="1"/>
  <c r="AH49" i="1"/>
  <c r="AH51" i="1" s="1"/>
  <c r="BD49" i="1"/>
  <c r="AZ49" i="1"/>
  <c r="AZ51" i="1" s="1"/>
  <c r="AV49" i="1"/>
  <c r="AV51" i="1" s="1"/>
  <c r="AR49" i="1"/>
  <c r="AR51" i="1" s="1"/>
  <c r="AN49" i="1"/>
  <c r="AN51" i="1" s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Z82" i="1" s="1"/>
  <c r="AV80" i="1"/>
  <c r="AR80" i="1"/>
  <c r="AR82" i="1" s="1"/>
  <c r="AN80" i="1"/>
  <c r="AN82" i="1" s="1"/>
  <c r="AJ80" i="1"/>
  <c r="AJ82" i="1" s="1"/>
  <c r="AF80" i="1"/>
  <c r="BB80" i="1"/>
  <c r="AX80" i="1"/>
  <c r="AT80" i="1"/>
  <c r="AT82" i="1" s="1"/>
  <c r="AP80" i="1"/>
  <c r="AL80" i="1"/>
  <c r="AH80" i="1"/>
  <c r="AH82" i="1" s="1"/>
  <c r="AM80" i="1"/>
  <c r="AU80" i="1"/>
  <c r="BC80" i="1"/>
  <c r="BC82" i="1" s="1"/>
  <c r="BB102" i="1"/>
  <c r="AX102" i="1"/>
  <c r="AX105" i="1" s="1"/>
  <c r="AT102" i="1"/>
  <c r="AP102" i="1"/>
  <c r="AL102" i="1"/>
  <c r="AH102" i="1"/>
  <c r="AH105" i="1" s="1"/>
  <c r="BD102" i="1"/>
  <c r="BD105" i="1" s="1"/>
  <c r="AZ102" i="1"/>
  <c r="AZ105" i="1" s="1"/>
  <c r="AV102" i="1"/>
  <c r="AV105" i="1" s="1"/>
  <c r="AR102" i="1"/>
  <c r="AN102" i="1"/>
  <c r="AJ102" i="1"/>
  <c r="AJ105" i="1" s="1"/>
  <c r="AF102" i="1"/>
  <c r="AM102" i="1"/>
  <c r="AU102" i="1"/>
  <c r="BC102" i="1"/>
  <c r="BC105" i="1" s="1"/>
  <c r="AS105" i="1"/>
  <c r="AK111" i="1"/>
  <c r="AS111" i="1"/>
  <c r="BA111" i="1"/>
  <c r="BB164" i="1"/>
  <c r="AX164" i="1"/>
  <c r="AT164" i="1"/>
  <c r="AP164" i="1"/>
  <c r="AL164" i="1"/>
  <c r="AH164" i="1"/>
  <c r="BE164" i="1"/>
  <c r="BA164" i="1"/>
  <c r="BA167" i="1" s="1"/>
  <c r="AW164" i="1"/>
  <c r="AW167" i="1" s="1"/>
  <c r="AS164" i="1"/>
  <c r="AS167" i="1" s="1"/>
  <c r="AO164" i="1"/>
  <c r="AO167" i="1" s="1"/>
  <c r="AK164" i="1"/>
  <c r="AK167" i="1" s="1"/>
  <c r="AG164" i="1"/>
  <c r="BD164" i="1"/>
  <c r="AZ164" i="1"/>
  <c r="AV164" i="1"/>
  <c r="AR164" i="1"/>
  <c r="AN164" i="1"/>
  <c r="AJ164" i="1"/>
  <c r="AF164" i="1"/>
  <c r="AU164" i="1"/>
  <c r="BF203" i="1"/>
  <c r="AI226" i="1"/>
  <c r="AI229" i="1" s="1"/>
  <c r="AM226" i="1"/>
  <c r="AQ226" i="1"/>
  <c r="AU226" i="1"/>
  <c r="AY226" i="1"/>
  <c r="AY229" i="1" s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BC268" i="1" s="1"/>
  <c r="AW266" i="1"/>
  <c r="AR266" i="1"/>
  <c r="AR268" i="1" s="1"/>
  <c r="AM266" i="1"/>
  <c r="AG266" i="1"/>
  <c r="AK266" i="1"/>
  <c r="AS266" i="1"/>
  <c r="AZ266" i="1"/>
  <c r="AX291" i="1"/>
  <c r="BE296" i="1"/>
  <c r="BE299" i="1" s="1"/>
  <c r="BA296" i="1"/>
  <c r="AW296" i="1"/>
  <c r="AW299" i="1" s="1"/>
  <c r="AS296" i="1"/>
  <c r="AS299" i="1" s="1"/>
  <c r="AO296" i="1"/>
  <c r="AO299" i="1" s="1"/>
  <c r="AK296" i="1"/>
  <c r="AG296" i="1"/>
  <c r="BC296" i="1"/>
  <c r="BC299" i="1" s="1"/>
  <c r="AX296" i="1"/>
  <c r="AX299" i="1" s="1"/>
  <c r="AR296" i="1"/>
  <c r="AM296" i="1"/>
  <c r="AH296" i="1"/>
  <c r="AH299" i="1" s="1"/>
  <c r="AL296" i="1"/>
  <c r="AL299" i="1" s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BF51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S48" i="1"/>
  <c r="AS51" i="1" s="1"/>
  <c r="AW48" i="1"/>
  <c r="AW51" i="1" s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O82" i="1"/>
  <c r="AS82" i="1"/>
  <c r="AW82" i="1"/>
  <c r="AI103" i="1"/>
  <c r="AM103" i="1"/>
  <c r="AQ103" i="1"/>
  <c r="AU103" i="1"/>
  <c r="AY103" i="1"/>
  <c r="AY105" i="1" s="1"/>
  <c r="AG110" i="1"/>
  <c r="AK110" i="1"/>
  <c r="AK113" i="1" s="1"/>
  <c r="AO110" i="1"/>
  <c r="AS110" i="1"/>
  <c r="AW110" i="1"/>
  <c r="BA110" i="1"/>
  <c r="BE110" i="1"/>
  <c r="AH133" i="1"/>
  <c r="AL133" i="1"/>
  <c r="AP133" i="1"/>
  <c r="AT133" i="1"/>
  <c r="AT136" i="1" s="1"/>
  <c r="AX133" i="1"/>
  <c r="AX136" i="1" s="1"/>
  <c r="BB133" i="1"/>
  <c r="AG134" i="1"/>
  <c r="AK134" i="1"/>
  <c r="AK136" i="1" s="1"/>
  <c r="AO134" i="1"/>
  <c r="AO136" i="1" s="1"/>
  <c r="AS134" i="1"/>
  <c r="AS136" i="1" s="1"/>
  <c r="AW134" i="1"/>
  <c r="BA134" i="1"/>
  <c r="BA136" i="1" s="1"/>
  <c r="BE134" i="1"/>
  <c r="BE136" i="1" s="1"/>
  <c r="AI141" i="1"/>
  <c r="AM141" i="1"/>
  <c r="AQ141" i="1"/>
  <c r="AU141" i="1"/>
  <c r="AY141" i="1"/>
  <c r="AH142" i="1"/>
  <c r="AL142" i="1"/>
  <c r="AP142" i="1"/>
  <c r="AP144" i="1" s="1"/>
  <c r="AT142" i="1"/>
  <c r="AT144" i="1" s="1"/>
  <c r="AX142" i="1"/>
  <c r="AX144" i="1" s="1"/>
  <c r="BB142" i="1"/>
  <c r="BB144" i="1" s="1"/>
  <c r="AK144" i="1"/>
  <c r="AO144" i="1"/>
  <c r="AS144" i="1"/>
  <c r="BE144" i="1"/>
  <c r="AI165" i="1"/>
  <c r="AM165" i="1"/>
  <c r="AQ165" i="1"/>
  <c r="AU165" i="1"/>
  <c r="AY165" i="1"/>
  <c r="AG172" i="1"/>
  <c r="AK172" i="1"/>
  <c r="AK175" i="1" s="1"/>
  <c r="AO172" i="1"/>
  <c r="AS172" i="1"/>
  <c r="AW172" i="1"/>
  <c r="BA172" i="1"/>
  <c r="BA175" i="1" s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BA196" i="1"/>
  <c r="BE196" i="1"/>
  <c r="BD198" i="1"/>
  <c r="AI203" i="1"/>
  <c r="AM203" i="1"/>
  <c r="AQ203" i="1"/>
  <c r="AU203" i="1"/>
  <c r="AY203" i="1"/>
  <c r="AH204" i="1"/>
  <c r="AH206" i="1" s="1"/>
  <c r="AL204" i="1"/>
  <c r="AL206" i="1" s="1"/>
  <c r="AP204" i="1"/>
  <c r="AP206" i="1" s="1"/>
  <c r="AT204" i="1"/>
  <c r="AT206" i="1" s="1"/>
  <c r="AX204" i="1"/>
  <c r="AX206" i="1" s="1"/>
  <c r="BB204" i="1"/>
  <c r="BB206" i="1" s="1"/>
  <c r="AO206" i="1"/>
  <c r="AS206" i="1"/>
  <c r="AW206" i="1"/>
  <c r="BA206" i="1"/>
  <c r="AF226" i="1"/>
  <c r="AJ226" i="1"/>
  <c r="AN226" i="1"/>
  <c r="AN229" i="1" s="1"/>
  <c r="AR226" i="1"/>
  <c r="AV226" i="1"/>
  <c r="AZ226" i="1"/>
  <c r="BE226" i="1"/>
  <c r="AG227" i="1"/>
  <c r="AM227" i="1"/>
  <c r="AR227" i="1"/>
  <c r="AW227" i="1"/>
  <c r="AG234" i="1"/>
  <c r="AL234" i="1"/>
  <c r="AL237" i="1" s="1"/>
  <c r="AQ234" i="1"/>
  <c r="AW234" i="1"/>
  <c r="BB234" i="1"/>
  <c r="BB237" i="1" s="1"/>
  <c r="AH257" i="1"/>
  <c r="AH260" i="1" s="1"/>
  <c r="AM257" i="1"/>
  <c r="AR257" i="1"/>
  <c r="AX257" i="1"/>
  <c r="AX260" i="1" s="1"/>
  <c r="BD258" i="1"/>
  <c r="AZ258" i="1"/>
  <c r="AV258" i="1"/>
  <c r="AV260" i="1" s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 s="1"/>
  <c r="AF296" i="1"/>
  <c r="AN296" i="1"/>
  <c r="AU296" i="1"/>
  <c r="BB296" i="1"/>
  <c r="BB299" i="1" s="1"/>
  <c r="AG319" i="1"/>
  <c r="AO319" i="1"/>
  <c r="AV319" i="1"/>
  <c r="BC319" i="1"/>
  <c r="AH320" i="1"/>
  <c r="AN320" i="1"/>
  <c r="AU320" i="1"/>
  <c r="BC320" i="1"/>
  <c r="AI328" i="1"/>
  <c r="AO328" i="1"/>
  <c r="AV328" i="1"/>
  <c r="AV330" i="1" s="1"/>
  <c r="BD328" i="1"/>
  <c r="BD330" i="1" s="1"/>
  <c r="BD350" i="1"/>
  <c r="AZ350" i="1"/>
  <c r="AV350" i="1"/>
  <c r="AR350" i="1"/>
  <c r="AN350" i="1"/>
  <c r="AN353" i="1" s="1"/>
  <c r="AJ350" i="1"/>
  <c r="AF350" i="1"/>
  <c r="BB350" i="1"/>
  <c r="AW350" i="1"/>
  <c r="AQ350" i="1"/>
  <c r="AL350" i="1"/>
  <c r="AG350" i="1"/>
  <c r="AM350" i="1"/>
  <c r="AT350" i="1"/>
  <c r="BA350" i="1"/>
  <c r="AO353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AR384" i="1" s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W198" i="1"/>
  <c r="AI204" i="1"/>
  <c r="AM204" i="1"/>
  <c r="AQ204" i="1"/>
  <c r="AU204" i="1"/>
  <c r="AY204" i="1"/>
  <c r="BC204" i="1"/>
  <c r="BC206" i="1" s="1"/>
  <c r="AG226" i="1"/>
  <c r="AK226" i="1"/>
  <c r="AK229" i="1" s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H268" i="1" s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BB291" i="1" s="1"/>
  <c r="AW288" i="1"/>
  <c r="AQ288" i="1"/>
  <c r="AL288" i="1"/>
  <c r="AL291" i="1" s="1"/>
  <c r="AG288" i="1"/>
  <c r="AM288" i="1"/>
  <c r="AT288" i="1"/>
  <c r="AT291" i="1" s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U384" i="1" s="1"/>
  <c r="AF392" i="1"/>
  <c r="BD412" i="1"/>
  <c r="BD415" i="1" s="1"/>
  <c r="AZ412" i="1"/>
  <c r="AV412" i="1"/>
  <c r="AR412" i="1"/>
  <c r="AR415" i="1" s="1"/>
  <c r="AN412" i="1"/>
  <c r="AJ412" i="1"/>
  <c r="AF412" i="1"/>
  <c r="BB412" i="1"/>
  <c r="AW412" i="1"/>
  <c r="AW415" i="1" s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I51" i="1" s="1"/>
  <c r="AM48" i="1"/>
  <c r="AQ48" i="1"/>
  <c r="AU48" i="1"/>
  <c r="AY48" i="1"/>
  <c r="AY51" i="1" s="1"/>
  <c r="AI72" i="1"/>
  <c r="AM72" i="1"/>
  <c r="AQ72" i="1"/>
  <c r="AU72" i="1"/>
  <c r="AY72" i="1"/>
  <c r="AY74" i="1" s="1"/>
  <c r="AI110" i="1"/>
  <c r="AM110" i="1"/>
  <c r="AQ110" i="1"/>
  <c r="AU110" i="1"/>
  <c r="AY110" i="1"/>
  <c r="AF133" i="1"/>
  <c r="AJ133" i="1"/>
  <c r="AJ136" i="1" s="1"/>
  <c r="AN133" i="1"/>
  <c r="AR133" i="1"/>
  <c r="AV133" i="1"/>
  <c r="AV136" i="1" s="1"/>
  <c r="AZ133" i="1"/>
  <c r="AZ136" i="1" s="1"/>
  <c r="AI134" i="1"/>
  <c r="AM134" i="1"/>
  <c r="AQ134" i="1"/>
  <c r="AU134" i="1"/>
  <c r="AY134" i="1"/>
  <c r="AF142" i="1"/>
  <c r="AJ142" i="1"/>
  <c r="AJ144" i="1" s="1"/>
  <c r="AN142" i="1"/>
  <c r="AN144" i="1" s="1"/>
  <c r="AR142" i="1"/>
  <c r="AV142" i="1"/>
  <c r="AV144" i="1" s="1"/>
  <c r="AZ142" i="1"/>
  <c r="AZ144" i="1" s="1"/>
  <c r="AI172" i="1"/>
  <c r="AI175" i="1" s="1"/>
  <c r="AM172" i="1"/>
  <c r="AQ172" i="1"/>
  <c r="AU172" i="1"/>
  <c r="AY172" i="1"/>
  <c r="AY175" i="1" s="1"/>
  <c r="AF195" i="1"/>
  <c r="AJ195" i="1"/>
  <c r="AN195" i="1"/>
  <c r="AN198" i="1" s="1"/>
  <c r="AR195" i="1"/>
  <c r="AR198" i="1" s="1"/>
  <c r="AV195" i="1"/>
  <c r="AZ195" i="1"/>
  <c r="AZ198" i="1" s="1"/>
  <c r="AI196" i="1"/>
  <c r="AM196" i="1"/>
  <c r="AQ196" i="1"/>
  <c r="AU196" i="1"/>
  <c r="AY196" i="1"/>
  <c r="AF204" i="1"/>
  <c r="AJ204" i="1"/>
  <c r="AJ206" i="1" s="1"/>
  <c r="AN204" i="1"/>
  <c r="AR204" i="1"/>
  <c r="AR206" i="1" s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W260" i="1" s="1"/>
  <c r="AS257" i="1"/>
  <c r="AS260" i="1" s="1"/>
  <c r="AO257" i="1"/>
  <c r="AK257" i="1"/>
  <c r="AK260" i="1" s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BE291" i="1"/>
  <c r="AJ296" i="1"/>
  <c r="AQ296" i="1"/>
  <c r="AY296" i="1"/>
  <c r="BB319" i="1"/>
  <c r="AX319" i="1"/>
  <c r="AT319" i="1"/>
  <c r="AT322" i="1" s="1"/>
  <c r="AP319" i="1"/>
  <c r="AL319" i="1"/>
  <c r="AH319" i="1"/>
  <c r="AH322" i="1" s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AX353" i="1"/>
  <c r="AP353" i="1"/>
  <c r="AH353" i="1"/>
  <c r="AK353" i="1"/>
  <c r="AS353" i="1"/>
  <c r="BE358" i="1"/>
  <c r="BE361" i="1" s="1"/>
  <c r="BA358" i="1"/>
  <c r="AW358" i="1"/>
  <c r="AW361" i="1" s="1"/>
  <c r="AS358" i="1"/>
  <c r="AS361" i="1" s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L361" i="1" s="1"/>
  <c r="AT358" i="1"/>
  <c r="AT361" i="1" s="1"/>
  <c r="AZ358" i="1"/>
  <c r="AM382" i="1"/>
  <c r="AX382" i="1"/>
  <c r="AU443" i="1"/>
  <c r="BB390" i="1"/>
  <c r="BB392" i="1" s="1"/>
  <c r="AX390" i="1"/>
  <c r="AX392" i="1" s="1"/>
  <c r="AT390" i="1"/>
  <c r="AT392" i="1" s="1"/>
  <c r="AP390" i="1"/>
  <c r="AL390" i="1"/>
  <c r="AL392" i="1" s="1"/>
  <c r="AH390" i="1"/>
  <c r="AH392" i="1" s="1"/>
  <c r="AJ390" i="1"/>
  <c r="AO390" i="1"/>
  <c r="AU390" i="1"/>
  <c r="AZ390" i="1"/>
  <c r="BE390" i="1"/>
  <c r="AS415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 s="1"/>
  <c r="AX452" i="1"/>
  <c r="AX454" i="1" s="1"/>
  <c r="AT452" i="1"/>
  <c r="AT454" i="1" s="1"/>
  <c r="AP452" i="1"/>
  <c r="AL452" i="1"/>
  <c r="AL454" i="1" s="1"/>
  <c r="AH452" i="1"/>
  <c r="AH454" i="1" s="1"/>
  <c r="BC452" i="1"/>
  <c r="BC454" i="1" s="1"/>
  <c r="AW452" i="1"/>
  <c r="AR452" i="1"/>
  <c r="AR454" i="1" s="1"/>
  <c r="AM452" i="1"/>
  <c r="AG452" i="1"/>
  <c r="AK452" i="1"/>
  <c r="AS452" i="1"/>
  <c r="AZ452" i="1"/>
  <c r="AI474" i="1"/>
  <c r="AP474" i="1"/>
  <c r="AX474" i="1"/>
  <c r="AK477" i="1"/>
  <c r="BE482" i="1"/>
  <c r="BE485" i="1" s="1"/>
  <c r="BA482" i="1"/>
  <c r="AW482" i="1"/>
  <c r="AW485" i="1" s="1"/>
  <c r="AS482" i="1"/>
  <c r="AS485" i="1" s="1"/>
  <c r="AO482" i="1"/>
  <c r="AO485" i="1" s="1"/>
  <c r="AK482" i="1"/>
  <c r="AG482" i="1"/>
  <c r="BC482" i="1"/>
  <c r="BC485" i="1" s="1"/>
  <c r="AX482" i="1"/>
  <c r="AX485" i="1" s="1"/>
  <c r="AR482" i="1"/>
  <c r="AM482" i="1"/>
  <c r="AH482" i="1"/>
  <c r="AL482" i="1"/>
  <c r="AL485" i="1" s="1"/>
  <c r="AT482" i="1"/>
  <c r="AT485" i="1" s="1"/>
  <c r="AZ482" i="1"/>
  <c r="AJ505" i="1"/>
  <c r="AU505" i="1"/>
  <c r="AU508" i="1" s="1"/>
  <c r="AM506" i="1"/>
  <c r="AM508" i="1" s="1"/>
  <c r="AH415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W508" i="1" s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BD516" i="1"/>
  <c r="AI235" i="1"/>
  <c r="AM235" i="1"/>
  <c r="AQ235" i="1"/>
  <c r="AU235" i="1"/>
  <c r="AY235" i="1"/>
  <c r="AQ260" i="1"/>
  <c r="AY260" i="1"/>
  <c r="BD297" i="1"/>
  <c r="AZ297" i="1"/>
  <c r="AV297" i="1"/>
  <c r="AR297" i="1"/>
  <c r="AN297" i="1"/>
  <c r="AJ297" i="1"/>
  <c r="AF297" i="1"/>
  <c r="AK297" i="1"/>
  <c r="AP297" i="1"/>
  <c r="AU297" i="1"/>
  <c r="BA297" i="1"/>
  <c r="BE330" i="1"/>
  <c r="BA330" i="1"/>
  <c r="AS330" i="1"/>
  <c r="AO330" i="1"/>
  <c r="BD359" i="1"/>
  <c r="AZ359" i="1"/>
  <c r="AV359" i="1"/>
  <c r="AR359" i="1"/>
  <c r="AN359" i="1"/>
  <c r="AN361" i="1" s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BC392" i="1" s="1"/>
  <c r="BA392" i="1"/>
  <c r="AS392" i="1"/>
  <c r="AK392" i="1"/>
  <c r="AK415" i="1"/>
  <c r="AH420" i="1"/>
  <c r="AH423" i="1" s="1"/>
  <c r="AM420" i="1"/>
  <c r="AR420" i="1"/>
  <c r="AX420" i="1"/>
  <c r="AX423" i="1" s="1"/>
  <c r="BC420" i="1"/>
  <c r="BC423" i="1" s="1"/>
  <c r="BD421" i="1"/>
  <c r="BD423" i="1" s="1"/>
  <c r="AZ421" i="1"/>
  <c r="AV421" i="1"/>
  <c r="AV423" i="1" s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BD477" i="1" s="1"/>
  <c r="AZ474" i="1"/>
  <c r="AV474" i="1"/>
  <c r="AR474" i="1"/>
  <c r="AR477" i="1" s="1"/>
  <c r="AN474" i="1"/>
  <c r="AN477" i="1" s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AT477" i="1" s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S508" i="1" s="1"/>
  <c r="AN505" i="1"/>
  <c r="AI505" i="1"/>
  <c r="AO505" i="1"/>
  <c r="AZ505" i="1"/>
  <c r="AZ508" i="1" s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X539" i="1"/>
  <c r="AH539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A454" i="1"/>
  <c r="AO454" i="1"/>
  <c r="AJ454" i="1"/>
  <c r="BD483" i="1"/>
  <c r="AZ483" i="1"/>
  <c r="AV483" i="1"/>
  <c r="AV485" i="1" s="1"/>
  <c r="AR483" i="1"/>
  <c r="AN483" i="1"/>
  <c r="AN485" i="1" s="1"/>
  <c r="AJ483" i="1"/>
  <c r="AJ485" i="1" s="1"/>
  <c r="AF483" i="1"/>
  <c r="AF485" i="1" s="1"/>
  <c r="AK483" i="1"/>
  <c r="AP483" i="1"/>
  <c r="AP485" i="1" s="1"/>
  <c r="AU483" i="1"/>
  <c r="BA483" i="1"/>
  <c r="AG514" i="1"/>
  <c r="AM514" i="1"/>
  <c r="AR514" i="1"/>
  <c r="AR516" i="1" s="1"/>
  <c r="AW514" i="1"/>
  <c r="BA516" i="1"/>
  <c r="AS516" i="1"/>
  <c r="AK516" i="1"/>
  <c r="AG536" i="1"/>
  <c r="AL536" i="1"/>
  <c r="AQ536" i="1"/>
  <c r="AW536" i="1"/>
  <c r="AW539" i="1" s="1"/>
  <c r="BB536" i="1"/>
  <c r="AH544" i="1"/>
  <c r="AH547" i="1" s="1"/>
  <c r="AM544" i="1"/>
  <c r="AR544" i="1"/>
  <c r="AX544" i="1"/>
  <c r="AX547" i="1" s="1"/>
  <c r="BD545" i="1"/>
  <c r="BD547" i="1" s="1"/>
  <c r="AZ545" i="1"/>
  <c r="AV545" i="1"/>
  <c r="AV547" i="1" s="1"/>
  <c r="AR545" i="1"/>
  <c r="AN545" i="1"/>
  <c r="AN547" i="1" s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R578" i="1" s="1"/>
  <c r="AI598" i="1"/>
  <c r="AS598" i="1"/>
  <c r="BD640" i="1"/>
  <c r="BE669" i="1"/>
  <c r="BA669" i="1"/>
  <c r="BA671" i="1" s="1"/>
  <c r="AW669" i="1"/>
  <c r="AS669" i="1"/>
  <c r="AO669" i="1"/>
  <c r="AK669" i="1"/>
  <c r="AG669" i="1"/>
  <c r="AG671" i="1" s="1"/>
  <c r="BD669" i="1"/>
  <c r="AY669" i="1"/>
  <c r="AT669" i="1"/>
  <c r="AN669" i="1"/>
  <c r="AI669" i="1"/>
  <c r="AI671" i="1" s="1"/>
  <c r="BC669" i="1"/>
  <c r="BC671" i="1" s="1"/>
  <c r="AX669" i="1"/>
  <c r="AR669" i="1"/>
  <c r="AR671" i="1" s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X570" i="1" s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E578" i="1" s="1"/>
  <c r="BA577" i="1"/>
  <c r="BA578" i="1" s="1"/>
  <c r="AW577" i="1"/>
  <c r="AW578" i="1" s="1"/>
  <c r="AS577" i="1"/>
  <c r="AS578" i="1" s="1"/>
  <c r="AO577" i="1"/>
  <c r="AO578" i="1" s="1"/>
  <c r="AK577" i="1"/>
  <c r="AK578" i="1" s="1"/>
  <c r="AG577" i="1"/>
  <c r="AG578" i="1" s="1"/>
  <c r="AM577" i="1"/>
  <c r="AU577" i="1"/>
  <c r="BC577" i="1"/>
  <c r="BC578" i="1" s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BB516" i="1" s="1"/>
  <c r="AX514" i="1"/>
  <c r="AX516" i="1" s="1"/>
  <c r="AT514" i="1"/>
  <c r="AT516" i="1" s="1"/>
  <c r="AP514" i="1"/>
  <c r="AL514" i="1"/>
  <c r="AL516" i="1" s="1"/>
  <c r="AH514" i="1"/>
  <c r="AJ514" i="1"/>
  <c r="AJ516" i="1" s="1"/>
  <c r="AO514" i="1"/>
  <c r="AU514" i="1"/>
  <c r="AZ514" i="1"/>
  <c r="BE514" i="1"/>
  <c r="AI536" i="1"/>
  <c r="AO536" i="1"/>
  <c r="AO539" i="1" s="1"/>
  <c r="AT536" i="1"/>
  <c r="AT539" i="1" s="1"/>
  <c r="AY536" i="1"/>
  <c r="BE536" i="1"/>
  <c r="AS539" i="1"/>
  <c r="BE544" i="1"/>
  <c r="BE547" i="1" s="1"/>
  <c r="BA544" i="1"/>
  <c r="BA547" i="1" s="1"/>
  <c r="AW544" i="1"/>
  <c r="AW547" i="1" s="1"/>
  <c r="AS544" i="1"/>
  <c r="AS547" i="1" s="1"/>
  <c r="AO544" i="1"/>
  <c r="AO547" i="1" s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N578" i="1" s="1"/>
  <c r="AV577" i="1"/>
  <c r="AV578" i="1" s="1"/>
  <c r="BD577" i="1"/>
  <c r="BD578" i="1" s="1"/>
  <c r="BD598" i="1"/>
  <c r="BD601" i="1" s="1"/>
  <c r="AZ598" i="1"/>
  <c r="AV598" i="1"/>
  <c r="AR598" i="1"/>
  <c r="AR601" i="1" s="1"/>
  <c r="AN598" i="1"/>
  <c r="BA598" i="1"/>
  <c r="BA601" i="1" s="1"/>
  <c r="AU598" i="1"/>
  <c r="AP598" i="1"/>
  <c r="AK598" i="1"/>
  <c r="AK601" i="1" s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F640" i="1"/>
  <c r="AV640" i="1"/>
  <c r="AZ669" i="1"/>
  <c r="AI289" i="1"/>
  <c r="AM289" i="1"/>
  <c r="AQ289" i="1"/>
  <c r="AU289" i="1"/>
  <c r="AY289" i="1"/>
  <c r="AI327" i="1"/>
  <c r="AM327" i="1"/>
  <c r="AQ327" i="1"/>
  <c r="AU327" i="1"/>
  <c r="AY327" i="1"/>
  <c r="AY330" i="1" s="1"/>
  <c r="AI351" i="1"/>
  <c r="AI353" i="1" s="1"/>
  <c r="AM351" i="1"/>
  <c r="AQ351" i="1"/>
  <c r="AU351" i="1"/>
  <c r="AU353" i="1" s="1"/>
  <c r="AY351" i="1"/>
  <c r="AY353" i="1" s="1"/>
  <c r="AY361" i="1"/>
  <c r="AI389" i="1"/>
  <c r="AI392" i="1" s="1"/>
  <c r="AM389" i="1"/>
  <c r="AM392" i="1" s="1"/>
  <c r="AQ389" i="1"/>
  <c r="AQ392" i="1" s="1"/>
  <c r="AU389" i="1"/>
  <c r="AY389" i="1"/>
  <c r="AY392" i="1" s="1"/>
  <c r="AI413" i="1"/>
  <c r="AM413" i="1"/>
  <c r="AM415" i="1" s="1"/>
  <c r="AQ413" i="1"/>
  <c r="AU413" i="1"/>
  <c r="AY413" i="1"/>
  <c r="AI423" i="1"/>
  <c r="AQ423" i="1"/>
  <c r="AY42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U477" i="1" s="1"/>
  <c r="AY475" i="1"/>
  <c r="AY477" i="1" s="1"/>
  <c r="AI485" i="1"/>
  <c r="AQ485" i="1"/>
  <c r="AI513" i="1"/>
  <c r="AI516" i="1" s="1"/>
  <c r="AM513" i="1"/>
  <c r="AQ513" i="1"/>
  <c r="AQ516" i="1" s="1"/>
  <c r="AU513" i="1"/>
  <c r="AY513" i="1"/>
  <c r="AY516" i="1" s="1"/>
  <c r="AI537" i="1"/>
  <c r="AM537" i="1"/>
  <c r="AM539" i="1" s="1"/>
  <c r="AQ537" i="1"/>
  <c r="AU537" i="1"/>
  <c r="AY537" i="1"/>
  <c r="AI547" i="1"/>
  <c r="AQ547" i="1"/>
  <c r="AY547" i="1"/>
  <c r="AI575" i="1"/>
  <c r="AM575" i="1"/>
  <c r="AQ575" i="1"/>
  <c r="AU575" i="1"/>
  <c r="AY575" i="1"/>
  <c r="AH576" i="1"/>
  <c r="AL576" i="1"/>
  <c r="AP576" i="1"/>
  <c r="AT576" i="1"/>
  <c r="AX576" i="1"/>
  <c r="AX578" i="1" s="1"/>
  <c r="BB576" i="1"/>
  <c r="AI600" i="1"/>
  <c r="AN600" i="1"/>
  <c r="AS600" i="1"/>
  <c r="AY600" i="1"/>
  <c r="BE606" i="1"/>
  <c r="BE609" i="1" s="1"/>
  <c r="BA606" i="1"/>
  <c r="AW606" i="1"/>
  <c r="AS606" i="1"/>
  <c r="AO606" i="1"/>
  <c r="AK606" i="1"/>
  <c r="AG606" i="1"/>
  <c r="AJ606" i="1"/>
  <c r="AP606" i="1"/>
  <c r="AU606" i="1"/>
  <c r="AZ606" i="1"/>
  <c r="AH607" i="1"/>
  <c r="AH609" i="1" s="1"/>
  <c r="AM607" i="1"/>
  <c r="AS607" i="1"/>
  <c r="AX607" i="1"/>
  <c r="AX609" i="1" s="1"/>
  <c r="BC607" i="1"/>
  <c r="BC609" i="1" s="1"/>
  <c r="AI630" i="1"/>
  <c r="AN630" i="1"/>
  <c r="AT630" i="1"/>
  <c r="AY630" i="1"/>
  <c r="BB638" i="1"/>
  <c r="BB640" i="1" s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C640" i="1" s="1"/>
  <c r="BE660" i="1"/>
  <c r="BE663" i="1" s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M702" i="1" s="1"/>
  <c r="AU701" i="1"/>
  <c r="AK701" i="1"/>
  <c r="BC701" i="1"/>
  <c r="AS701" i="1"/>
  <c r="AH701" i="1"/>
  <c r="AI576" i="1"/>
  <c r="AM576" i="1"/>
  <c r="AQ576" i="1"/>
  <c r="AU576" i="1"/>
  <c r="AY576" i="1"/>
  <c r="BB600" i="1"/>
  <c r="BB601" i="1" s="1"/>
  <c r="AX600" i="1"/>
  <c r="AT600" i="1"/>
  <c r="AP600" i="1"/>
  <c r="AL600" i="1"/>
  <c r="AL601" i="1" s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V663" i="1" s="1"/>
  <c r="AR661" i="1"/>
  <c r="AN661" i="1"/>
  <c r="AJ661" i="1"/>
  <c r="AJ663" i="1" s="1"/>
  <c r="AF661" i="1"/>
  <c r="BB661" i="1"/>
  <c r="BB663" i="1" s="1"/>
  <c r="AW661" i="1"/>
  <c r="AQ661" i="1"/>
  <c r="AL661" i="1"/>
  <c r="AG661" i="1"/>
  <c r="AM661" i="1"/>
  <c r="AT661" i="1"/>
  <c r="BA661" i="1"/>
  <c r="AP701" i="1"/>
  <c r="BD607" i="1"/>
  <c r="BD609" i="1" s="1"/>
  <c r="AZ607" i="1"/>
  <c r="AV607" i="1"/>
  <c r="AV609" i="1" s="1"/>
  <c r="AR607" i="1"/>
  <c r="AR609" i="1" s="1"/>
  <c r="AN607" i="1"/>
  <c r="AN609" i="1" s="1"/>
  <c r="AJ607" i="1"/>
  <c r="AF607" i="1"/>
  <c r="AF609" i="1" s="1"/>
  <c r="AK607" i="1"/>
  <c r="AP607" i="1"/>
  <c r="AU607" i="1"/>
  <c r="BA607" i="1"/>
  <c r="BE639" i="1"/>
  <c r="BA639" i="1"/>
  <c r="BA640" i="1" s="1"/>
  <c r="AW639" i="1"/>
  <c r="AW640" i="1" s="1"/>
  <c r="AS639" i="1"/>
  <c r="AS640" i="1" s="1"/>
  <c r="AO639" i="1"/>
  <c r="AK639" i="1"/>
  <c r="AK640" i="1" s="1"/>
  <c r="AG639" i="1"/>
  <c r="AJ639" i="1"/>
  <c r="AP639" i="1"/>
  <c r="AU639" i="1"/>
  <c r="AZ639" i="1"/>
  <c r="BC661" i="1"/>
  <c r="BA701" i="1"/>
  <c r="BD692" i="1"/>
  <c r="AZ692" i="1"/>
  <c r="AV692" i="1"/>
  <c r="AV694" i="1" s="1"/>
  <c r="AR692" i="1"/>
  <c r="AN692" i="1"/>
  <c r="AJ692" i="1"/>
  <c r="AF692" i="1"/>
  <c r="BC692" i="1"/>
  <c r="AX692" i="1"/>
  <c r="AS692" i="1"/>
  <c r="AM692" i="1"/>
  <c r="AH692" i="1"/>
  <c r="AL692" i="1"/>
  <c r="AT692" i="1"/>
  <c r="AT694" i="1" s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Q601" i="1" s="1"/>
  <c r="AU599" i="1"/>
  <c r="AY599" i="1"/>
  <c r="AI608" i="1"/>
  <c r="AM608" i="1"/>
  <c r="AQ608" i="1"/>
  <c r="AQ609" i="1" s="1"/>
  <c r="AU608" i="1"/>
  <c r="AY608" i="1"/>
  <c r="AI637" i="1"/>
  <c r="AI640" i="1" s="1"/>
  <c r="AM637" i="1"/>
  <c r="AM640" i="1" s="1"/>
  <c r="AQ637" i="1"/>
  <c r="AQ640" i="1" s="1"/>
  <c r="AU637" i="1"/>
  <c r="AY637" i="1"/>
  <c r="AY640" i="1" s="1"/>
  <c r="BB668" i="1"/>
  <c r="AX668" i="1"/>
  <c r="AT668" i="1"/>
  <c r="AP668" i="1"/>
  <c r="AL668" i="1"/>
  <c r="AH668" i="1"/>
  <c r="AJ668" i="1"/>
  <c r="AO668" i="1"/>
  <c r="AO671" i="1" s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H694" i="1"/>
  <c r="AG692" i="1"/>
  <c r="AO692" i="1"/>
  <c r="AU692" i="1"/>
  <c r="BB692" i="1"/>
  <c r="BB694" i="1" s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BC702" i="1" s="1"/>
  <c r="BC733" i="1"/>
  <c r="AX694" i="1"/>
  <c r="AI692" i="1"/>
  <c r="AP692" i="1"/>
  <c r="AW692" i="1"/>
  <c r="BE692" i="1"/>
  <c r="BF72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X733" i="1" s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W787" i="1" s="1"/>
  <c r="AS786" i="1"/>
  <c r="AO786" i="1"/>
  <c r="AK786" i="1"/>
  <c r="AG786" i="1"/>
  <c r="BD786" i="1"/>
  <c r="BD787" i="1" s="1"/>
  <c r="AY786" i="1"/>
  <c r="AT786" i="1"/>
  <c r="AN786" i="1"/>
  <c r="AI786" i="1"/>
  <c r="BC786" i="1"/>
  <c r="AX786" i="1"/>
  <c r="AR786" i="1"/>
  <c r="AR787" i="1" s="1"/>
  <c r="AM786" i="1"/>
  <c r="AH786" i="1"/>
  <c r="AP786" i="1"/>
  <c r="AZ786" i="1"/>
  <c r="BE724" i="1"/>
  <c r="BA724" i="1"/>
  <c r="AW724" i="1"/>
  <c r="AW725" i="1" s="1"/>
  <c r="AS724" i="1"/>
  <c r="AS725" i="1" s="1"/>
  <c r="AO724" i="1"/>
  <c r="AK724" i="1"/>
  <c r="AG724" i="1"/>
  <c r="AJ724" i="1"/>
  <c r="AP724" i="1"/>
  <c r="AU724" i="1"/>
  <c r="AZ724" i="1"/>
  <c r="AG730" i="1"/>
  <c r="AL730" i="1"/>
  <c r="AL733" i="1" s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R756" i="1" s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L756" i="1" s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C75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U663" i="1" s="1"/>
  <c r="AY662" i="1"/>
  <c r="BE691" i="1"/>
  <c r="BA691" i="1"/>
  <c r="AW691" i="1"/>
  <c r="AS691" i="1"/>
  <c r="AO691" i="1"/>
  <c r="AK691" i="1"/>
  <c r="AK694" i="1" s="1"/>
  <c r="AG691" i="1"/>
  <c r="AJ691" i="1"/>
  <c r="AP691" i="1"/>
  <c r="AP694" i="1" s="1"/>
  <c r="AU691" i="1"/>
  <c r="AZ691" i="1"/>
  <c r="BB723" i="1"/>
  <c r="BB725" i="1" s="1"/>
  <c r="AX723" i="1"/>
  <c r="AT723" i="1"/>
  <c r="AT725" i="1" s="1"/>
  <c r="AP723" i="1"/>
  <c r="AL723" i="1"/>
  <c r="AL725" i="1" s="1"/>
  <c r="AH723" i="1"/>
  <c r="AJ723" i="1"/>
  <c r="AO723" i="1"/>
  <c r="AU723" i="1"/>
  <c r="AZ723" i="1"/>
  <c r="BE723" i="1"/>
  <c r="AH724" i="1"/>
  <c r="AM724" i="1"/>
  <c r="AR724" i="1"/>
  <c r="AR725" i="1" s="1"/>
  <c r="AX724" i="1"/>
  <c r="BC724" i="1"/>
  <c r="AI730" i="1"/>
  <c r="AO730" i="1"/>
  <c r="AT730" i="1"/>
  <c r="AT733" i="1" s="1"/>
  <c r="AY730" i="1"/>
  <c r="BE730" i="1"/>
  <c r="BE733" i="1" s="1"/>
  <c r="AI732" i="1"/>
  <c r="AN732" i="1"/>
  <c r="AS732" i="1"/>
  <c r="AS733" i="1" s="1"/>
  <c r="AY732" i="1"/>
  <c r="BD732" i="1"/>
  <c r="BE753" i="1"/>
  <c r="BA753" i="1"/>
  <c r="AW753" i="1"/>
  <c r="AS753" i="1"/>
  <c r="AO753" i="1"/>
  <c r="AO756" i="1" s="1"/>
  <c r="AK753" i="1"/>
  <c r="AK756" i="1" s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BF755" i="1"/>
  <c r="AI761" i="1"/>
  <c r="AS761" i="1"/>
  <c r="BD761" i="1"/>
  <c r="BD764" i="1" s="1"/>
  <c r="BA787" i="1"/>
  <c r="AL786" i="1"/>
  <c r="AV786" i="1"/>
  <c r="AG795" i="1"/>
  <c r="AI762" i="1"/>
  <c r="AN762" i="1"/>
  <c r="AT762" i="1"/>
  <c r="AY762" i="1"/>
  <c r="AY764" i="1" s="1"/>
  <c r="BB785" i="1"/>
  <c r="AX785" i="1"/>
  <c r="AT785" i="1"/>
  <c r="AP785" i="1"/>
  <c r="AL785" i="1"/>
  <c r="AH785" i="1"/>
  <c r="AJ785" i="1"/>
  <c r="AJ787" i="1" s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BD849" i="1" s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H795" i="1" s="1"/>
  <c r="AM794" i="1"/>
  <c r="AU794" i="1"/>
  <c r="BC794" i="1"/>
  <c r="BD816" i="1"/>
  <c r="BD818" i="1" s="1"/>
  <c r="AZ816" i="1"/>
  <c r="AV816" i="1"/>
  <c r="AR816" i="1"/>
  <c r="AN816" i="1"/>
  <c r="BB816" i="1"/>
  <c r="AW816" i="1"/>
  <c r="AQ816" i="1"/>
  <c r="AL816" i="1"/>
  <c r="AH816" i="1"/>
  <c r="AH818" i="1" s="1"/>
  <c r="BE816" i="1"/>
  <c r="AY816" i="1"/>
  <c r="AT816" i="1"/>
  <c r="AO816" i="1"/>
  <c r="AJ816" i="1"/>
  <c r="AF816" i="1"/>
  <c r="AM816" i="1"/>
  <c r="AX816" i="1"/>
  <c r="BE877" i="1"/>
  <c r="BE880" i="1" s="1"/>
  <c r="BA877" i="1"/>
  <c r="AW877" i="1"/>
  <c r="AS877" i="1"/>
  <c r="AS880" i="1" s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Q694" i="1" s="1"/>
  <c r="AU693" i="1"/>
  <c r="AY693" i="1"/>
  <c r="AY694" i="1" s="1"/>
  <c r="AI722" i="1"/>
  <c r="AI725" i="1" s="1"/>
  <c r="AM722" i="1"/>
  <c r="AQ722" i="1"/>
  <c r="AQ725" i="1" s="1"/>
  <c r="AU722" i="1"/>
  <c r="AY722" i="1"/>
  <c r="AY725" i="1" s="1"/>
  <c r="AI731" i="1"/>
  <c r="AM731" i="1"/>
  <c r="AQ731" i="1"/>
  <c r="AU731" i="1"/>
  <c r="AY731" i="1"/>
  <c r="AI755" i="1"/>
  <c r="AM755" i="1"/>
  <c r="AQ755" i="1"/>
  <c r="AU755" i="1"/>
  <c r="AY755" i="1"/>
  <c r="AY756" i="1" s="1"/>
  <c r="AI784" i="1"/>
  <c r="AM784" i="1"/>
  <c r="AQ784" i="1"/>
  <c r="AU784" i="1"/>
  <c r="AY784" i="1"/>
  <c r="AY787" i="1" s="1"/>
  <c r="AI793" i="1"/>
  <c r="AM793" i="1"/>
  <c r="AQ793" i="1"/>
  <c r="AQ795" i="1" s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BD857" i="1" s="1"/>
  <c r="AZ854" i="1"/>
  <c r="AV854" i="1"/>
  <c r="AR854" i="1"/>
  <c r="AN854" i="1"/>
  <c r="AN857" i="1" s="1"/>
  <c r="AJ854" i="1"/>
  <c r="AF854" i="1"/>
  <c r="AK854" i="1"/>
  <c r="AP854" i="1"/>
  <c r="AU854" i="1"/>
  <c r="BA854" i="1"/>
  <c r="BA857" i="1" s="1"/>
  <c r="BB856" i="1"/>
  <c r="BB857" i="1" s="1"/>
  <c r="AX856" i="1"/>
  <c r="AX857" i="1" s="1"/>
  <c r="AT856" i="1"/>
  <c r="AP856" i="1"/>
  <c r="AL856" i="1"/>
  <c r="AL857" i="1" s="1"/>
  <c r="AH856" i="1"/>
  <c r="AJ856" i="1"/>
  <c r="AO856" i="1"/>
  <c r="AU856" i="1"/>
  <c r="AZ856" i="1"/>
  <c r="BE856" i="1"/>
  <c r="BE857" i="1" s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AW848" i="1"/>
  <c r="AS848" i="1"/>
  <c r="AO848" i="1"/>
  <c r="AO849" i="1" s="1"/>
  <c r="AK848" i="1"/>
  <c r="AK849" i="1" s="1"/>
  <c r="AG848" i="1"/>
  <c r="AJ848" i="1"/>
  <c r="AJ849" i="1" s="1"/>
  <c r="AP848" i="1"/>
  <c r="AU848" i="1"/>
  <c r="AZ848" i="1"/>
  <c r="AZ849" i="1" s="1"/>
  <c r="AH877" i="1"/>
  <c r="AM877" i="1"/>
  <c r="AR877" i="1"/>
  <c r="AX877" i="1"/>
  <c r="AX880" i="1" s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BB826" i="1" s="1"/>
  <c r="AX823" i="1"/>
  <c r="AT823" i="1"/>
  <c r="AP823" i="1"/>
  <c r="AL823" i="1"/>
  <c r="AL826" i="1" s="1"/>
  <c r="AH823" i="1"/>
  <c r="AJ823" i="1"/>
  <c r="AO823" i="1"/>
  <c r="AU823" i="1"/>
  <c r="AZ823" i="1"/>
  <c r="BE823" i="1"/>
  <c r="BD825" i="1"/>
  <c r="BD826" i="1" s="1"/>
  <c r="AZ825" i="1"/>
  <c r="AV825" i="1"/>
  <c r="AV826" i="1" s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BB849" i="1" s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L888" i="1" s="1"/>
  <c r="AH885" i="1"/>
  <c r="AH888" i="1" s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Y857" i="1" s="1"/>
  <c r="AI879" i="1"/>
  <c r="AM879" i="1"/>
  <c r="AQ879" i="1"/>
  <c r="AU879" i="1"/>
  <c r="AY879" i="1"/>
  <c r="AG886" i="1"/>
  <c r="AG888" i="1" s="1"/>
  <c r="AK886" i="1"/>
  <c r="AO886" i="1"/>
  <c r="AS886" i="1"/>
  <c r="AS888" i="1" s="1"/>
  <c r="AW886" i="1"/>
  <c r="BA886" i="1"/>
  <c r="BA888" i="1" s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T911" i="1" s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O950" i="1" s="1"/>
  <c r="AS949" i="1"/>
  <c r="AS950" i="1" s="1"/>
  <c r="AW949" i="1"/>
  <c r="AW950" i="1" s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BB950" i="1" s="1"/>
  <c r="AF948" i="1"/>
  <c r="AJ948" i="1"/>
  <c r="AJ950" i="1" s="1"/>
  <c r="AN948" i="1"/>
  <c r="AN950" i="1" s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R950" i="1" l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756" i="1" s="1"/>
  <c r="BG691" i="1"/>
  <c r="AG694" i="1"/>
  <c r="AZ764" i="1"/>
  <c r="AI756" i="1"/>
  <c r="BF753" i="1"/>
  <c r="BG692" i="1"/>
  <c r="AY880" i="1"/>
  <c r="AV880" i="1"/>
  <c r="AF857" i="1"/>
  <c r="BF854" i="1"/>
  <c r="BF857" i="1" s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BF733" i="1" s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BG640" i="1" s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BF144" i="1" s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BF51" i="1" s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BG477" i="1" s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BF609" i="1" s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G725" i="1" s="1"/>
  <c r="BF948" i="1"/>
  <c r="BF950" i="1" s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BF818" i="1" s="1"/>
  <c r="AF818" i="1"/>
  <c r="BF794" i="1"/>
  <c r="AF795" i="1"/>
  <c r="BF792" i="1"/>
  <c r="AV795" i="1"/>
  <c r="BF847" i="1"/>
  <c r="AF849" i="1"/>
  <c r="AT795" i="1"/>
  <c r="AG787" i="1"/>
  <c r="BG854" i="1"/>
  <c r="BG857" i="1" s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BF787" i="1" s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BF454" i="1" s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AF43" i="1"/>
  <c r="BF40" i="1"/>
  <c r="AV43" i="1"/>
  <c r="BF173" i="1"/>
  <c r="BF175" i="1" s="1"/>
  <c r="AG144" i="1"/>
  <c r="AH74" i="1"/>
  <c r="AX74" i="1"/>
  <c r="AN74" i="1"/>
  <c r="BD74" i="1"/>
  <c r="AG206" i="1"/>
  <c r="BG102" i="1"/>
  <c r="AG136" i="1"/>
  <c r="AG105" i="1"/>
  <c r="BF578" i="1" l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C9" i="11" s="1"/>
  <c r="C37" i="11" s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C12" i="11"/>
  <c r="C26" i="1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21" i="11" l="1"/>
  <c r="C32" i="11"/>
  <c r="C18" i="11"/>
  <c r="C27" i="11"/>
  <c r="AC777" i="1"/>
  <c r="E31" i="11" s="1"/>
  <c r="AC529" i="1"/>
  <c r="AC622" i="1"/>
  <c r="CK620" i="1" s="1"/>
  <c r="AC498" i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CK771" i="1"/>
  <c r="CK755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76" i="1"/>
  <c r="CK758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CK765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CK768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CK61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CK609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K607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CK616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18" i="1"/>
  <c r="CK602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CK587" i="1"/>
  <c r="CK579" i="1"/>
  <c r="CK575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CK585" i="1"/>
  <c r="CK581" i="1"/>
  <c r="CK573" i="1"/>
  <c r="CK569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CK542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CK510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25" i="1"/>
  <c r="CK521" i="1"/>
  <c r="CK517" i="1"/>
  <c r="CK513" i="1"/>
  <c r="CK509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1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24" i="1"/>
  <c r="CK520" i="1"/>
  <c r="CK516" i="1"/>
  <c r="CK512" i="1"/>
  <c r="CK50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E23" i="11"/>
  <c r="CK505" i="1"/>
  <c r="CK527" i="1"/>
  <c r="CK526" i="1"/>
  <c r="CK528" i="1"/>
  <c r="CK51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19" i="1"/>
  <c r="CK515" i="1"/>
  <c r="CK511" i="1"/>
  <c r="CK507" i="1"/>
  <c r="E22" i="11"/>
  <c r="CK474" i="1"/>
  <c r="CK495" i="1"/>
  <c r="CK496" i="1"/>
  <c r="CK49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CK491" i="1"/>
  <c r="CK47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94" i="1"/>
  <c r="CK490" i="1"/>
  <c r="CK486" i="1"/>
  <c r="CK482" i="1"/>
  <c r="CK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CK48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93" i="1"/>
  <c r="CK489" i="1"/>
  <c r="CK485" i="1"/>
  <c r="CK481" i="1"/>
  <c r="CK477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CK487" i="1"/>
  <c r="CK475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92" i="1"/>
  <c r="CK488" i="1"/>
  <c r="CK484" i="1"/>
  <c r="CK480" i="1"/>
  <c r="CK476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J302" i="1"/>
  <c r="CJ290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L79" i="8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CK246" i="1"/>
  <c r="CK242" i="1"/>
  <c r="CK238" i="1"/>
  <c r="CK234" i="1"/>
  <c r="CK230" i="1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43" i="1"/>
  <c r="CK231" i="1"/>
  <c r="W23" i="10"/>
  <c r="L10" i="10"/>
  <c r="T18" i="10"/>
  <c r="V79" i="8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K245" i="1"/>
  <c r="CK241" i="1"/>
  <c r="CK237" i="1"/>
  <c r="CK233" i="1"/>
  <c r="CK229" i="1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CK235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44" i="1"/>
  <c r="CK240" i="1"/>
  <c r="CK236" i="1"/>
  <c r="CK232" i="1"/>
  <c r="CK228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V85" i="8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I78" i="9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312" i="1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B88" i="8"/>
  <c r="K82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I87" i="8"/>
  <c r="M83" i="9"/>
  <c r="M94" i="9"/>
  <c r="M77" i="9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AB250" i="1"/>
  <c r="AC653" i="1"/>
  <c r="AB963" i="1"/>
  <c r="AB622" i="1"/>
  <c r="AB374" i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30" i="11"/>
  <c r="C29" i="11"/>
  <c r="BQ963" i="1" l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K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K529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K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K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G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E19" i="1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AB81" i="8"/>
  <c r="D18" i="11"/>
  <c r="G18" i="11" s="1"/>
  <c r="D28" i="11"/>
  <c r="G28" i="11" s="1"/>
  <c r="J31" i="10"/>
  <c r="P31" i="10"/>
  <c r="P75" i="10" s="1"/>
  <c r="AB25" i="10"/>
  <c r="AB27" i="10"/>
  <c r="D27" i="11"/>
  <c r="G27" i="11" s="1"/>
  <c r="D19" i="11"/>
  <c r="G19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K777" i="1" l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<sst xmlns="http://schemas.openxmlformats.org/spreadsheetml/2006/main" count="7877" uniqueCount="88">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</sst>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0" fontId="14" fillId="0" borderId="0" xfId="0" applyFont="1" applyFill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69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0" fontId="21" fillId="0" borderId="0" xfId="5" applyNumberFormat="1" applyFont="1" applyFill="1" applyAlignment="1"/>
    <xf numFmtId="165" fontId="14" fillId="0" borderId="0" xfId="0" applyNumberFormat="1" applyFont="1" applyFill="1"/>
    <xf numFmtId="165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0" fontId="21" fillId="0" borderId="0" xfId="5" applyNumberFormat="1" applyFont="1" applyAlignment="1">
      <alignment horizontal="center"/>
    </xf>
    <xf numFmtId="170" fontId="20" fillId="0" borderId="55" xfId="0" applyNumberFormat="1" applyFont="1" applyBorder="1" applyAlignment="1">
      <alignment horizontal="center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Fill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5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6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4" fontId="4" fillId="0" borderId="0" xfId="0" applyNumberFormat="1" applyFont="1" applyFill="1" applyAlignment="1">
      <alignment horizontal="center"/>
    </xf>
    <xf numFmtId="164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opLeftCell="I926" zoomScaleNormal="100" zoomScalePageLayoutView="50" workbookViewId="0">
      <selection activeCell="CL959" sqref="CL959"/>
    </sheetView>
  </sheetViews>
  <sheetFormatPr baseColWidth="10" defaultColWidth="8.83203125" defaultRowHeight="13"/>
  <cols>
    <col min="1" max="1" width="10.5" style="227" customWidth="1"/>
    <col min="2" max="2" width="8.33203125" style="227" customWidth="1"/>
    <col min="3" max="3" width="6.1640625" style="227" customWidth="1"/>
    <col min="4" max="4" width="6.6640625" style="227" customWidth="1"/>
    <col min="5" max="5" width="6.33203125" style="227" customWidth="1"/>
    <col min="6" max="6" width="6" style="227" customWidth="1"/>
    <col min="7" max="7" width="6.5" style="227" customWidth="1"/>
    <col min="8" max="8" width="7" style="227" customWidth="1"/>
    <col min="9" max="9" width="7.33203125" style="227" customWidth="1"/>
    <col min="10" max="10" width="6.1640625" style="227" customWidth="1"/>
    <col min="11" max="11" width="7.33203125" style="227" customWidth="1"/>
    <col min="12" max="12" width="7.6640625" style="227" customWidth="1"/>
    <col min="13" max="14" width="7.1640625" style="227" customWidth="1"/>
    <col min="15" max="15" width="7.83203125" style="227" customWidth="1"/>
    <col min="16" max="16" width="6.6640625" style="227" customWidth="1"/>
    <col min="17" max="17" width="7.1640625" style="227" customWidth="1"/>
    <col min="18" max="18" width="6" style="227" customWidth="1"/>
    <col min="19" max="19" width="6.5" style="227" customWidth="1"/>
    <col min="20" max="20" width="6.1640625" style="227" customWidth="1"/>
    <col min="21" max="21" width="7" style="227" customWidth="1"/>
    <col min="22" max="22" width="7.5" style="227" customWidth="1"/>
    <col min="23" max="23" width="8" style="227" customWidth="1"/>
    <col min="24" max="24" width="7.1640625" style="227" customWidth="1"/>
    <col min="25" max="25" width="7.5" style="227" customWidth="1"/>
    <col min="26" max="26" width="7.5" style="228" customWidth="1"/>
    <col min="27" max="27" width="8" style="228" customWidth="1"/>
    <col min="28" max="28" width="9.83203125" style="229" customWidth="1"/>
    <col min="29" max="29" width="10.1640625" style="229" customWidth="1"/>
    <col min="30" max="30" width="9.1640625" style="227" customWidth="1"/>
    <col min="31" max="60" width="9.1640625" style="227" hidden="1" customWidth="1"/>
    <col min="61" max="61" width="11.6640625" style="227" hidden="1" customWidth="1"/>
    <col min="62" max="85" width="8.5" style="227" hidden="1" customWidth="1"/>
    <col min="86" max="87" width="8.5" style="228" hidden="1" customWidth="1"/>
    <col min="88" max="89" width="8.5" style="227" hidden="1" customWidth="1"/>
    <col min="90" max="90" width="8.83203125" style="227"/>
    <col min="91" max="91" width="13" style="227" bestFit="1" customWidth="1"/>
    <col min="92" max="92" width="12.83203125" style="227" bestFit="1" customWidth="1"/>
    <col min="93" max="16384" width="8.83203125" style="227"/>
  </cols>
  <sheetData>
    <row r="2" spans="1:93" ht="16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>
      <c r="A5" s="301">
        <v>44013</v>
      </c>
      <c r="B5" s="301"/>
      <c r="C5" s="301"/>
      <c r="D5" s="301"/>
      <c r="BI5" s="300">
        <f>A5</f>
        <v>44013</v>
      </c>
      <c r="BJ5" s="300"/>
      <c r="BK5" s="300"/>
      <c r="BL5" s="300"/>
    </row>
    <row r="6" spans="1:93" ht="14" thickBot="1">
      <c r="AE6" s="272" t="s">
        <v>84</v>
      </c>
    </row>
    <row r="7" spans="1:93" ht="15" thickTop="1" thickBot="1">
      <c r="A7" s="298" t="s">
        <v>0</v>
      </c>
      <c r="B7" s="292" t="s">
        <v>1</v>
      </c>
      <c r="C7" s="293"/>
      <c r="D7" s="292" t="s">
        <v>2</v>
      </c>
      <c r="E7" s="293"/>
      <c r="F7" s="292" t="s">
        <v>3</v>
      </c>
      <c r="G7" s="293"/>
      <c r="H7" s="292" t="s">
        <v>4</v>
      </c>
      <c r="I7" s="293"/>
      <c r="J7" s="292" t="s">
        <v>5</v>
      </c>
      <c r="K7" s="293"/>
      <c r="L7" s="292" t="s">
        <v>6</v>
      </c>
      <c r="M7" s="293"/>
      <c r="N7" s="292" t="s">
        <v>7</v>
      </c>
      <c r="O7" s="293"/>
      <c r="P7" s="292" t="s">
        <v>8</v>
      </c>
      <c r="Q7" s="293"/>
      <c r="R7" s="292" t="s">
        <v>9</v>
      </c>
      <c r="S7" s="293"/>
      <c r="T7" s="292" t="s">
        <v>10</v>
      </c>
      <c r="U7" s="293"/>
      <c r="V7" s="292" t="s">
        <v>11</v>
      </c>
      <c r="W7" s="293"/>
      <c r="X7" s="292" t="s">
        <v>12</v>
      </c>
      <c r="Y7" s="293"/>
      <c r="Z7" s="294" t="s">
        <v>40</v>
      </c>
      <c r="AA7" s="295"/>
      <c r="AB7" s="296" t="s">
        <v>41</v>
      </c>
      <c r="AC7" s="297"/>
      <c r="AE7" s="298" t="s">
        <v>0</v>
      </c>
      <c r="AF7" s="292" t="s">
        <v>1</v>
      </c>
      <c r="AG7" s="293"/>
      <c r="AH7" s="292" t="s">
        <v>2</v>
      </c>
      <c r="AI7" s="293"/>
      <c r="AJ7" s="292" t="s">
        <v>3</v>
      </c>
      <c r="AK7" s="293"/>
      <c r="AL7" s="292" t="s">
        <v>4</v>
      </c>
      <c r="AM7" s="293"/>
      <c r="AN7" s="292" t="s">
        <v>5</v>
      </c>
      <c r="AO7" s="293"/>
      <c r="AP7" s="292" t="s">
        <v>6</v>
      </c>
      <c r="AQ7" s="293"/>
      <c r="AR7" s="292" t="s">
        <v>7</v>
      </c>
      <c r="AS7" s="293"/>
      <c r="AT7" s="292" t="s">
        <v>8</v>
      </c>
      <c r="AU7" s="293"/>
      <c r="AV7" s="292" t="s">
        <v>9</v>
      </c>
      <c r="AW7" s="293"/>
      <c r="AX7" s="292" t="s">
        <v>10</v>
      </c>
      <c r="AY7" s="293"/>
      <c r="AZ7" s="292" t="s">
        <v>11</v>
      </c>
      <c r="BA7" s="293"/>
      <c r="BB7" s="292" t="s">
        <v>12</v>
      </c>
      <c r="BC7" s="293"/>
      <c r="BD7" s="294" t="s">
        <v>40</v>
      </c>
      <c r="BE7" s="295"/>
      <c r="BF7" s="296" t="s">
        <v>41</v>
      </c>
      <c r="BG7" s="297"/>
      <c r="BH7" s="273"/>
      <c r="BI7" s="298" t="s">
        <v>0</v>
      </c>
      <c r="BJ7" s="292" t="s">
        <v>1</v>
      </c>
      <c r="BK7" s="293"/>
      <c r="BL7" s="292" t="s">
        <v>2</v>
      </c>
      <c r="BM7" s="293"/>
      <c r="BN7" s="292" t="s">
        <v>3</v>
      </c>
      <c r="BO7" s="293"/>
      <c r="BP7" s="292" t="s">
        <v>4</v>
      </c>
      <c r="BQ7" s="293"/>
      <c r="BR7" s="292" t="s">
        <v>5</v>
      </c>
      <c r="BS7" s="293"/>
      <c r="BT7" s="292" t="s">
        <v>6</v>
      </c>
      <c r="BU7" s="293"/>
      <c r="BV7" s="292" t="s">
        <v>7</v>
      </c>
      <c r="BW7" s="293"/>
      <c r="BX7" s="292" t="s">
        <v>8</v>
      </c>
      <c r="BY7" s="293"/>
      <c r="BZ7" s="292" t="s">
        <v>9</v>
      </c>
      <c r="CA7" s="293"/>
      <c r="CB7" s="292" t="s">
        <v>10</v>
      </c>
      <c r="CC7" s="293"/>
      <c r="CD7" s="292" t="s">
        <v>11</v>
      </c>
      <c r="CE7" s="293"/>
      <c r="CF7" s="292" t="s">
        <v>12</v>
      </c>
      <c r="CG7" s="293"/>
      <c r="CH7" s="294" t="s">
        <v>40</v>
      </c>
      <c r="CI7" s="295"/>
      <c r="CJ7" s="292" t="s">
        <v>41</v>
      </c>
      <c r="CK7" s="293"/>
    </row>
    <row r="8" spans="1:93" ht="15" thickTop="1" thickBot="1">
      <c r="A8" s="299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9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4"/>
      <c r="BI8" s="299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4" thickTop="1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5" t="s">
        <v>20</v>
      </c>
      <c r="AF9" s="126">
        <f>SUMIF($A$9:$A$32,$AE9,B$9:B$32)</f>
        <v>487</v>
      </c>
      <c r="AG9" s="186">
        <f t="shared" ref="AG9:AV10" si="0">SUMIF($A$9:$A$32,$AE9,C$9:C$32)</f>
        <v>497</v>
      </c>
      <c r="AH9" s="127">
        <f t="shared" si="0"/>
        <v>244</v>
      </c>
      <c r="AI9" s="180">
        <f t="shared" si="0"/>
        <v>301</v>
      </c>
      <c r="AJ9" s="126">
        <f t="shared" si="0"/>
        <v>419</v>
      </c>
      <c r="AK9" s="128">
        <f t="shared" si="0"/>
        <v>273</v>
      </c>
      <c r="AL9" s="127">
        <f t="shared" si="0"/>
        <v>735</v>
      </c>
      <c r="AM9" s="180">
        <f t="shared" si="0"/>
        <v>397</v>
      </c>
      <c r="AN9" s="126">
        <f t="shared" si="0"/>
        <v>116</v>
      </c>
      <c r="AO9" s="128">
        <f t="shared" si="0"/>
        <v>189</v>
      </c>
      <c r="AP9" s="127">
        <f t="shared" si="0"/>
        <v>238</v>
      </c>
      <c r="AQ9" s="126">
        <f t="shared" si="0"/>
        <v>430</v>
      </c>
      <c r="AR9" s="179">
        <f t="shared" si="0"/>
        <v>580</v>
      </c>
      <c r="AS9" s="181">
        <f t="shared" si="0"/>
        <v>592</v>
      </c>
      <c r="AT9" s="126">
        <f t="shared" si="0"/>
        <v>311</v>
      </c>
      <c r="AU9" s="128">
        <f t="shared" si="0"/>
        <v>290</v>
      </c>
      <c r="AV9" s="127">
        <f t="shared" si="0"/>
        <v>395</v>
      </c>
      <c r="AW9" s="180">
        <f t="shared" ref="AW9:BE10" si="1">SUMIF($A$9:$A$32,$AE9,S$9:S$32)</f>
        <v>235</v>
      </c>
      <c r="AX9" s="126">
        <f t="shared" si="1"/>
        <v>81</v>
      </c>
      <c r="AY9" s="128">
        <f t="shared" si="1"/>
        <v>192</v>
      </c>
      <c r="AZ9" s="127">
        <f t="shared" si="1"/>
        <v>389</v>
      </c>
      <c r="BA9" s="180">
        <f t="shared" si="1"/>
        <v>335</v>
      </c>
      <c r="BB9" s="126">
        <f t="shared" si="1"/>
        <v>284</v>
      </c>
      <c r="BC9" s="128">
        <f t="shared" si="1"/>
        <v>235</v>
      </c>
      <c r="BD9" s="184">
        <f t="shared" si="1"/>
        <v>455</v>
      </c>
      <c r="BE9" s="185">
        <f t="shared" si="1"/>
        <v>574</v>
      </c>
      <c r="BF9" s="170">
        <f>AF9+AH9+AJ9+AL9+AN9+AP9+AR9+AT9+AV9+AX9+AZ9+BB9+BD9</f>
        <v>4734</v>
      </c>
      <c r="BG9" s="171">
        <f>AG9+AI9+AK9+AM9+AO9+AQ9+AS9+AU9+AW9+AY9+BA9+BC9+BE9</f>
        <v>4540</v>
      </c>
      <c r="BH9" s="276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>
      <c r="A10" s="137" t="s">
        <v>17</v>
      </c>
      <c r="B10" s="189">
        <v>72</v>
      </c>
      <c r="C10" s="190">
        <v>0</v>
      </c>
      <c r="D10" s="191">
        <v>28</v>
      </c>
      <c r="E10" s="192">
        <v>0</v>
      </c>
      <c r="F10" s="189">
        <v>87</v>
      </c>
      <c r="G10" s="193">
        <v>0</v>
      </c>
      <c r="H10" s="191">
        <v>134</v>
      </c>
      <c r="I10" s="192">
        <v>1</v>
      </c>
      <c r="J10" s="189">
        <v>11</v>
      </c>
      <c r="K10" s="193">
        <v>0</v>
      </c>
      <c r="L10" s="191">
        <v>17</v>
      </c>
      <c r="M10" s="189">
        <v>0</v>
      </c>
      <c r="N10" s="194">
        <v>0</v>
      </c>
      <c r="O10" s="195">
        <v>0</v>
      </c>
      <c r="P10" s="189">
        <v>17</v>
      </c>
      <c r="Q10" s="193">
        <v>0</v>
      </c>
      <c r="R10" s="191">
        <v>11</v>
      </c>
      <c r="S10" s="192">
        <v>0</v>
      </c>
      <c r="T10" s="189">
        <v>0</v>
      </c>
      <c r="U10" s="193">
        <v>0</v>
      </c>
      <c r="V10" s="191">
        <v>0</v>
      </c>
      <c r="W10" s="192">
        <v>0</v>
      </c>
      <c r="X10" s="189">
        <v>0</v>
      </c>
      <c r="Y10" s="193">
        <v>0</v>
      </c>
      <c r="Z10" s="191">
        <v>0</v>
      </c>
      <c r="AA10" s="189">
        <v>0</v>
      </c>
      <c r="AB10" s="172">
        <f t="shared" ref="AB10:AB29" si="3">SUM(B10,D10,F10,H10,J10,L10,N10,P10,R10,T10,V10,X10,Z10)</f>
        <v>377</v>
      </c>
      <c r="AC10" s="173">
        <f t="shared" ref="AC10:AC29" si="4">SUM(C10,E10,G10,I10,K10,M10,O10,Q10,S10,U10,W10,Y10,AA10)</f>
        <v>1</v>
      </c>
      <c r="AE10" s="277" t="s">
        <v>21</v>
      </c>
      <c r="AF10" s="126">
        <f>SUMIF($A$9:$A$32,$AE10,B$9:B$32)</f>
        <v>300</v>
      </c>
      <c r="AG10" s="190">
        <f t="shared" si="0"/>
        <v>543</v>
      </c>
      <c r="AH10" s="191">
        <f t="shared" si="0"/>
        <v>309</v>
      </c>
      <c r="AI10" s="192">
        <f t="shared" si="0"/>
        <v>178</v>
      </c>
      <c r="AJ10" s="278">
        <f t="shared" si="0"/>
        <v>450</v>
      </c>
      <c r="AK10" s="193">
        <f t="shared" si="0"/>
        <v>215</v>
      </c>
      <c r="AL10" s="191">
        <f t="shared" si="0"/>
        <v>390</v>
      </c>
      <c r="AM10" s="192">
        <f t="shared" si="0"/>
        <v>403</v>
      </c>
      <c r="AN10" s="278">
        <f t="shared" si="0"/>
        <v>100</v>
      </c>
      <c r="AO10" s="193">
        <f t="shared" si="0"/>
        <v>189</v>
      </c>
      <c r="AP10" s="191">
        <f t="shared" si="0"/>
        <v>239</v>
      </c>
      <c r="AQ10" s="278">
        <f t="shared" si="0"/>
        <v>412</v>
      </c>
      <c r="AR10" s="194">
        <f t="shared" si="0"/>
        <v>501</v>
      </c>
      <c r="AS10" s="195">
        <f t="shared" si="0"/>
        <v>454</v>
      </c>
      <c r="AT10" s="278">
        <f t="shared" si="0"/>
        <v>240</v>
      </c>
      <c r="AU10" s="193">
        <f t="shared" si="0"/>
        <v>189</v>
      </c>
      <c r="AV10" s="191">
        <f t="shared" si="0"/>
        <v>381</v>
      </c>
      <c r="AW10" s="192">
        <f t="shared" si="1"/>
        <v>190</v>
      </c>
      <c r="AX10" s="278">
        <f t="shared" si="1"/>
        <v>65</v>
      </c>
      <c r="AY10" s="193">
        <f t="shared" si="1"/>
        <v>141</v>
      </c>
      <c r="AZ10" s="191">
        <f t="shared" si="1"/>
        <v>286</v>
      </c>
      <c r="BA10" s="192">
        <f t="shared" si="1"/>
        <v>367</v>
      </c>
      <c r="BB10" s="278">
        <f t="shared" si="1"/>
        <v>269</v>
      </c>
      <c r="BC10" s="193">
        <f t="shared" si="1"/>
        <v>223</v>
      </c>
      <c r="BD10" s="191">
        <f t="shared" si="1"/>
        <v>374</v>
      </c>
      <c r="BE10" s="278">
        <f t="shared" si="1"/>
        <v>567</v>
      </c>
      <c r="BF10" s="172">
        <f>SUM(AF10,AH10,AJ10,AL10,AN10,AP10,AR10,AT10,AV10,AX10,AZ10,BB10,BD10)</f>
        <v>3904</v>
      </c>
      <c r="BG10" s="173">
        <f>SUM(AG10,AI10,AK10,AM10,AO10,AQ10,AS10,AU10,AW10,AY10,BA10,BC10,BE10)</f>
        <v>4071</v>
      </c>
      <c r="BH10" s="276"/>
      <c r="BI10" s="137" t="s">
        <v>17</v>
      </c>
      <c r="BJ10" s="129">
        <f t="shared" ref="BJ10:CK10" si="5">B10/B33</f>
        <v>1.0633584404076208E-2</v>
      </c>
      <c r="BK10" s="130">
        <f t="shared" si="5"/>
        <v>0</v>
      </c>
      <c r="BL10" s="131">
        <f t="shared" si="5"/>
        <v>8.1490104772991845E-3</v>
      </c>
      <c r="BM10" s="132">
        <f t="shared" si="5"/>
        <v>0</v>
      </c>
      <c r="BN10" s="129">
        <f t="shared" si="5"/>
        <v>1.5384615384615385E-2</v>
      </c>
      <c r="BO10" s="130">
        <f t="shared" si="5"/>
        <v>0</v>
      </c>
      <c r="BP10" s="131">
        <f t="shared" si="5"/>
        <v>1.5615895583265354E-2</v>
      </c>
      <c r="BQ10" s="132">
        <f t="shared" si="5"/>
        <v>1.2851818532322323E-4</v>
      </c>
      <c r="BR10" s="129">
        <f t="shared" si="5"/>
        <v>5.1960321209258385E-3</v>
      </c>
      <c r="BS10" s="130">
        <f t="shared" si="5"/>
        <v>0</v>
      </c>
      <c r="BT10" s="131">
        <f t="shared" si="5"/>
        <v>3.8478949751018562E-3</v>
      </c>
      <c r="BU10" s="129">
        <f t="shared" si="5"/>
        <v>0</v>
      </c>
      <c r="BV10" s="133">
        <f t="shared" si="5"/>
        <v>0</v>
      </c>
      <c r="BW10" s="134">
        <f t="shared" si="5"/>
        <v>0</v>
      </c>
      <c r="BX10" s="129">
        <f t="shared" si="5"/>
        <v>4.1799852471108923E-3</v>
      </c>
      <c r="BY10" s="130">
        <f t="shared" si="5"/>
        <v>0</v>
      </c>
      <c r="BZ10" s="131">
        <f t="shared" si="5"/>
        <v>2.2531749283080703E-3</v>
      </c>
      <c r="CA10" s="132">
        <f t="shared" si="5"/>
        <v>0</v>
      </c>
      <c r="CB10" s="129">
        <f t="shared" si="5"/>
        <v>0</v>
      </c>
      <c r="CC10" s="130">
        <f t="shared" si="5"/>
        <v>0</v>
      </c>
      <c r="CD10" s="131">
        <f t="shared" si="5"/>
        <v>0</v>
      </c>
      <c r="CE10" s="132">
        <f t="shared" si="5"/>
        <v>0</v>
      </c>
      <c r="CF10" s="129">
        <f t="shared" si="5"/>
        <v>0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5.7466008170233519E-3</v>
      </c>
      <c r="CK10" s="136">
        <f t="shared" si="5"/>
        <v>1.5270672673131252E-5</v>
      </c>
      <c r="CN10" s="230"/>
      <c r="CO10" s="230"/>
    </row>
    <row r="11" spans="1:93" ht="14" thickBot="1">
      <c r="A11" s="146" t="s">
        <v>18</v>
      </c>
      <c r="B11" s="196">
        <v>657</v>
      </c>
      <c r="C11" s="197">
        <v>0</v>
      </c>
      <c r="D11" s="198">
        <v>190</v>
      </c>
      <c r="E11" s="199">
        <v>1</v>
      </c>
      <c r="F11" s="196">
        <v>430</v>
      </c>
      <c r="G11" s="200">
        <v>15</v>
      </c>
      <c r="H11" s="198">
        <v>409</v>
      </c>
      <c r="I11" s="199">
        <v>80</v>
      </c>
      <c r="J11" s="196">
        <v>58</v>
      </c>
      <c r="K11" s="200">
        <v>27</v>
      </c>
      <c r="L11" s="198">
        <v>150</v>
      </c>
      <c r="M11" s="196">
        <v>158</v>
      </c>
      <c r="N11" s="201">
        <v>211</v>
      </c>
      <c r="O11" s="202">
        <v>155</v>
      </c>
      <c r="P11" s="196">
        <v>97</v>
      </c>
      <c r="Q11" s="200">
        <v>81</v>
      </c>
      <c r="R11" s="198">
        <v>165</v>
      </c>
      <c r="S11" s="199">
        <v>78</v>
      </c>
      <c r="T11" s="196">
        <v>35</v>
      </c>
      <c r="U11" s="200">
        <v>63</v>
      </c>
      <c r="V11" s="198">
        <v>128</v>
      </c>
      <c r="W11" s="199">
        <v>124</v>
      </c>
      <c r="X11" s="196">
        <v>98</v>
      </c>
      <c r="Y11" s="200">
        <v>74</v>
      </c>
      <c r="Z11" s="198">
        <v>422</v>
      </c>
      <c r="AA11" s="196">
        <v>200</v>
      </c>
      <c r="AB11" s="172">
        <f t="shared" si="3"/>
        <v>3050</v>
      </c>
      <c r="AC11" s="173">
        <f t="shared" si="4"/>
        <v>1056</v>
      </c>
      <c r="AE11" s="275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6"/>
      <c r="BI11" s="146" t="s">
        <v>18</v>
      </c>
      <c r="BJ11" s="129">
        <f t="shared" ref="BJ11:CK11" si="6">B11/B33</f>
        <v>9.7031457687195385E-2</v>
      </c>
      <c r="BK11" s="130">
        <f t="shared" si="6"/>
        <v>0</v>
      </c>
      <c r="BL11" s="131">
        <f t="shared" si="6"/>
        <v>5.5296856810244467E-2</v>
      </c>
      <c r="BM11" s="132">
        <f t="shared" si="6"/>
        <v>2.4746349913387774E-4</v>
      </c>
      <c r="BN11" s="129">
        <f t="shared" si="6"/>
        <v>7.6038903625110524E-2</v>
      </c>
      <c r="BO11" s="130">
        <f t="shared" si="6"/>
        <v>3.1139713514635667E-3</v>
      </c>
      <c r="BP11" s="131">
        <f t="shared" si="6"/>
        <v>4.7663442489220373E-2</v>
      </c>
      <c r="BQ11" s="132">
        <f t="shared" si="6"/>
        <v>1.0281454825857858E-2</v>
      </c>
      <c r="BR11" s="129">
        <f t="shared" si="6"/>
        <v>2.7397260273972601E-2</v>
      </c>
      <c r="BS11" s="130">
        <f t="shared" si="6"/>
        <v>1.615798922800718E-2</v>
      </c>
      <c r="BT11" s="131">
        <f t="shared" si="6"/>
        <v>3.3952014486192846E-2</v>
      </c>
      <c r="BU11" s="129">
        <f t="shared" si="6"/>
        <v>3.5330948121645799E-2</v>
      </c>
      <c r="BV11" s="133">
        <f t="shared" si="6"/>
        <v>2.9564242678996776E-2</v>
      </c>
      <c r="BW11" s="134">
        <f t="shared" si="6"/>
        <v>2.2142857142857141E-2</v>
      </c>
      <c r="BX11" s="129">
        <f t="shared" si="6"/>
        <v>2.3850504057044506E-2</v>
      </c>
      <c r="BY11" s="130">
        <f t="shared" si="6"/>
        <v>2.2022838499184339E-2</v>
      </c>
      <c r="BZ11" s="131">
        <f t="shared" si="6"/>
        <v>3.3797623924621059E-2</v>
      </c>
      <c r="CA11" s="132">
        <f t="shared" si="6"/>
        <v>1.8271257905832748E-2</v>
      </c>
      <c r="CB11" s="129">
        <f t="shared" si="6"/>
        <v>2.2421524663677129E-2</v>
      </c>
      <c r="CC11" s="130">
        <f t="shared" si="6"/>
        <v>5.2456286427976687E-2</v>
      </c>
      <c r="CD11" s="131">
        <f t="shared" si="6"/>
        <v>1.9452887537993922E-2</v>
      </c>
      <c r="CE11" s="132">
        <f t="shared" si="6"/>
        <v>2.7821404532196545E-2</v>
      </c>
      <c r="CF11" s="129">
        <f t="shared" si="6"/>
        <v>2.5715035423773288E-2</v>
      </c>
      <c r="CG11" s="130">
        <f t="shared" si="6"/>
        <v>2.5008448800270363E-2</v>
      </c>
      <c r="CH11" s="131">
        <f t="shared" si="6"/>
        <v>6.4055859137826354E-2</v>
      </c>
      <c r="CI11" s="129">
        <f t="shared" si="6"/>
        <v>1.768033946251768E-2</v>
      </c>
      <c r="CJ11" s="135">
        <f t="shared" si="6"/>
        <v>4.6491067617828181E-2</v>
      </c>
      <c r="CK11" s="136">
        <f t="shared" si="6"/>
        <v>1.6125830342826601E-2</v>
      </c>
      <c r="CN11" s="230"/>
      <c r="CO11" s="230"/>
    </row>
    <row r="12" spans="1:93" ht="15" thickTop="1" thickBot="1">
      <c r="A12" s="137" t="s">
        <v>19</v>
      </c>
      <c r="B12" s="189">
        <v>402</v>
      </c>
      <c r="C12" s="190">
        <v>252</v>
      </c>
      <c r="D12" s="191">
        <v>209</v>
      </c>
      <c r="E12" s="192">
        <v>165</v>
      </c>
      <c r="F12" s="189">
        <v>372</v>
      </c>
      <c r="G12" s="193">
        <v>176</v>
      </c>
      <c r="H12" s="191">
        <v>569</v>
      </c>
      <c r="I12" s="192">
        <v>263</v>
      </c>
      <c r="J12" s="189">
        <v>91</v>
      </c>
      <c r="K12" s="193">
        <v>122</v>
      </c>
      <c r="L12" s="191">
        <v>228</v>
      </c>
      <c r="M12" s="189">
        <v>395</v>
      </c>
      <c r="N12" s="194">
        <v>476</v>
      </c>
      <c r="O12" s="195">
        <v>419</v>
      </c>
      <c r="P12" s="189">
        <v>249</v>
      </c>
      <c r="Q12" s="193">
        <v>274</v>
      </c>
      <c r="R12" s="191">
        <v>411</v>
      </c>
      <c r="S12" s="192">
        <v>194</v>
      </c>
      <c r="T12" s="189">
        <v>61</v>
      </c>
      <c r="U12" s="193">
        <v>200</v>
      </c>
      <c r="V12" s="191">
        <v>378</v>
      </c>
      <c r="W12" s="192">
        <v>363</v>
      </c>
      <c r="X12" s="189">
        <v>315</v>
      </c>
      <c r="Y12" s="193">
        <v>264</v>
      </c>
      <c r="Z12" s="191">
        <v>479</v>
      </c>
      <c r="AA12" s="189">
        <v>656</v>
      </c>
      <c r="AB12" s="172">
        <f t="shared" si="3"/>
        <v>4240</v>
      </c>
      <c r="AC12" s="173">
        <f t="shared" si="4"/>
        <v>3743</v>
      </c>
      <c r="AE12" s="269" t="s">
        <v>13</v>
      </c>
      <c r="AF12" s="20">
        <f t="shared" ref="AF12:BG12" si="7">SUM(AF9:AF11)</f>
        <v>787</v>
      </c>
      <c r="AG12" s="21">
        <f t="shared" si="7"/>
        <v>1040</v>
      </c>
      <c r="AH12" s="20">
        <f t="shared" si="7"/>
        <v>553</v>
      </c>
      <c r="AI12" s="21">
        <f t="shared" si="7"/>
        <v>479</v>
      </c>
      <c r="AJ12" s="20">
        <f t="shared" si="7"/>
        <v>869</v>
      </c>
      <c r="AK12" s="21">
        <f t="shared" si="7"/>
        <v>488</v>
      </c>
      <c r="AL12" s="20">
        <f t="shared" si="7"/>
        <v>1125</v>
      </c>
      <c r="AM12" s="21">
        <f t="shared" si="7"/>
        <v>800</v>
      </c>
      <c r="AN12" s="20">
        <f t="shared" si="7"/>
        <v>216</v>
      </c>
      <c r="AO12" s="21">
        <f t="shared" si="7"/>
        <v>378</v>
      </c>
      <c r="AP12" s="20">
        <f t="shared" si="7"/>
        <v>477</v>
      </c>
      <c r="AQ12" s="21">
        <f t="shared" si="7"/>
        <v>842</v>
      </c>
      <c r="AR12" s="20">
        <f t="shared" si="7"/>
        <v>1081</v>
      </c>
      <c r="AS12" s="21">
        <f t="shared" si="7"/>
        <v>1046</v>
      </c>
      <c r="AT12" s="20">
        <f t="shared" si="7"/>
        <v>551</v>
      </c>
      <c r="AU12" s="21">
        <f t="shared" si="7"/>
        <v>479</v>
      </c>
      <c r="AV12" s="20">
        <f t="shared" si="7"/>
        <v>776</v>
      </c>
      <c r="AW12" s="21">
        <f t="shared" si="7"/>
        <v>425</v>
      </c>
      <c r="AX12" s="20">
        <f t="shared" si="7"/>
        <v>146</v>
      </c>
      <c r="AY12" s="21">
        <f t="shared" si="7"/>
        <v>333</v>
      </c>
      <c r="AZ12" s="20">
        <f t="shared" si="7"/>
        <v>675</v>
      </c>
      <c r="BA12" s="21">
        <f t="shared" si="7"/>
        <v>702</v>
      </c>
      <c r="BB12" s="20">
        <f t="shared" si="7"/>
        <v>553</v>
      </c>
      <c r="BC12" s="21">
        <f t="shared" si="7"/>
        <v>458</v>
      </c>
      <c r="BD12" s="20">
        <f t="shared" si="7"/>
        <v>829</v>
      </c>
      <c r="BE12" s="21">
        <f t="shared" si="7"/>
        <v>1141</v>
      </c>
      <c r="BF12" s="174">
        <f t="shared" si="7"/>
        <v>8638</v>
      </c>
      <c r="BG12" s="175">
        <f t="shared" si="7"/>
        <v>8611</v>
      </c>
      <c r="BH12" s="279"/>
      <c r="BI12" s="137" t="s">
        <v>19</v>
      </c>
      <c r="BJ12" s="129">
        <f t="shared" ref="BJ12:CK12" si="8">B12/B33</f>
        <v>5.9370846256092159E-2</v>
      </c>
      <c r="BK12" s="130">
        <f t="shared" si="8"/>
        <v>3.2196243771559982E-2</v>
      </c>
      <c r="BL12" s="131">
        <f t="shared" si="8"/>
        <v>6.0826542491268919E-2</v>
      </c>
      <c r="BM12" s="132">
        <f t="shared" si="8"/>
        <v>4.0831477357089828E-2</v>
      </c>
      <c r="BN12" s="129">
        <f t="shared" si="8"/>
        <v>6.5782493368700262E-2</v>
      </c>
      <c r="BO12" s="130">
        <f t="shared" si="8"/>
        <v>3.6537263857172514E-2</v>
      </c>
      <c r="BP12" s="131">
        <f t="shared" si="8"/>
        <v>6.6309287961776014E-2</v>
      </c>
      <c r="BQ12" s="132">
        <f t="shared" si="8"/>
        <v>3.3800282740007709E-2</v>
      </c>
      <c r="BR12" s="129">
        <f t="shared" si="8"/>
        <v>4.298535663675012E-2</v>
      </c>
      <c r="BS12" s="130">
        <f t="shared" si="8"/>
        <v>7.3010173548773191E-2</v>
      </c>
      <c r="BT12" s="131">
        <f t="shared" si="8"/>
        <v>5.1607062019013127E-2</v>
      </c>
      <c r="BU12" s="129">
        <f t="shared" si="8"/>
        <v>8.8327370304114486E-2</v>
      </c>
      <c r="BV12" s="133">
        <f t="shared" si="8"/>
        <v>6.6694689645509314E-2</v>
      </c>
      <c r="BW12" s="134">
        <f t="shared" si="8"/>
        <v>5.9857142857142859E-2</v>
      </c>
      <c r="BX12" s="129">
        <f t="shared" si="8"/>
        <v>6.1224489795918366E-2</v>
      </c>
      <c r="BY12" s="130">
        <f t="shared" si="8"/>
        <v>7.4497009244154436E-2</v>
      </c>
      <c r="BZ12" s="131">
        <f t="shared" si="8"/>
        <v>8.4186808684965184E-2</v>
      </c>
      <c r="CA12" s="132">
        <f t="shared" si="8"/>
        <v>4.5443897868353247E-2</v>
      </c>
      <c r="CB12" s="129">
        <f t="shared" si="8"/>
        <v>3.9077514413837285E-2</v>
      </c>
      <c r="CC12" s="130">
        <f t="shared" si="8"/>
        <v>0.16652789342214822</v>
      </c>
      <c r="CD12" s="131">
        <f t="shared" si="8"/>
        <v>5.7446808510638298E-2</v>
      </c>
      <c r="CE12" s="132">
        <f t="shared" si="8"/>
        <v>8.1444918106349559E-2</v>
      </c>
      <c r="CF12" s="129">
        <f t="shared" si="8"/>
        <v>8.2655471004985562E-2</v>
      </c>
      <c r="CG12" s="130">
        <f t="shared" si="8"/>
        <v>8.9219330855018583E-2</v>
      </c>
      <c r="CH12" s="131">
        <f t="shared" si="8"/>
        <v>7.2707953855494833E-2</v>
      </c>
      <c r="CI12" s="129">
        <f t="shared" si="8"/>
        <v>5.7991513437057989E-2</v>
      </c>
      <c r="CJ12" s="135">
        <f t="shared" si="8"/>
        <v>6.4630205475275898E-2</v>
      </c>
      <c r="CK12" s="136">
        <f t="shared" si="8"/>
        <v>5.7158127815530271E-2</v>
      </c>
      <c r="CN12" s="230"/>
      <c r="CO12" s="230"/>
    </row>
    <row r="13" spans="1:93" ht="14" thickTop="1">
      <c r="A13" s="146" t="s">
        <v>20</v>
      </c>
      <c r="B13" s="196">
        <v>487</v>
      </c>
      <c r="C13" s="197">
        <v>497</v>
      </c>
      <c r="D13" s="198">
        <v>244</v>
      </c>
      <c r="E13" s="199">
        <v>301</v>
      </c>
      <c r="F13" s="196">
        <v>419</v>
      </c>
      <c r="G13" s="200">
        <v>273</v>
      </c>
      <c r="H13" s="198">
        <v>735</v>
      </c>
      <c r="I13" s="199">
        <v>397</v>
      </c>
      <c r="J13" s="196">
        <v>116</v>
      </c>
      <c r="K13" s="200">
        <v>189</v>
      </c>
      <c r="L13" s="198">
        <v>238</v>
      </c>
      <c r="M13" s="196">
        <v>430</v>
      </c>
      <c r="N13" s="201">
        <v>580</v>
      </c>
      <c r="O13" s="202">
        <v>592</v>
      </c>
      <c r="P13" s="196">
        <v>311</v>
      </c>
      <c r="Q13" s="200">
        <v>290</v>
      </c>
      <c r="R13" s="198">
        <v>395</v>
      </c>
      <c r="S13" s="199">
        <v>235</v>
      </c>
      <c r="T13" s="196">
        <v>81</v>
      </c>
      <c r="U13" s="200">
        <v>192</v>
      </c>
      <c r="V13" s="198">
        <v>389</v>
      </c>
      <c r="W13" s="199">
        <v>335</v>
      </c>
      <c r="X13" s="196">
        <v>284</v>
      </c>
      <c r="Y13" s="200">
        <v>235</v>
      </c>
      <c r="Z13" s="198">
        <v>455</v>
      </c>
      <c r="AA13" s="196">
        <v>574</v>
      </c>
      <c r="AB13" s="172">
        <f t="shared" si="3"/>
        <v>4734</v>
      </c>
      <c r="AC13" s="173">
        <f t="shared" si="4"/>
        <v>4540</v>
      </c>
      <c r="BF13" s="231">
        <f>BF12/2</f>
        <v>4319</v>
      </c>
      <c r="BI13" s="146" t="s">
        <v>20</v>
      </c>
      <c r="BJ13" s="129">
        <f t="shared" ref="BJ13:CK13" si="9">B13/B33</f>
        <v>7.1924383399793235E-2</v>
      </c>
      <c r="BK13" s="130">
        <f t="shared" si="9"/>
        <v>6.3498147438354413E-2</v>
      </c>
      <c r="BL13" s="131">
        <f t="shared" si="9"/>
        <v>7.1012805587892899E-2</v>
      </c>
      <c r="BM13" s="132">
        <f t="shared" si="9"/>
        <v>7.4486513239297197E-2</v>
      </c>
      <c r="BN13" s="129">
        <f t="shared" si="9"/>
        <v>7.4093722369584433E-2</v>
      </c>
      <c r="BO13" s="130">
        <f t="shared" si="9"/>
        <v>5.6674278596636908E-2</v>
      </c>
      <c r="BP13" s="131">
        <f t="shared" si="9"/>
        <v>8.5654352639552497E-2</v>
      </c>
      <c r="BQ13" s="132">
        <f t="shared" si="9"/>
        <v>5.1021719573319628E-2</v>
      </c>
      <c r="BR13" s="129">
        <f t="shared" si="9"/>
        <v>5.4794520547945202E-2</v>
      </c>
      <c r="BS13" s="130">
        <f t="shared" si="9"/>
        <v>0.11310592459605028</v>
      </c>
      <c r="BT13" s="131">
        <f t="shared" si="9"/>
        <v>5.3870529651425983E-2</v>
      </c>
      <c r="BU13" s="129">
        <f t="shared" si="9"/>
        <v>9.6153846153846159E-2</v>
      </c>
      <c r="BV13" s="133">
        <f t="shared" si="9"/>
        <v>8.1266638643687827E-2</v>
      </c>
      <c r="BW13" s="134">
        <f t="shared" si="9"/>
        <v>8.4571428571428575E-2</v>
      </c>
      <c r="BX13" s="129">
        <f t="shared" si="9"/>
        <v>7.6469141873616919E-2</v>
      </c>
      <c r="BY13" s="130">
        <f t="shared" si="9"/>
        <v>7.8847199564980971E-2</v>
      </c>
      <c r="BZ13" s="131">
        <f t="shared" si="9"/>
        <v>8.0909463334698895E-2</v>
      </c>
      <c r="CA13" s="132">
        <f t="shared" si="9"/>
        <v>5.5048020613726871E-2</v>
      </c>
      <c r="CB13" s="129">
        <f t="shared" si="9"/>
        <v>5.1889814221652786E-2</v>
      </c>
      <c r="CC13" s="130">
        <f t="shared" si="9"/>
        <v>0.15986677768526228</v>
      </c>
      <c r="CD13" s="131">
        <f t="shared" si="9"/>
        <v>5.9118541033434648E-2</v>
      </c>
      <c r="CE13" s="132">
        <f t="shared" si="9"/>
        <v>7.5162665470047116E-2</v>
      </c>
      <c r="CF13" s="129">
        <f t="shared" si="9"/>
        <v>7.4521123064812386E-2</v>
      </c>
      <c r="CG13" s="130">
        <f t="shared" si="9"/>
        <v>7.9418722541399117E-2</v>
      </c>
      <c r="CH13" s="131">
        <f t="shared" si="9"/>
        <v>6.9064966605950212E-2</v>
      </c>
      <c r="CI13" s="129">
        <f t="shared" si="9"/>
        <v>5.0742574257425746E-2</v>
      </c>
      <c r="CJ13" s="135">
        <f t="shared" si="9"/>
        <v>7.2160234132065113E-2</v>
      </c>
      <c r="CK13" s="136">
        <f t="shared" si="9"/>
        <v>6.9328853936015886E-2</v>
      </c>
      <c r="CN13" s="230"/>
      <c r="CO13" s="230"/>
    </row>
    <row r="14" spans="1:93" ht="14" thickBot="1">
      <c r="A14" s="137" t="s">
        <v>21</v>
      </c>
      <c r="B14" s="189">
        <v>300</v>
      </c>
      <c r="C14" s="190">
        <v>543</v>
      </c>
      <c r="D14" s="191">
        <v>309</v>
      </c>
      <c r="E14" s="192">
        <v>178</v>
      </c>
      <c r="F14" s="189">
        <v>450</v>
      </c>
      <c r="G14" s="193">
        <v>215</v>
      </c>
      <c r="H14" s="191">
        <v>390</v>
      </c>
      <c r="I14" s="192">
        <v>403</v>
      </c>
      <c r="J14" s="189">
        <v>100</v>
      </c>
      <c r="K14" s="193">
        <v>189</v>
      </c>
      <c r="L14" s="191">
        <v>239</v>
      </c>
      <c r="M14" s="189">
        <v>412</v>
      </c>
      <c r="N14" s="194">
        <v>501</v>
      </c>
      <c r="O14" s="195">
        <v>454</v>
      </c>
      <c r="P14" s="189">
        <v>240</v>
      </c>
      <c r="Q14" s="193">
        <v>189</v>
      </c>
      <c r="R14" s="191">
        <v>381</v>
      </c>
      <c r="S14" s="192">
        <v>190</v>
      </c>
      <c r="T14" s="189">
        <v>65</v>
      </c>
      <c r="U14" s="193">
        <v>141</v>
      </c>
      <c r="V14" s="191">
        <v>286</v>
      </c>
      <c r="W14" s="192">
        <v>367</v>
      </c>
      <c r="X14" s="189">
        <v>269</v>
      </c>
      <c r="Y14" s="193">
        <v>223</v>
      </c>
      <c r="Z14" s="191">
        <v>374</v>
      </c>
      <c r="AA14" s="189">
        <v>567</v>
      </c>
      <c r="AB14" s="172">
        <f t="shared" si="3"/>
        <v>3904</v>
      </c>
      <c r="AC14" s="173">
        <f t="shared" si="4"/>
        <v>4071</v>
      </c>
      <c r="AE14" s="272" t="s">
        <v>85</v>
      </c>
      <c r="BI14" s="137" t="s">
        <v>21</v>
      </c>
      <c r="BJ14" s="129">
        <f t="shared" ref="BJ14:CK14" si="10">B14/B33</f>
        <v>4.4306601683650866E-2</v>
      </c>
      <c r="BK14" s="130">
        <f t="shared" si="10"/>
        <v>6.9375239555385201E-2</v>
      </c>
      <c r="BL14" s="131">
        <f t="shared" si="10"/>
        <v>8.9930151338766001E-2</v>
      </c>
      <c r="BM14" s="132">
        <f t="shared" si="10"/>
        <v>4.4048502845830242E-2</v>
      </c>
      <c r="BN14" s="129">
        <f t="shared" si="10"/>
        <v>7.9575596816976124E-2</v>
      </c>
      <c r="BO14" s="130">
        <f t="shared" si="10"/>
        <v>4.4633589370977785E-2</v>
      </c>
      <c r="BP14" s="131">
        <f t="shared" si="10"/>
        <v>4.5449248339354389E-2</v>
      </c>
      <c r="BQ14" s="132">
        <f t="shared" si="10"/>
        <v>5.1792828685258967E-2</v>
      </c>
      <c r="BR14" s="129">
        <f t="shared" si="10"/>
        <v>4.723665564478035E-2</v>
      </c>
      <c r="BS14" s="130">
        <f t="shared" si="10"/>
        <v>0.11310592459605028</v>
      </c>
      <c r="BT14" s="131">
        <f t="shared" si="10"/>
        <v>5.4096876414667268E-2</v>
      </c>
      <c r="BU14" s="129">
        <f t="shared" si="10"/>
        <v>9.2128801431127019E-2</v>
      </c>
      <c r="BV14" s="133">
        <f t="shared" si="10"/>
        <v>7.0197562000840694E-2</v>
      </c>
      <c r="BW14" s="134">
        <f t="shared" si="10"/>
        <v>6.4857142857142863E-2</v>
      </c>
      <c r="BX14" s="129">
        <f t="shared" si="10"/>
        <v>5.9011556429800834E-2</v>
      </c>
      <c r="BY14" s="130">
        <f t="shared" si="10"/>
        <v>5.1386623164763459E-2</v>
      </c>
      <c r="BZ14" s="131">
        <f t="shared" si="10"/>
        <v>7.80417861532159E-2</v>
      </c>
      <c r="CA14" s="132">
        <f t="shared" si="10"/>
        <v>4.4506910283438741E-2</v>
      </c>
      <c r="CB14" s="129">
        <f t="shared" si="10"/>
        <v>4.1639974375400388E-2</v>
      </c>
      <c r="CC14" s="130">
        <f t="shared" si="10"/>
        <v>0.11740216486261448</v>
      </c>
      <c r="CD14" s="131">
        <f t="shared" si="10"/>
        <v>4.346504559270517E-2</v>
      </c>
      <c r="CE14" s="132">
        <f t="shared" si="10"/>
        <v>8.2342382768678488E-2</v>
      </c>
      <c r="CF14" s="129">
        <f t="shared" si="10"/>
        <v>7.0585148255051161E-2</v>
      </c>
      <c r="CG14" s="130">
        <f t="shared" si="10"/>
        <v>7.5363298411625548E-2</v>
      </c>
      <c r="CH14" s="131">
        <f t="shared" si="10"/>
        <v>5.6769884638737098E-2</v>
      </c>
      <c r="CI14" s="129">
        <f t="shared" si="10"/>
        <v>5.0123762376237627E-2</v>
      </c>
      <c r="CJ14" s="135">
        <f t="shared" si="10"/>
        <v>5.9508566550820069E-2</v>
      </c>
      <c r="CK14" s="136">
        <f t="shared" si="10"/>
        <v>6.2166908452317322E-2</v>
      </c>
      <c r="CN14" s="230"/>
      <c r="CO14" s="230"/>
    </row>
    <row r="15" spans="1:93" ht="15" thickTop="1" thickBot="1">
      <c r="A15" s="146" t="s">
        <v>22</v>
      </c>
      <c r="B15" s="196">
        <v>370</v>
      </c>
      <c r="C15" s="197">
        <v>649</v>
      </c>
      <c r="D15" s="198">
        <v>265</v>
      </c>
      <c r="E15" s="199">
        <v>189</v>
      </c>
      <c r="F15" s="196">
        <v>391</v>
      </c>
      <c r="G15" s="200">
        <v>204</v>
      </c>
      <c r="H15" s="198">
        <v>624</v>
      </c>
      <c r="I15" s="199">
        <v>411</v>
      </c>
      <c r="J15" s="196">
        <v>117</v>
      </c>
      <c r="K15" s="200">
        <v>166</v>
      </c>
      <c r="L15" s="198">
        <v>172</v>
      </c>
      <c r="M15" s="196">
        <v>542</v>
      </c>
      <c r="N15" s="201">
        <v>543</v>
      </c>
      <c r="O15" s="202">
        <v>672</v>
      </c>
      <c r="P15" s="196">
        <v>303</v>
      </c>
      <c r="Q15" s="200">
        <v>231</v>
      </c>
      <c r="R15" s="198">
        <v>459</v>
      </c>
      <c r="S15" s="199">
        <v>232</v>
      </c>
      <c r="T15" s="196">
        <v>50</v>
      </c>
      <c r="U15" s="200">
        <v>111</v>
      </c>
      <c r="V15" s="198">
        <v>372</v>
      </c>
      <c r="W15" s="199">
        <v>464</v>
      </c>
      <c r="X15" s="196">
        <v>302</v>
      </c>
      <c r="Y15" s="200">
        <v>216</v>
      </c>
      <c r="Z15" s="198">
        <v>440</v>
      </c>
      <c r="AA15" s="196">
        <v>560</v>
      </c>
      <c r="AB15" s="172">
        <f t="shared" si="3"/>
        <v>4408</v>
      </c>
      <c r="AC15" s="173">
        <f t="shared" si="4"/>
        <v>4647</v>
      </c>
      <c r="AE15" s="298" t="s">
        <v>0</v>
      </c>
      <c r="AF15" s="292" t="s">
        <v>1</v>
      </c>
      <c r="AG15" s="293"/>
      <c r="AH15" s="292" t="s">
        <v>2</v>
      </c>
      <c r="AI15" s="293"/>
      <c r="AJ15" s="292" t="s">
        <v>3</v>
      </c>
      <c r="AK15" s="293"/>
      <c r="AL15" s="292" t="s">
        <v>4</v>
      </c>
      <c r="AM15" s="293"/>
      <c r="AN15" s="292" t="s">
        <v>5</v>
      </c>
      <c r="AO15" s="293"/>
      <c r="AP15" s="292" t="s">
        <v>6</v>
      </c>
      <c r="AQ15" s="293"/>
      <c r="AR15" s="292" t="s">
        <v>7</v>
      </c>
      <c r="AS15" s="293"/>
      <c r="AT15" s="292" t="s">
        <v>8</v>
      </c>
      <c r="AU15" s="293"/>
      <c r="AV15" s="292" t="s">
        <v>9</v>
      </c>
      <c r="AW15" s="293"/>
      <c r="AX15" s="292" t="s">
        <v>10</v>
      </c>
      <c r="AY15" s="293"/>
      <c r="AZ15" s="292" t="s">
        <v>11</v>
      </c>
      <c r="BA15" s="293"/>
      <c r="BB15" s="292" t="s">
        <v>12</v>
      </c>
      <c r="BC15" s="293"/>
      <c r="BD15" s="294" t="s">
        <v>40</v>
      </c>
      <c r="BE15" s="295"/>
      <c r="BF15" s="296" t="s">
        <v>41</v>
      </c>
      <c r="BG15" s="297"/>
      <c r="BI15" s="146" t="s">
        <v>22</v>
      </c>
      <c r="BJ15" s="129">
        <f t="shared" ref="BJ15:CK15" si="11">B15/B33</f>
        <v>5.4644808743169397E-2</v>
      </c>
      <c r="BK15" s="130">
        <f t="shared" si="11"/>
        <v>8.2918103998977893E-2</v>
      </c>
      <c r="BL15" s="131">
        <f t="shared" si="11"/>
        <v>7.7124563445867281E-2</v>
      </c>
      <c r="BM15" s="132">
        <f t="shared" si="11"/>
        <v>4.6770601336302897E-2</v>
      </c>
      <c r="BN15" s="129">
        <f t="shared" si="11"/>
        <v>6.9142351900972593E-2</v>
      </c>
      <c r="BO15" s="130">
        <f t="shared" si="11"/>
        <v>4.2350010379904504E-2</v>
      </c>
      <c r="BP15" s="131">
        <f t="shared" si="11"/>
        <v>7.2718797342967018E-2</v>
      </c>
      <c r="BQ15" s="132">
        <f t="shared" si="11"/>
        <v>5.2820974167844752E-2</v>
      </c>
      <c r="BR15" s="129">
        <f t="shared" si="11"/>
        <v>5.5266887104393009E-2</v>
      </c>
      <c r="BS15" s="130">
        <f t="shared" si="11"/>
        <v>9.9341711549970083E-2</v>
      </c>
      <c r="BT15" s="131">
        <f t="shared" si="11"/>
        <v>3.8931643277501135E-2</v>
      </c>
      <c r="BU15" s="129">
        <f t="shared" si="11"/>
        <v>0.12119856887298748</v>
      </c>
      <c r="BV15" s="133">
        <f t="shared" si="11"/>
        <v>7.6082387557797393E-2</v>
      </c>
      <c r="BW15" s="134">
        <f t="shared" si="11"/>
        <v>9.6000000000000002E-2</v>
      </c>
      <c r="BX15" s="129">
        <f t="shared" si="11"/>
        <v>7.450208999262356E-2</v>
      </c>
      <c r="BY15" s="130">
        <f t="shared" si="11"/>
        <v>6.2805872756933112E-2</v>
      </c>
      <c r="BZ15" s="131">
        <f t="shared" si="11"/>
        <v>9.4018844735764037E-2</v>
      </c>
      <c r="CA15" s="132">
        <f t="shared" si="11"/>
        <v>5.4345279925040992E-2</v>
      </c>
      <c r="CB15" s="129">
        <f t="shared" si="11"/>
        <v>3.2030749519538756E-2</v>
      </c>
      <c r="CC15" s="130">
        <f t="shared" si="11"/>
        <v>9.2422980849292263E-2</v>
      </c>
      <c r="CD15" s="131">
        <f t="shared" si="11"/>
        <v>5.6534954407294835E-2</v>
      </c>
      <c r="CE15" s="132">
        <f t="shared" si="11"/>
        <v>0.10410590083015481</v>
      </c>
      <c r="CF15" s="129">
        <f t="shared" si="11"/>
        <v>7.9244292836525843E-2</v>
      </c>
      <c r="CG15" s="130">
        <f t="shared" si="11"/>
        <v>7.2997634335924294E-2</v>
      </c>
      <c r="CH15" s="131">
        <f t="shared" si="11"/>
        <v>6.6788099574984827E-2</v>
      </c>
      <c r="CI15" s="129">
        <f t="shared" si="11"/>
        <v>4.9504950495049507E-2</v>
      </c>
      <c r="CJ15" s="135">
        <f t="shared" si="11"/>
        <v>6.7191024937503813E-2</v>
      </c>
      <c r="CK15" s="136">
        <f t="shared" si="11"/>
        <v>7.0962815912040927E-2</v>
      </c>
      <c r="CN15" s="230"/>
      <c r="CO15" s="230"/>
    </row>
    <row r="16" spans="1:93" ht="15" thickTop="1" thickBot="1">
      <c r="A16" s="137" t="s">
        <v>23</v>
      </c>
      <c r="B16" s="189">
        <v>376</v>
      </c>
      <c r="C16" s="190">
        <v>410</v>
      </c>
      <c r="D16" s="191">
        <v>237</v>
      </c>
      <c r="E16" s="192">
        <v>184</v>
      </c>
      <c r="F16" s="189">
        <v>372</v>
      </c>
      <c r="G16" s="193">
        <v>194</v>
      </c>
      <c r="H16" s="191">
        <v>499</v>
      </c>
      <c r="I16" s="192">
        <v>496</v>
      </c>
      <c r="J16" s="189">
        <v>104</v>
      </c>
      <c r="K16" s="193">
        <v>176</v>
      </c>
      <c r="L16" s="191">
        <v>181</v>
      </c>
      <c r="M16" s="189">
        <v>383</v>
      </c>
      <c r="N16" s="194">
        <v>333</v>
      </c>
      <c r="O16" s="195">
        <v>526</v>
      </c>
      <c r="P16" s="189">
        <v>232</v>
      </c>
      <c r="Q16" s="193">
        <v>181</v>
      </c>
      <c r="R16" s="191">
        <v>333</v>
      </c>
      <c r="S16" s="192">
        <v>203</v>
      </c>
      <c r="T16" s="189">
        <v>63</v>
      </c>
      <c r="U16" s="193">
        <v>70</v>
      </c>
      <c r="V16" s="191">
        <v>320</v>
      </c>
      <c r="W16" s="192">
        <v>345</v>
      </c>
      <c r="X16" s="189">
        <v>229</v>
      </c>
      <c r="Y16" s="193">
        <v>155</v>
      </c>
      <c r="Z16" s="191">
        <v>427</v>
      </c>
      <c r="AA16" s="189">
        <v>536</v>
      </c>
      <c r="AB16" s="172">
        <f t="shared" si="3"/>
        <v>3706</v>
      </c>
      <c r="AC16" s="173">
        <f t="shared" si="4"/>
        <v>3859</v>
      </c>
      <c r="AE16" s="299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5.5530940776842418E-2</v>
      </c>
      <c r="BK16" s="130">
        <f t="shared" si="12"/>
        <v>5.238277756483966E-2</v>
      </c>
      <c r="BL16" s="131">
        <f t="shared" si="12"/>
        <v>6.8975552968568096E-2</v>
      </c>
      <c r="BM16" s="132">
        <f t="shared" si="12"/>
        <v>4.5533283840633508E-2</v>
      </c>
      <c r="BN16" s="129">
        <f t="shared" si="12"/>
        <v>6.5782493368700262E-2</v>
      </c>
      <c r="BO16" s="130">
        <f t="shared" si="12"/>
        <v>4.0274029478928795E-2</v>
      </c>
      <c r="BP16" s="131">
        <f t="shared" si="12"/>
        <v>5.8151730567532922E-2</v>
      </c>
      <c r="BQ16" s="132">
        <f t="shared" si="12"/>
        <v>6.3745019920318724E-2</v>
      </c>
      <c r="BR16" s="129">
        <f t="shared" si="12"/>
        <v>4.9126121870571561E-2</v>
      </c>
      <c r="BS16" s="130">
        <f t="shared" si="12"/>
        <v>0.10532615200478755</v>
      </c>
      <c r="BT16" s="131">
        <f t="shared" si="12"/>
        <v>4.09687641466727E-2</v>
      </c>
      <c r="BU16" s="129">
        <f t="shared" si="12"/>
        <v>8.5644007155635068E-2</v>
      </c>
      <c r="BV16" s="133">
        <f t="shared" si="12"/>
        <v>4.6658259773013869E-2</v>
      </c>
      <c r="BW16" s="134">
        <f t="shared" si="12"/>
        <v>7.5142857142857136E-2</v>
      </c>
      <c r="BX16" s="129">
        <f t="shared" si="12"/>
        <v>5.7044504548807475E-2</v>
      </c>
      <c r="BY16" s="130">
        <f t="shared" si="12"/>
        <v>4.9211528004350191E-2</v>
      </c>
      <c r="BZ16" s="131">
        <f t="shared" si="12"/>
        <v>6.8209750102417047E-2</v>
      </c>
      <c r="CA16" s="132">
        <f t="shared" si="12"/>
        <v>4.7552119934410872E-2</v>
      </c>
      <c r="CB16" s="129">
        <f t="shared" si="12"/>
        <v>4.0358744394618833E-2</v>
      </c>
      <c r="CC16" s="130">
        <f t="shared" si="12"/>
        <v>5.8284762697751874E-2</v>
      </c>
      <c r="CD16" s="131">
        <f t="shared" si="12"/>
        <v>4.8632218844984802E-2</v>
      </c>
      <c r="CE16" s="132">
        <f t="shared" si="12"/>
        <v>7.7406327125869423E-2</v>
      </c>
      <c r="CF16" s="129">
        <f t="shared" si="12"/>
        <v>6.0089215429021257E-2</v>
      </c>
      <c r="CG16" s="130">
        <f t="shared" si="12"/>
        <v>5.2382561676241973E-2</v>
      </c>
      <c r="CH16" s="131">
        <f t="shared" si="12"/>
        <v>6.4814814814814811E-2</v>
      </c>
      <c r="CI16" s="129">
        <f t="shared" si="12"/>
        <v>4.7383309759547382E-2</v>
      </c>
      <c r="CJ16" s="135">
        <f t="shared" si="12"/>
        <v>5.6490457898908601E-2</v>
      </c>
      <c r="CK16" s="136">
        <f t="shared" si="12"/>
        <v>5.8929525845613499E-2</v>
      </c>
      <c r="CN16" s="230"/>
      <c r="CO16" s="230"/>
    </row>
    <row r="17" spans="1:93" ht="14" thickTop="1">
      <c r="A17" s="146" t="s">
        <v>24</v>
      </c>
      <c r="B17" s="203">
        <v>421</v>
      </c>
      <c r="C17" s="197">
        <v>460</v>
      </c>
      <c r="D17" s="198">
        <v>208</v>
      </c>
      <c r="E17" s="199">
        <v>196</v>
      </c>
      <c r="F17" s="196">
        <v>322</v>
      </c>
      <c r="G17" s="200">
        <v>209</v>
      </c>
      <c r="H17" s="198">
        <v>444</v>
      </c>
      <c r="I17" s="199">
        <v>481</v>
      </c>
      <c r="J17" s="196">
        <v>120</v>
      </c>
      <c r="K17" s="200">
        <v>125</v>
      </c>
      <c r="L17" s="198">
        <v>183</v>
      </c>
      <c r="M17" s="196">
        <v>354</v>
      </c>
      <c r="N17" s="201">
        <v>413</v>
      </c>
      <c r="O17" s="204">
        <v>500</v>
      </c>
      <c r="P17" s="196">
        <v>256</v>
      </c>
      <c r="Q17" s="200">
        <v>227</v>
      </c>
      <c r="R17" s="198">
        <v>304</v>
      </c>
      <c r="S17" s="199">
        <v>257</v>
      </c>
      <c r="T17" s="196">
        <v>71</v>
      </c>
      <c r="U17" s="200">
        <v>73</v>
      </c>
      <c r="V17" s="198">
        <v>299</v>
      </c>
      <c r="W17" s="205">
        <v>262</v>
      </c>
      <c r="X17" s="196">
        <v>221</v>
      </c>
      <c r="Y17" s="200">
        <v>119</v>
      </c>
      <c r="Z17" s="198">
        <v>406</v>
      </c>
      <c r="AA17" s="196">
        <v>665</v>
      </c>
      <c r="AB17" s="172">
        <f t="shared" si="3"/>
        <v>3668</v>
      </c>
      <c r="AC17" s="173">
        <f t="shared" si="4"/>
        <v>3928</v>
      </c>
      <c r="AE17" s="275" t="s">
        <v>30</v>
      </c>
      <c r="AF17" s="126">
        <f t="shared" ref="AF17:AU18" si="13">SUMIF($A$9:$A$32,$AE17,B$9:B$32)</f>
        <v>466</v>
      </c>
      <c r="AG17" s="186">
        <f t="shared" si="13"/>
        <v>596</v>
      </c>
      <c r="AH17" s="127">
        <f t="shared" si="13"/>
        <v>239</v>
      </c>
      <c r="AI17" s="180">
        <f t="shared" si="13"/>
        <v>253</v>
      </c>
      <c r="AJ17" s="126">
        <f t="shared" si="13"/>
        <v>369</v>
      </c>
      <c r="AK17" s="128">
        <f t="shared" si="13"/>
        <v>415</v>
      </c>
      <c r="AL17" s="127">
        <f t="shared" si="13"/>
        <v>617</v>
      </c>
      <c r="AM17" s="180">
        <f t="shared" si="13"/>
        <v>594</v>
      </c>
      <c r="AN17" s="126">
        <f t="shared" si="13"/>
        <v>185</v>
      </c>
      <c r="AO17" s="128">
        <f t="shared" si="13"/>
        <v>66</v>
      </c>
      <c r="AP17" s="127">
        <f t="shared" si="13"/>
        <v>334</v>
      </c>
      <c r="AQ17" s="126">
        <f t="shared" si="13"/>
        <v>209</v>
      </c>
      <c r="AR17" s="179">
        <f t="shared" si="13"/>
        <v>382</v>
      </c>
      <c r="AS17" s="181">
        <f t="shared" si="13"/>
        <v>434</v>
      </c>
      <c r="AT17" s="126">
        <f t="shared" si="13"/>
        <v>272</v>
      </c>
      <c r="AU17" s="128">
        <f t="shared" si="13"/>
        <v>262</v>
      </c>
      <c r="AV17" s="127">
        <f t="shared" ref="AP17:BE18" si="14">SUMIF($A$9:$A$32,$AE17,R$9:R$32)</f>
        <v>296</v>
      </c>
      <c r="AW17" s="180">
        <f t="shared" si="14"/>
        <v>292</v>
      </c>
      <c r="AX17" s="126">
        <f t="shared" si="14"/>
        <v>182</v>
      </c>
      <c r="AY17" s="128">
        <f t="shared" si="14"/>
        <v>28</v>
      </c>
      <c r="AZ17" s="127">
        <f t="shared" si="14"/>
        <v>612</v>
      </c>
      <c r="BA17" s="180">
        <f t="shared" si="14"/>
        <v>250</v>
      </c>
      <c r="BB17" s="126">
        <f t="shared" si="14"/>
        <v>318</v>
      </c>
      <c r="BC17" s="128">
        <f t="shared" si="14"/>
        <v>225</v>
      </c>
      <c r="BD17" s="184">
        <f t="shared" si="14"/>
        <v>464</v>
      </c>
      <c r="BE17" s="185">
        <f t="shared" si="14"/>
        <v>1021</v>
      </c>
      <c r="BF17" s="170">
        <f>AF17+AH17+AJ17+AL17+AN17+AP17+AR17+AT17+AV17+AX17+AZ17+BB17+BD17</f>
        <v>4736</v>
      </c>
      <c r="BG17" s="171">
        <f>AG17+AI17+AK17+AM17+AO17+AQ17+AS17+AU17+AW17+AY17+BA17+BC17+BE17</f>
        <v>4645</v>
      </c>
      <c r="BI17" s="146" t="s">
        <v>24</v>
      </c>
      <c r="BJ17" s="129">
        <f t="shared" ref="BJ17:CK17" si="15">B17/B33</f>
        <v>6.2176931029390044E-2</v>
      </c>
      <c r="BK17" s="130">
        <f t="shared" si="15"/>
        <v>5.877092117030791E-2</v>
      </c>
      <c r="BL17" s="131">
        <f t="shared" si="15"/>
        <v>6.0535506402793947E-2</v>
      </c>
      <c r="BM17" s="132">
        <f t="shared" si="15"/>
        <v>4.8502845830240039E-2</v>
      </c>
      <c r="BN17" s="129">
        <f t="shared" si="15"/>
        <v>5.6940760389036248E-2</v>
      </c>
      <c r="BO17" s="130">
        <f t="shared" si="15"/>
        <v>4.3388000830392362E-2</v>
      </c>
      <c r="BP17" s="131">
        <f t="shared" si="15"/>
        <v>5.1742221186341919E-2</v>
      </c>
      <c r="BQ17" s="132">
        <f t="shared" si="15"/>
        <v>6.1817247140470377E-2</v>
      </c>
      <c r="BR17" s="129">
        <f t="shared" si="15"/>
        <v>5.6683986773736421E-2</v>
      </c>
      <c r="BS17" s="130">
        <f t="shared" si="15"/>
        <v>7.4805505685218432E-2</v>
      </c>
      <c r="BT17" s="131">
        <f t="shared" si="15"/>
        <v>4.1421457673155276E-2</v>
      </c>
      <c r="BU17" s="129">
        <f t="shared" si="15"/>
        <v>7.9159212880143118E-2</v>
      </c>
      <c r="BV17" s="133">
        <f t="shared" si="15"/>
        <v>5.7867451310074258E-2</v>
      </c>
      <c r="BW17" s="134">
        <f t="shared" si="15"/>
        <v>7.1428571428571425E-2</v>
      </c>
      <c r="BX17" s="129">
        <f t="shared" si="15"/>
        <v>6.2945660191787559E-2</v>
      </c>
      <c r="BY17" s="130">
        <f t="shared" si="15"/>
        <v>6.1718325176726485E-2</v>
      </c>
      <c r="BZ17" s="131">
        <f t="shared" si="15"/>
        <v>6.2269561655059404E-2</v>
      </c>
      <c r="CA17" s="132">
        <f t="shared" si="15"/>
        <v>6.0201452330756619E-2</v>
      </c>
      <c r="CB17" s="129">
        <f t="shared" si="15"/>
        <v>4.5483664317745039E-2</v>
      </c>
      <c r="CC17" s="130">
        <f t="shared" si="15"/>
        <v>6.0782681099084093E-2</v>
      </c>
      <c r="CD17" s="131">
        <f t="shared" si="15"/>
        <v>4.5440729483282677E-2</v>
      </c>
      <c r="CE17" s="132">
        <f t="shared" si="15"/>
        <v>5.8783935382544311E-2</v>
      </c>
      <c r="CF17" s="129">
        <f t="shared" si="15"/>
        <v>5.7990028863815268E-2</v>
      </c>
      <c r="CG17" s="130">
        <f t="shared" si="15"/>
        <v>4.021628928692126E-2</v>
      </c>
      <c r="CH17" s="131">
        <f t="shared" si="15"/>
        <v>6.1627200971463264E-2</v>
      </c>
      <c r="CI17" s="129">
        <f t="shared" si="15"/>
        <v>5.8787128712871284E-2</v>
      </c>
      <c r="CJ17" s="135">
        <f t="shared" si="15"/>
        <v>5.5911224925309436E-2</v>
      </c>
      <c r="CK17" s="136">
        <f t="shared" si="15"/>
        <v>5.9983202260059557E-2</v>
      </c>
      <c r="CN17" s="230"/>
      <c r="CO17" s="230"/>
    </row>
    <row r="18" spans="1:93">
      <c r="A18" s="137" t="s">
        <v>25</v>
      </c>
      <c r="B18" s="206">
        <v>339</v>
      </c>
      <c r="C18" s="190">
        <v>373</v>
      </c>
      <c r="D18" s="191">
        <v>221</v>
      </c>
      <c r="E18" s="192">
        <v>209</v>
      </c>
      <c r="F18" s="189">
        <v>299</v>
      </c>
      <c r="G18" s="193">
        <v>215</v>
      </c>
      <c r="H18" s="191">
        <v>466</v>
      </c>
      <c r="I18" s="192">
        <v>471</v>
      </c>
      <c r="J18" s="189">
        <v>114</v>
      </c>
      <c r="K18" s="190">
        <v>104</v>
      </c>
      <c r="L18" s="191">
        <v>201</v>
      </c>
      <c r="M18" s="189">
        <v>254</v>
      </c>
      <c r="N18" s="194">
        <v>421</v>
      </c>
      <c r="O18" s="207">
        <v>382</v>
      </c>
      <c r="P18" s="189">
        <v>245</v>
      </c>
      <c r="Q18" s="190">
        <v>180</v>
      </c>
      <c r="R18" s="191">
        <v>263</v>
      </c>
      <c r="S18" s="192">
        <v>231</v>
      </c>
      <c r="T18" s="198">
        <v>42</v>
      </c>
      <c r="U18" s="189">
        <v>48</v>
      </c>
      <c r="V18" s="191">
        <v>318</v>
      </c>
      <c r="W18" s="208">
        <v>274</v>
      </c>
      <c r="X18" s="189">
        <v>168</v>
      </c>
      <c r="Y18" s="193">
        <v>145</v>
      </c>
      <c r="Z18" s="191">
        <v>460</v>
      </c>
      <c r="AA18" s="189">
        <v>682</v>
      </c>
      <c r="AB18" s="172">
        <f t="shared" si="3"/>
        <v>3557</v>
      </c>
      <c r="AC18" s="173">
        <f t="shared" si="4"/>
        <v>3568</v>
      </c>
      <c r="AE18" s="277" t="s">
        <v>31</v>
      </c>
      <c r="AF18" s="126">
        <f t="shared" si="13"/>
        <v>551</v>
      </c>
      <c r="AG18" s="190">
        <f t="shared" si="13"/>
        <v>638</v>
      </c>
      <c r="AH18" s="191">
        <f t="shared" si="13"/>
        <v>241</v>
      </c>
      <c r="AI18" s="192">
        <f t="shared" si="13"/>
        <v>300</v>
      </c>
      <c r="AJ18" s="278">
        <f t="shared" si="13"/>
        <v>271</v>
      </c>
      <c r="AK18" s="193">
        <f t="shared" si="13"/>
        <v>433</v>
      </c>
      <c r="AL18" s="191">
        <f t="shared" si="13"/>
        <v>632</v>
      </c>
      <c r="AM18" s="192">
        <f t="shared" si="13"/>
        <v>647</v>
      </c>
      <c r="AN18" s="278">
        <f t="shared" si="13"/>
        <v>155</v>
      </c>
      <c r="AO18" s="193">
        <f t="shared" si="13"/>
        <v>73</v>
      </c>
      <c r="AP18" s="191">
        <f t="shared" si="14"/>
        <v>388</v>
      </c>
      <c r="AQ18" s="278">
        <f t="shared" si="14"/>
        <v>157</v>
      </c>
      <c r="AR18" s="194">
        <f t="shared" si="14"/>
        <v>410</v>
      </c>
      <c r="AS18" s="195">
        <f t="shared" si="14"/>
        <v>398</v>
      </c>
      <c r="AT18" s="278">
        <f t="shared" si="14"/>
        <v>374</v>
      </c>
      <c r="AU18" s="193">
        <f t="shared" si="14"/>
        <v>296</v>
      </c>
      <c r="AV18" s="191">
        <f t="shared" si="14"/>
        <v>306</v>
      </c>
      <c r="AW18" s="192">
        <f t="shared" si="14"/>
        <v>423</v>
      </c>
      <c r="AX18" s="278">
        <f t="shared" si="14"/>
        <v>150</v>
      </c>
      <c r="AY18" s="193">
        <f t="shared" si="14"/>
        <v>41</v>
      </c>
      <c r="AZ18" s="191">
        <f t="shared" si="14"/>
        <v>612</v>
      </c>
      <c r="BA18" s="192">
        <f t="shared" si="14"/>
        <v>196</v>
      </c>
      <c r="BB18" s="278">
        <f t="shared" si="14"/>
        <v>374</v>
      </c>
      <c r="BC18" s="193">
        <f t="shared" si="14"/>
        <v>208</v>
      </c>
      <c r="BD18" s="191">
        <f t="shared" si="14"/>
        <v>364</v>
      </c>
      <c r="BE18" s="278">
        <f t="shared" si="14"/>
        <v>1005</v>
      </c>
      <c r="BF18" s="172">
        <f>SUM(AF18,AH18,AJ18,AL18,AN18,AP18,AR18,AT18,AV18,AX18,AZ18,BB18,BD18)</f>
        <v>4828</v>
      </c>
      <c r="BG18" s="173">
        <f>SUM(AG18,AI18,AK18,AM18,AO18,AQ18,AS18,AU18,AW18,AY18,BA18,BC18,BE18)</f>
        <v>4815</v>
      </c>
      <c r="BI18" s="137" t="s">
        <v>25</v>
      </c>
      <c r="BJ18" s="129">
        <f t="shared" ref="BJ18:CK18" si="16">B18/B33</f>
        <v>5.0066459902525479E-2</v>
      </c>
      <c r="BK18" s="130">
        <f t="shared" si="16"/>
        <v>4.765555129679315E-2</v>
      </c>
      <c r="BL18" s="131">
        <f t="shared" si="16"/>
        <v>6.4318975552968574E-2</v>
      </c>
      <c r="BM18" s="132">
        <f t="shared" si="16"/>
        <v>5.1719871318980454E-2</v>
      </c>
      <c r="BN18" s="129">
        <f t="shared" si="16"/>
        <v>5.2873563218390804E-2</v>
      </c>
      <c r="BO18" s="130">
        <f t="shared" si="16"/>
        <v>4.4633589370977785E-2</v>
      </c>
      <c r="BP18" s="131">
        <f t="shared" si="16"/>
        <v>5.4306024938818316E-2</v>
      </c>
      <c r="BQ18" s="132">
        <f t="shared" si="16"/>
        <v>6.0532065287238146E-2</v>
      </c>
      <c r="BR18" s="129">
        <f t="shared" si="16"/>
        <v>5.3849787435049597E-2</v>
      </c>
      <c r="BS18" s="130">
        <f t="shared" si="16"/>
        <v>6.2238180730101733E-2</v>
      </c>
      <c r="BT18" s="131">
        <f t="shared" si="16"/>
        <v>4.5495699411498412E-2</v>
      </c>
      <c r="BU18" s="129">
        <f t="shared" si="16"/>
        <v>5.6797853309481214E-2</v>
      </c>
      <c r="BV18" s="133">
        <f t="shared" si="16"/>
        <v>5.8988370463780297E-2</v>
      </c>
      <c r="BW18" s="134">
        <f t="shared" si="16"/>
        <v>5.4571428571428569E-2</v>
      </c>
      <c r="BX18" s="129">
        <f t="shared" si="16"/>
        <v>6.0240963855421686E-2</v>
      </c>
      <c r="BY18" s="130">
        <f t="shared" si="16"/>
        <v>4.8939641109298535E-2</v>
      </c>
      <c r="BZ18" s="131">
        <f t="shared" si="16"/>
        <v>5.3871364195002047E-2</v>
      </c>
      <c r="CA18" s="132">
        <f t="shared" si="16"/>
        <v>5.4111033028812365E-2</v>
      </c>
      <c r="CB18" s="129">
        <f t="shared" si="16"/>
        <v>2.6905829596412557E-2</v>
      </c>
      <c r="CC18" s="130">
        <f t="shared" si="16"/>
        <v>3.996669442131557E-2</v>
      </c>
      <c r="CD18" s="131">
        <f t="shared" si="16"/>
        <v>4.8328267477203646E-2</v>
      </c>
      <c r="CE18" s="132">
        <f t="shared" si="16"/>
        <v>6.1476329369531076E-2</v>
      </c>
      <c r="CF18" s="129">
        <f t="shared" si="16"/>
        <v>4.4082917869325638E-2</v>
      </c>
      <c r="CG18" s="130">
        <f t="shared" si="16"/>
        <v>4.900304156809733E-2</v>
      </c>
      <c r="CH18" s="131">
        <f t="shared" si="16"/>
        <v>6.9823922282938683E-2</v>
      </c>
      <c r="CI18" s="129">
        <f t="shared" si="16"/>
        <v>6.028995756718529E-2</v>
      </c>
      <c r="CJ18" s="135">
        <f t="shared" si="16"/>
        <v>5.4219254923480273E-2</v>
      </c>
      <c r="CK18" s="136">
        <f t="shared" si="16"/>
        <v>5.4485760097732303E-2</v>
      </c>
      <c r="CN18" s="230"/>
      <c r="CO18" s="230"/>
    </row>
    <row r="19" spans="1:93" ht="14" thickBot="1">
      <c r="A19" s="146" t="s">
        <v>26</v>
      </c>
      <c r="B19" s="203">
        <v>352</v>
      </c>
      <c r="C19" s="197">
        <v>378</v>
      </c>
      <c r="D19" s="198">
        <v>238</v>
      </c>
      <c r="E19" s="199">
        <v>230</v>
      </c>
      <c r="F19" s="196">
        <v>398</v>
      </c>
      <c r="G19" s="200">
        <v>271</v>
      </c>
      <c r="H19" s="198">
        <v>409</v>
      </c>
      <c r="I19" s="199">
        <v>576</v>
      </c>
      <c r="J19" s="196">
        <v>152</v>
      </c>
      <c r="K19" s="197">
        <v>106</v>
      </c>
      <c r="L19" s="198">
        <v>210</v>
      </c>
      <c r="M19" s="196">
        <v>261</v>
      </c>
      <c r="N19" s="201">
        <v>439</v>
      </c>
      <c r="O19" s="204">
        <v>395</v>
      </c>
      <c r="P19" s="196">
        <v>188</v>
      </c>
      <c r="Q19" s="197">
        <v>210</v>
      </c>
      <c r="R19" s="198">
        <v>244</v>
      </c>
      <c r="S19" s="199">
        <v>273</v>
      </c>
      <c r="T19" s="196">
        <v>74</v>
      </c>
      <c r="U19" s="200">
        <v>61</v>
      </c>
      <c r="V19" s="198">
        <v>314</v>
      </c>
      <c r="W19" s="205">
        <v>276</v>
      </c>
      <c r="X19" s="196">
        <v>171</v>
      </c>
      <c r="Y19" s="200">
        <v>118</v>
      </c>
      <c r="Z19" s="198">
        <v>420</v>
      </c>
      <c r="AA19" s="196">
        <v>601</v>
      </c>
      <c r="AB19" s="172">
        <f t="shared" si="3"/>
        <v>3609</v>
      </c>
      <c r="AC19" s="173">
        <f t="shared" si="4"/>
        <v>3756</v>
      </c>
      <c r="AE19" s="275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5.1986412642150349E-2</v>
      </c>
      <c r="BK19" s="130">
        <f t="shared" si="17"/>
        <v>4.829436565733998E-2</v>
      </c>
      <c r="BL19" s="131">
        <f t="shared" si="17"/>
        <v>6.9266589057043068E-2</v>
      </c>
      <c r="BM19" s="132">
        <f t="shared" si="17"/>
        <v>5.691660480079188E-2</v>
      </c>
      <c r="BN19" s="129">
        <f t="shared" si="17"/>
        <v>7.0380194518125549E-2</v>
      </c>
      <c r="BO19" s="130">
        <f t="shared" si="17"/>
        <v>5.6259082416441772E-2</v>
      </c>
      <c r="BP19" s="131">
        <f t="shared" si="17"/>
        <v>4.7663442489220373E-2</v>
      </c>
      <c r="BQ19" s="132">
        <f t="shared" si="17"/>
        <v>7.4026474746176588E-2</v>
      </c>
      <c r="BR19" s="129">
        <f t="shared" si="17"/>
        <v>7.1799716580066134E-2</v>
      </c>
      <c r="BS19" s="130">
        <f t="shared" si="17"/>
        <v>6.3435068821065227E-2</v>
      </c>
      <c r="BT19" s="131">
        <f t="shared" si="17"/>
        <v>4.7532820280669984E-2</v>
      </c>
      <c r="BU19" s="129">
        <f t="shared" si="17"/>
        <v>5.836314847942755E-2</v>
      </c>
      <c r="BV19" s="133">
        <f t="shared" si="17"/>
        <v>6.1510438559618887E-2</v>
      </c>
      <c r="BW19" s="134">
        <f t="shared" si="17"/>
        <v>5.6428571428571425E-2</v>
      </c>
      <c r="BX19" s="129">
        <f t="shared" si="17"/>
        <v>4.6225719203343986E-2</v>
      </c>
      <c r="BY19" s="130">
        <f t="shared" si="17"/>
        <v>5.7096247960848286E-2</v>
      </c>
      <c r="BZ19" s="131">
        <f t="shared" si="17"/>
        <v>4.9979516591560837E-2</v>
      </c>
      <c r="CA19" s="132">
        <f t="shared" si="17"/>
        <v>6.3949402670414615E-2</v>
      </c>
      <c r="CB19" s="129">
        <f t="shared" si="17"/>
        <v>4.7405509288917361E-2</v>
      </c>
      <c r="CC19" s="130">
        <f t="shared" si="17"/>
        <v>5.0791007493755203E-2</v>
      </c>
      <c r="CD19" s="131">
        <f t="shared" si="17"/>
        <v>4.772036474164134E-2</v>
      </c>
      <c r="CE19" s="132">
        <f t="shared" si="17"/>
        <v>6.1925061700695533E-2</v>
      </c>
      <c r="CF19" s="129">
        <f t="shared" si="17"/>
        <v>4.4870112831277877E-2</v>
      </c>
      <c r="CG19" s="130">
        <f t="shared" si="17"/>
        <v>3.987833727610679E-2</v>
      </c>
      <c r="CH19" s="131">
        <f t="shared" si="17"/>
        <v>6.3752276867030971E-2</v>
      </c>
      <c r="CI19" s="129">
        <f t="shared" si="17"/>
        <v>5.3129420084865632E-2</v>
      </c>
      <c r="CJ19" s="135">
        <f t="shared" si="17"/>
        <v>5.5011889518931774E-2</v>
      </c>
      <c r="CK19" s="136">
        <f t="shared" si="17"/>
        <v>5.7356646560280979E-2</v>
      </c>
      <c r="CN19" s="230"/>
      <c r="CO19" s="230"/>
    </row>
    <row r="20" spans="1:93" ht="15" thickTop="1" thickBot="1">
      <c r="A20" s="137" t="s">
        <v>27</v>
      </c>
      <c r="B20" s="206">
        <v>283</v>
      </c>
      <c r="C20" s="190">
        <v>424</v>
      </c>
      <c r="D20" s="191">
        <v>149</v>
      </c>
      <c r="E20" s="192">
        <v>243</v>
      </c>
      <c r="F20" s="189">
        <v>347</v>
      </c>
      <c r="G20" s="193">
        <v>288</v>
      </c>
      <c r="H20" s="191">
        <v>569</v>
      </c>
      <c r="I20" s="192">
        <v>510</v>
      </c>
      <c r="J20" s="189">
        <v>197</v>
      </c>
      <c r="K20" s="190">
        <v>60</v>
      </c>
      <c r="L20" s="191">
        <v>292</v>
      </c>
      <c r="M20" s="189">
        <v>224</v>
      </c>
      <c r="N20" s="194">
        <v>411</v>
      </c>
      <c r="O20" s="207">
        <v>356</v>
      </c>
      <c r="P20" s="189">
        <v>247</v>
      </c>
      <c r="Q20" s="190">
        <v>231</v>
      </c>
      <c r="R20" s="191">
        <v>237</v>
      </c>
      <c r="S20" s="192">
        <v>247</v>
      </c>
      <c r="T20" s="189">
        <v>81</v>
      </c>
      <c r="U20" s="193">
        <v>42</v>
      </c>
      <c r="V20" s="191">
        <v>356</v>
      </c>
      <c r="W20" s="208">
        <v>262</v>
      </c>
      <c r="X20" s="189">
        <v>176</v>
      </c>
      <c r="Y20" s="193">
        <v>166</v>
      </c>
      <c r="Z20" s="191">
        <v>452</v>
      </c>
      <c r="AA20" s="189">
        <v>684</v>
      </c>
      <c r="AB20" s="172">
        <f t="shared" si="3"/>
        <v>3797</v>
      </c>
      <c r="AC20" s="173">
        <f t="shared" si="4"/>
        <v>3737</v>
      </c>
      <c r="AE20" s="269" t="s">
        <v>13</v>
      </c>
      <c r="AF20" s="20">
        <f t="shared" ref="AF20:BG20" si="18">SUM(AF17:AF19)</f>
        <v>1017</v>
      </c>
      <c r="AG20" s="21">
        <f t="shared" si="18"/>
        <v>1234</v>
      </c>
      <c r="AH20" s="20">
        <f t="shared" si="18"/>
        <v>480</v>
      </c>
      <c r="AI20" s="21">
        <f t="shared" si="18"/>
        <v>553</v>
      </c>
      <c r="AJ20" s="20">
        <f t="shared" si="18"/>
        <v>640</v>
      </c>
      <c r="AK20" s="21">
        <f t="shared" si="18"/>
        <v>848</v>
      </c>
      <c r="AL20" s="20">
        <f t="shared" si="18"/>
        <v>1249</v>
      </c>
      <c r="AM20" s="21">
        <f t="shared" si="18"/>
        <v>1241</v>
      </c>
      <c r="AN20" s="20">
        <f t="shared" si="18"/>
        <v>340</v>
      </c>
      <c r="AO20" s="21">
        <f t="shared" si="18"/>
        <v>139</v>
      </c>
      <c r="AP20" s="20">
        <f t="shared" si="18"/>
        <v>722</v>
      </c>
      <c r="AQ20" s="21">
        <f t="shared" si="18"/>
        <v>366</v>
      </c>
      <c r="AR20" s="20">
        <f t="shared" si="18"/>
        <v>792</v>
      </c>
      <c r="AS20" s="21">
        <f t="shared" si="18"/>
        <v>832</v>
      </c>
      <c r="AT20" s="20">
        <f t="shared" si="18"/>
        <v>646</v>
      </c>
      <c r="AU20" s="21">
        <f t="shared" si="18"/>
        <v>558</v>
      </c>
      <c r="AV20" s="20">
        <f t="shared" si="18"/>
        <v>602</v>
      </c>
      <c r="AW20" s="21">
        <f t="shared" si="18"/>
        <v>715</v>
      </c>
      <c r="AX20" s="20">
        <f t="shared" si="18"/>
        <v>332</v>
      </c>
      <c r="AY20" s="21">
        <f t="shared" si="18"/>
        <v>69</v>
      </c>
      <c r="AZ20" s="20">
        <f t="shared" si="18"/>
        <v>1224</v>
      </c>
      <c r="BA20" s="21">
        <f t="shared" si="18"/>
        <v>446</v>
      </c>
      <c r="BB20" s="20">
        <f t="shared" si="18"/>
        <v>692</v>
      </c>
      <c r="BC20" s="21">
        <f t="shared" si="18"/>
        <v>433</v>
      </c>
      <c r="BD20" s="20">
        <f t="shared" si="18"/>
        <v>828</v>
      </c>
      <c r="BE20" s="21">
        <f t="shared" si="18"/>
        <v>2026</v>
      </c>
      <c r="BF20" s="174">
        <f t="shared" si="18"/>
        <v>9564</v>
      </c>
      <c r="BG20" s="175">
        <f t="shared" si="18"/>
        <v>9460</v>
      </c>
      <c r="BI20" s="137" t="s">
        <v>27</v>
      </c>
      <c r="BJ20" s="129">
        <f t="shared" ref="BJ20:CK20" si="19">B20/B33</f>
        <v>4.1795894254910648E-2</v>
      </c>
      <c r="BK20" s="130">
        <f t="shared" si="19"/>
        <v>5.4171457774370768E-2</v>
      </c>
      <c r="BL20" s="131">
        <f t="shared" si="19"/>
        <v>4.3364377182770662E-2</v>
      </c>
      <c r="BM20" s="132">
        <f t="shared" si="19"/>
        <v>6.0133630289532294E-2</v>
      </c>
      <c r="BN20" s="129">
        <f t="shared" si="19"/>
        <v>6.1361626878868258E-2</v>
      </c>
      <c r="BO20" s="130">
        <f t="shared" si="19"/>
        <v>5.9788249948100475E-2</v>
      </c>
      <c r="BP20" s="131">
        <f t="shared" si="19"/>
        <v>6.6309287961776014E-2</v>
      </c>
      <c r="BQ20" s="132">
        <f t="shared" si="19"/>
        <v>6.5544274514843848E-2</v>
      </c>
      <c r="BR20" s="129">
        <f t="shared" si="19"/>
        <v>9.3056211620217294E-2</v>
      </c>
      <c r="BS20" s="130">
        <f t="shared" si="19"/>
        <v>3.5906642728904849E-2</v>
      </c>
      <c r="BT20" s="131">
        <f t="shared" si="19"/>
        <v>6.6093254866455411E-2</v>
      </c>
      <c r="BU20" s="129">
        <f t="shared" si="19"/>
        <v>5.008944543828265E-2</v>
      </c>
      <c r="BV20" s="133">
        <f t="shared" si="19"/>
        <v>5.7587221521647754E-2</v>
      </c>
      <c r="BW20" s="134">
        <f t="shared" si="19"/>
        <v>5.0857142857142858E-2</v>
      </c>
      <c r="BX20" s="129">
        <f t="shared" si="19"/>
        <v>6.0732726825670026E-2</v>
      </c>
      <c r="BY20" s="130">
        <f t="shared" si="19"/>
        <v>6.2805872756933112E-2</v>
      </c>
      <c r="BZ20" s="131">
        <f t="shared" si="19"/>
        <v>4.8545678000819339E-2</v>
      </c>
      <c r="CA20" s="132">
        <f t="shared" si="19"/>
        <v>5.7858983368470368E-2</v>
      </c>
      <c r="CB20" s="129">
        <f t="shared" si="19"/>
        <v>5.1889814221652786E-2</v>
      </c>
      <c r="CC20" s="130">
        <f t="shared" si="19"/>
        <v>3.4970857618651124E-2</v>
      </c>
      <c r="CD20" s="131">
        <f t="shared" si="19"/>
        <v>5.410334346504559E-2</v>
      </c>
      <c r="CE20" s="132">
        <f t="shared" si="19"/>
        <v>5.8783935382544311E-2</v>
      </c>
      <c r="CF20" s="129">
        <f t="shared" si="19"/>
        <v>4.6182104434531621E-2</v>
      </c>
      <c r="CG20" s="130">
        <f t="shared" si="19"/>
        <v>5.6100033795201079E-2</v>
      </c>
      <c r="CH20" s="131">
        <f t="shared" si="19"/>
        <v>6.8609593199757138E-2</v>
      </c>
      <c r="CI20" s="129">
        <f t="shared" si="19"/>
        <v>6.0466760961810466E-2</v>
      </c>
      <c r="CJ20" s="135">
        <f t="shared" si="19"/>
        <v>5.7877568440948719E-2</v>
      </c>
      <c r="CK20" s="136">
        <f t="shared" si="19"/>
        <v>5.706650377949149E-2</v>
      </c>
      <c r="CN20" s="230"/>
      <c r="CO20" s="230"/>
    </row>
    <row r="21" spans="1:93" ht="14" thickTop="1">
      <c r="A21" s="146" t="s">
        <v>28</v>
      </c>
      <c r="B21" s="203">
        <v>368</v>
      </c>
      <c r="C21" s="197">
        <v>550</v>
      </c>
      <c r="D21" s="198">
        <v>167</v>
      </c>
      <c r="E21" s="199">
        <v>344</v>
      </c>
      <c r="F21" s="196">
        <v>361</v>
      </c>
      <c r="G21" s="200">
        <v>307</v>
      </c>
      <c r="H21" s="198">
        <v>544</v>
      </c>
      <c r="I21" s="199">
        <v>535</v>
      </c>
      <c r="J21" s="196">
        <v>184</v>
      </c>
      <c r="K21" s="197">
        <v>67</v>
      </c>
      <c r="L21" s="198">
        <v>407</v>
      </c>
      <c r="M21" s="196">
        <v>159</v>
      </c>
      <c r="N21" s="201">
        <v>463</v>
      </c>
      <c r="O21" s="204">
        <v>367</v>
      </c>
      <c r="P21" s="196">
        <v>240</v>
      </c>
      <c r="Q21" s="197">
        <v>161</v>
      </c>
      <c r="R21" s="198">
        <v>264</v>
      </c>
      <c r="S21" s="199">
        <v>279</v>
      </c>
      <c r="T21" s="196">
        <v>159</v>
      </c>
      <c r="U21" s="200">
        <v>37</v>
      </c>
      <c r="V21" s="198">
        <v>485</v>
      </c>
      <c r="W21" s="205">
        <v>272</v>
      </c>
      <c r="X21" s="196">
        <v>230</v>
      </c>
      <c r="Y21" s="200">
        <v>133</v>
      </c>
      <c r="Z21" s="198">
        <v>397</v>
      </c>
      <c r="AA21" s="196">
        <v>689</v>
      </c>
      <c r="AB21" s="172">
        <f t="shared" si="3"/>
        <v>4269</v>
      </c>
      <c r="AC21" s="173">
        <f t="shared" si="4"/>
        <v>3900</v>
      </c>
      <c r="BF21" s="231">
        <f>BF20/2</f>
        <v>4782</v>
      </c>
      <c r="BI21" s="146" t="s">
        <v>28</v>
      </c>
      <c r="BJ21" s="129">
        <f t="shared" ref="BJ21:CK21" si="20">B21/B33</f>
        <v>5.4349431398611724E-2</v>
      </c>
      <c r="BK21" s="130">
        <f t="shared" si="20"/>
        <v>7.0269579660150766E-2</v>
      </c>
      <c r="BL21" s="131">
        <f t="shared" si="20"/>
        <v>4.8603026775320142E-2</v>
      </c>
      <c r="BM21" s="132">
        <f t="shared" si="20"/>
        <v>8.5127443702053954E-2</v>
      </c>
      <c r="BN21" s="129">
        <f t="shared" si="20"/>
        <v>6.3837312113174186E-2</v>
      </c>
      <c r="BO21" s="130">
        <f t="shared" si="20"/>
        <v>6.3732613659954335E-2</v>
      </c>
      <c r="BP21" s="131">
        <f t="shared" si="20"/>
        <v>6.3395874606689204E-2</v>
      </c>
      <c r="BQ21" s="132">
        <f t="shared" si="20"/>
        <v>6.8757229147924426E-2</v>
      </c>
      <c r="BR21" s="129">
        <f t="shared" si="20"/>
        <v>8.6915446386395839E-2</v>
      </c>
      <c r="BS21" s="130">
        <f t="shared" si="20"/>
        <v>4.0095751047277077E-2</v>
      </c>
      <c r="BT21" s="131">
        <f t="shared" si="20"/>
        <v>9.2123132639203256E-2</v>
      </c>
      <c r="BU21" s="129">
        <f t="shared" si="20"/>
        <v>3.5554561717352412E-2</v>
      </c>
      <c r="BV21" s="133">
        <f t="shared" si="20"/>
        <v>6.4873196020737003E-2</v>
      </c>
      <c r="BW21" s="134">
        <f t="shared" si="20"/>
        <v>5.2428571428571429E-2</v>
      </c>
      <c r="BX21" s="129">
        <f t="shared" si="20"/>
        <v>5.9011556429800834E-2</v>
      </c>
      <c r="BY21" s="130">
        <f t="shared" si="20"/>
        <v>4.3773790103317022E-2</v>
      </c>
      <c r="BZ21" s="131">
        <f t="shared" si="20"/>
        <v>5.4076198279393688E-2</v>
      </c>
      <c r="CA21" s="132">
        <f t="shared" si="20"/>
        <v>6.535488404778636E-2</v>
      </c>
      <c r="CB21" s="129">
        <f t="shared" si="20"/>
        <v>0.10185778347213324</v>
      </c>
      <c r="CC21" s="130">
        <f t="shared" si="20"/>
        <v>3.0807660283097418E-2</v>
      </c>
      <c r="CD21" s="131">
        <f t="shared" si="20"/>
        <v>7.3708206686930094E-2</v>
      </c>
      <c r="CE21" s="132">
        <f t="shared" si="20"/>
        <v>6.1027597038366611E-2</v>
      </c>
      <c r="CF21" s="129">
        <f t="shared" si="20"/>
        <v>6.0351613749672003E-2</v>
      </c>
      <c r="CG21" s="130">
        <f t="shared" si="20"/>
        <v>4.4947617438323761E-2</v>
      </c>
      <c r="CH21" s="131">
        <f t="shared" si="20"/>
        <v>6.0261080752884034E-2</v>
      </c>
      <c r="CI21" s="129">
        <f t="shared" si="20"/>
        <v>6.0908769448373409E-2</v>
      </c>
      <c r="CJ21" s="135">
        <f t="shared" si="20"/>
        <v>6.5072251691970007E-2</v>
      </c>
      <c r="CK21" s="136">
        <f t="shared" si="20"/>
        <v>5.9555623425211882E-2</v>
      </c>
      <c r="CN21" s="230"/>
      <c r="CO21" s="230"/>
    </row>
    <row r="22" spans="1:93">
      <c r="A22" s="137" t="s">
        <v>29</v>
      </c>
      <c r="B22" s="206">
        <v>392</v>
      </c>
      <c r="C22" s="190">
        <v>450</v>
      </c>
      <c r="D22" s="191">
        <v>248</v>
      </c>
      <c r="E22" s="192">
        <v>291</v>
      </c>
      <c r="F22" s="189">
        <v>416</v>
      </c>
      <c r="G22" s="193">
        <v>375</v>
      </c>
      <c r="H22" s="191">
        <v>657</v>
      </c>
      <c r="I22" s="192">
        <v>502</v>
      </c>
      <c r="J22" s="189">
        <v>155</v>
      </c>
      <c r="K22" s="190">
        <v>48</v>
      </c>
      <c r="L22" s="191">
        <v>299</v>
      </c>
      <c r="M22" s="189">
        <v>156</v>
      </c>
      <c r="N22" s="194">
        <v>357</v>
      </c>
      <c r="O22" s="207">
        <v>390</v>
      </c>
      <c r="P22" s="189">
        <v>244</v>
      </c>
      <c r="Q22" s="190">
        <v>211</v>
      </c>
      <c r="R22" s="191">
        <v>324</v>
      </c>
      <c r="S22" s="192">
        <v>334</v>
      </c>
      <c r="T22" s="189">
        <v>179</v>
      </c>
      <c r="U22" s="193">
        <v>32</v>
      </c>
      <c r="V22" s="191">
        <v>479</v>
      </c>
      <c r="W22" s="208">
        <v>228</v>
      </c>
      <c r="X22" s="189">
        <v>275</v>
      </c>
      <c r="Y22" s="193">
        <v>229</v>
      </c>
      <c r="Z22" s="191">
        <v>352</v>
      </c>
      <c r="AA22" s="189">
        <v>723</v>
      </c>
      <c r="AB22" s="172">
        <f t="shared" si="3"/>
        <v>4377</v>
      </c>
      <c r="AC22" s="173">
        <f t="shared" si="4"/>
        <v>3969</v>
      </c>
      <c r="BI22" s="137" t="s">
        <v>29</v>
      </c>
      <c r="BJ22" s="129">
        <f t="shared" ref="BJ22:CK22" si="21">B22/B33</f>
        <v>5.7893959533303799E-2</v>
      </c>
      <c r="BK22" s="130">
        <f t="shared" si="21"/>
        <v>5.7493292449214257E-2</v>
      </c>
      <c r="BL22" s="131">
        <f t="shared" si="21"/>
        <v>7.2176949941792787E-2</v>
      </c>
      <c r="BM22" s="132">
        <f t="shared" si="21"/>
        <v>7.2011878247958433E-2</v>
      </c>
      <c r="BN22" s="129">
        <f t="shared" si="21"/>
        <v>7.3563218390804597E-2</v>
      </c>
      <c r="BO22" s="130">
        <f t="shared" si="21"/>
        <v>7.784928378658916E-2</v>
      </c>
      <c r="BP22" s="131">
        <f t="shared" si="21"/>
        <v>7.6564502971681617E-2</v>
      </c>
      <c r="BQ22" s="132">
        <f t="shared" si="21"/>
        <v>6.4516129032258063E-2</v>
      </c>
      <c r="BR22" s="129">
        <f t="shared" si="21"/>
        <v>7.3216816249409539E-2</v>
      </c>
      <c r="BS22" s="130">
        <f t="shared" si="21"/>
        <v>2.8725314183123879E-2</v>
      </c>
      <c r="BT22" s="131">
        <f t="shared" si="21"/>
        <v>6.7677682209144413E-2</v>
      </c>
      <c r="BU22" s="129">
        <f t="shared" si="21"/>
        <v>3.4883720930232558E-2</v>
      </c>
      <c r="BV22" s="133">
        <f t="shared" si="21"/>
        <v>5.0021017234131986E-2</v>
      </c>
      <c r="BW22" s="134">
        <f t="shared" si="21"/>
        <v>5.5714285714285716E-2</v>
      </c>
      <c r="BX22" s="129">
        <f t="shared" si="21"/>
        <v>5.999508237029752E-2</v>
      </c>
      <c r="BY22" s="130">
        <f t="shared" si="21"/>
        <v>5.7368134855899942E-2</v>
      </c>
      <c r="BZ22" s="131">
        <f t="shared" si="21"/>
        <v>6.6366243342892262E-2</v>
      </c>
      <c r="CA22" s="132">
        <f t="shared" si="21"/>
        <v>7.8238463340360734E-2</v>
      </c>
      <c r="CB22" s="129">
        <f t="shared" si="21"/>
        <v>0.11467008327994875</v>
      </c>
      <c r="CC22" s="130">
        <f t="shared" si="21"/>
        <v>2.6644462947543714E-2</v>
      </c>
      <c r="CD22" s="131">
        <f t="shared" si="21"/>
        <v>7.2796352583586632E-2</v>
      </c>
      <c r="CE22" s="132">
        <f t="shared" si="21"/>
        <v>5.1155485752748482E-2</v>
      </c>
      <c r="CF22" s="129">
        <f t="shared" si="21"/>
        <v>7.2159538178955651E-2</v>
      </c>
      <c r="CG22" s="130">
        <f t="shared" si="21"/>
        <v>7.739101047651234E-2</v>
      </c>
      <c r="CH22" s="131">
        <f t="shared" si="21"/>
        <v>5.3430479659987859E-2</v>
      </c>
      <c r="CI22" s="129">
        <f t="shared" si="21"/>
        <v>6.3914427157001408E-2</v>
      </c>
      <c r="CJ22" s="135">
        <f t="shared" si="21"/>
        <v>6.6718492774830801E-2</v>
      </c>
      <c r="CK22" s="136">
        <f t="shared" si="21"/>
        <v>6.0609299839657939E-2</v>
      </c>
      <c r="CN22" s="230"/>
      <c r="CO22" s="230"/>
    </row>
    <row r="23" spans="1:93">
      <c r="A23" s="146" t="s">
        <v>30</v>
      </c>
      <c r="B23" s="203">
        <v>466</v>
      </c>
      <c r="C23" s="197">
        <v>596</v>
      </c>
      <c r="D23" s="198">
        <v>239</v>
      </c>
      <c r="E23" s="199">
        <v>253</v>
      </c>
      <c r="F23" s="196">
        <v>369</v>
      </c>
      <c r="G23" s="200">
        <v>415</v>
      </c>
      <c r="H23" s="198">
        <v>617</v>
      </c>
      <c r="I23" s="199">
        <v>594</v>
      </c>
      <c r="J23" s="196">
        <v>185</v>
      </c>
      <c r="K23" s="197">
        <v>66</v>
      </c>
      <c r="L23" s="198">
        <v>334</v>
      </c>
      <c r="M23" s="196">
        <v>209</v>
      </c>
      <c r="N23" s="201">
        <v>382</v>
      </c>
      <c r="O23" s="204">
        <v>434</v>
      </c>
      <c r="P23" s="196">
        <v>272</v>
      </c>
      <c r="Q23" s="197">
        <v>262</v>
      </c>
      <c r="R23" s="198">
        <v>296</v>
      </c>
      <c r="S23" s="199">
        <v>292</v>
      </c>
      <c r="T23" s="196">
        <v>182</v>
      </c>
      <c r="U23" s="200">
        <v>28</v>
      </c>
      <c r="V23" s="198">
        <v>612</v>
      </c>
      <c r="W23" s="205">
        <v>250</v>
      </c>
      <c r="X23" s="196">
        <v>318</v>
      </c>
      <c r="Y23" s="200">
        <v>225</v>
      </c>
      <c r="Z23" s="198">
        <v>464</v>
      </c>
      <c r="AA23" s="196">
        <v>1021</v>
      </c>
      <c r="AB23" s="172">
        <f t="shared" si="3"/>
        <v>4736</v>
      </c>
      <c r="AC23" s="173">
        <f t="shared" si="4"/>
        <v>4645</v>
      </c>
      <c r="BI23" s="146" t="s">
        <v>30</v>
      </c>
      <c r="BJ23" s="129">
        <f t="shared" ref="BJ23:CK23" si="22">B23/B33</f>
        <v>6.8822921281937677E-2</v>
      </c>
      <c r="BK23" s="130">
        <f t="shared" si="22"/>
        <v>7.6146671777181554E-2</v>
      </c>
      <c r="BL23" s="131">
        <f t="shared" si="22"/>
        <v>6.955762514551804E-2</v>
      </c>
      <c r="BM23" s="132">
        <f t="shared" si="22"/>
        <v>6.2608265280871073E-2</v>
      </c>
      <c r="BN23" s="129">
        <f t="shared" si="22"/>
        <v>6.5251989389920426E-2</v>
      </c>
      <c r="BO23" s="130">
        <f t="shared" si="22"/>
        <v>8.6153207390492009E-2</v>
      </c>
      <c r="BP23" s="131">
        <f t="shared" si="22"/>
        <v>7.1903041603542717E-2</v>
      </c>
      <c r="BQ23" s="132">
        <f t="shared" si="22"/>
        <v>7.6339802081994604E-2</v>
      </c>
      <c r="BR23" s="129">
        <f t="shared" si="22"/>
        <v>8.7387812942843646E-2</v>
      </c>
      <c r="BS23" s="130">
        <f t="shared" si="22"/>
        <v>3.949730700179533E-2</v>
      </c>
      <c r="BT23" s="131">
        <f t="shared" si="22"/>
        <v>7.5599818922589407E-2</v>
      </c>
      <c r="BU23" s="129">
        <f t="shared" si="22"/>
        <v>4.6735241502683364E-2</v>
      </c>
      <c r="BV23" s="133">
        <f t="shared" si="22"/>
        <v>5.3523889589463358E-2</v>
      </c>
      <c r="BW23" s="134">
        <f t="shared" si="22"/>
        <v>6.2E-2</v>
      </c>
      <c r="BX23" s="129">
        <f t="shared" si="22"/>
        <v>6.6879763953774277E-2</v>
      </c>
      <c r="BY23" s="130">
        <f t="shared" si="22"/>
        <v>7.1234366503534527E-2</v>
      </c>
      <c r="BZ23" s="131">
        <f t="shared" si="22"/>
        <v>6.0630888979926259E-2</v>
      </c>
      <c r="CA23" s="132">
        <f t="shared" si="22"/>
        <v>6.8400093698758491E-2</v>
      </c>
      <c r="CB23" s="129">
        <f t="shared" si="22"/>
        <v>0.11659192825112108</v>
      </c>
      <c r="CC23" s="130">
        <f t="shared" si="22"/>
        <v>2.331390507910075E-2</v>
      </c>
      <c r="CD23" s="131">
        <f t="shared" si="22"/>
        <v>9.3009118541033428E-2</v>
      </c>
      <c r="CE23" s="132">
        <f t="shared" si="22"/>
        <v>5.6091541395557547E-2</v>
      </c>
      <c r="CF23" s="129">
        <f t="shared" si="22"/>
        <v>8.3442665966937807E-2</v>
      </c>
      <c r="CG23" s="130">
        <f t="shared" si="22"/>
        <v>7.6039202433254474E-2</v>
      </c>
      <c r="CH23" s="131">
        <f t="shared" si="22"/>
        <v>7.0431086824529449E-2</v>
      </c>
      <c r="CI23" s="129">
        <f t="shared" si="22"/>
        <v>9.0258132956152759E-2</v>
      </c>
      <c r="CJ23" s="135">
        <f t="shared" si="22"/>
        <v>7.2190720078044016E-2</v>
      </c>
      <c r="CK23" s="136">
        <f t="shared" si="22"/>
        <v>7.0932274566694667E-2</v>
      </c>
      <c r="CN23" s="230"/>
      <c r="CO23" s="230"/>
    </row>
    <row r="24" spans="1:93">
      <c r="A24" s="137" t="s">
        <v>31</v>
      </c>
      <c r="B24" s="206">
        <v>551</v>
      </c>
      <c r="C24" s="190">
        <v>638</v>
      </c>
      <c r="D24" s="191">
        <v>241</v>
      </c>
      <c r="E24" s="192">
        <v>300</v>
      </c>
      <c r="F24" s="189">
        <v>271</v>
      </c>
      <c r="G24" s="193">
        <v>433</v>
      </c>
      <c r="H24" s="191">
        <v>632</v>
      </c>
      <c r="I24" s="192">
        <v>647</v>
      </c>
      <c r="J24" s="189">
        <v>155</v>
      </c>
      <c r="K24" s="190">
        <v>73</v>
      </c>
      <c r="L24" s="191">
        <v>388</v>
      </c>
      <c r="M24" s="189">
        <v>157</v>
      </c>
      <c r="N24" s="194">
        <v>410</v>
      </c>
      <c r="O24" s="207">
        <v>398</v>
      </c>
      <c r="P24" s="189">
        <v>374</v>
      </c>
      <c r="Q24" s="190">
        <v>296</v>
      </c>
      <c r="R24" s="191">
        <v>306</v>
      </c>
      <c r="S24" s="192">
        <v>423</v>
      </c>
      <c r="T24" s="189">
        <v>150</v>
      </c>
      <c r="U24" s="193">
        <v>41</v>
      </c>
      <c r="V24" s="191">
        <v>612</v>
      </c>
      <c r="W24" s="208">
        <v>196</v>
      </c>
      <c r="X24" s="189">
        <v>374</v>
      </c>
      <c r="Y24" s="193">
        <v>208</v>
      </c>
      <c r="Z24" s="191">
        <v>364</v>
      </c>
      <c r="AA24" s="189">
        <v>1005</v>
      </c>
      <c r="AB24" s="172">
        <f t="shared" si="3"/>
        <v>4828</v>
      </c>
      <c r="AC24" s="173">
        <f t="shared" si="4"/>
        <v>4815</v>
      </c>
      <c r="BI24" s="137" t="s">
        <v>31</v>
      </c>
      <c r="BJ24" s="129">
        <f t="shared" ref="BJ24:CK24" si="23">B24/B33</f>
        <v>8.1376458425638759E-2</v>
      </c>
      <c r="BK24" s="130">
        <f t="shared" si="23"/>
        <v>8.1512712405774887E-2</v>
      </c>
      <c r="BL24" s="131">
        <f t="shared" si="23"/>
        <v>7.0139697322467984E-2</v>
      </c>
      <c r="BM24" s="132">
        <f t="shared" si="23"/>
        <v>7.4239049740163321E-2</v>
      </c>
      <c r="BN24" s="129">
        <f t="shared" si="23"/>
        <v>4.7922192749778957E-2</v>
      </c>
      <c r="BO24" s="130">
        <f t="shared" si="23"/>
        <v>8.9889973012248284E-2</v>
      </c>
      <c r="BP24" s="131">
        <f t="shared" si="23"/>
        <v>7.3651089616594806E-2</v>
      </c>
      <c r="BQ24" s="132">
        <f t="shared" si="23"/>
        <v>8.3151265904125429E-2</v>
      </c>
      <c r="BR24" s="129">
        <f t="shared" si="23"/>
        <v>7.3216816249409539E-2</v>
      </c>
      <c r="BS24" s="130">
        <f t="shared" si="23"/>
        <v>4.3686415320167565E-2</v>
      </c>
      <c r="BT24" s="131">
        <f t="shared" si="23"/>
        <v>8.7822544137618835E-2</v>
      </c>
      <c r="BU24" s="129">
        <f t="shared" si="23"/>
        <v>3.5107334525939178E-2</v>
      </c>
      <c r="BV24" s="133">
        <f t="shared" si="23"/>
        <v>5.7447106627434498E-2</v>
      </c>
      <c r="BW24" s="134">
        <f t="shared" si="23"/>
        <v>5.6857142857142856E-2</v>
      </c>
      <c r="BX24" s="129">
        <f t="shared" si="23"/>
        <v>9.1959675436439639E-2</v>
      </c>
      <c r="BY24" s="130">
        <f t="shared" si="23"/>
        <v>8.0478520935290926E-2</v>
      </c>
      <c r="BZ24" s="131">
        <f t="shared" si="23"/>
        <v>6.2679229823842691E-2</v>
      </c>
      <c r="CA24" s="132">
        <f t="shared" si="23"/>
        <v>9.9086437104708366E-2</v>
      </c>
      <c r="CB24" s="129">
        <f t="shared" si="23"/>
        <v>9.6092248558616269E-2</v>
      </c>
      <c r="CC24" s="130">
        <f t="shared" si="23"/>
        <v>3.4138218151540382E-2</v>
      </c>
      <c r="CD24" s="131">
        <f t="shared" si="23"/>
        <v>9.3009118541033428E-2</v>
      </c>
      <c r="CE24" s="132">
        <f t="shared" si="23"/>
        <v>4.3975768454117117E-2</v>
      </c>
      <c r="CF24" s="129">
        <f t="shared" si="23"/>
        <v>9.8136971923379696E-2</v>
      </c>
      <c r="CG24" s="130">
        <f t="shared" si="23"/>
        <v>7.0294018249408591E-2</v>
      </c>
      <c r="CH24" s="131">
        <f t="shared" si="23"/>
        <v>5.525197328476017E-2</v>
      </c>
      <c r="CI24" s="129">
        <f t="shared" si="23"/>
        <v>8.8843705799151337E-2</v>
      </c>
      <c r="CJ24" s="135">
        <f t="shared" si="23"/>
        <v>7.3593073593073599E-2</v>
      </c>
      <c r="CK24" s="136">
        <f t="shared" si="23"/>
        <v>7.3528288921126977E-2</v>
      </c>
      <c r="CN24" s="230"/>
      <c r="CO24" s="230"/>
    </row>
    <row r="25" spans="1:93">
      <c r="A25" s="146" t="s">
        <v>32</v>
      </c>
      <c r="B25" s="203">
        <v>584</v>
      </c>
      <c r="C25" s="197">
        <v>615</v>
      </c>
      <c r="D25" s="198">
        <v>142</v>
      </c>
      <c r="E25" s="199">
        <v>360</v>
      </c>
      <c r="F25" s="196">
        <v>212</v>
      </c>
      <c r="G25" s="200">
        <v>478</v>
      </c>
      <c r="H25" s="198">
        <v>592</v>
      </c>
      <c r="I25" s="199">
        <v>639</v>
      </c>
      <c r="J25" s="196">
        <v>145</v>
      </c>
      <c r="K25" s="197">
        <v>70</v>
      </c>
      <c r="L25" s="198">
        <v>374</v>
      </c>
      <c r="M25" s="196">
        <v>177</v>
      </c>
      <c r="N25" s="201">
        <v>564</v>
      </c>
      <c r="O25" s="204">
        <v>432</v>
      </c>
      <c r="P25" s="196">
        <v>335</v>
      </c>
      <c r="Q25" s="197">
        <v>302</v>
      </c>
      <c r="R25" s="198">
        <v>269</v>
      </c>
      <c r="S25" s="199">
        <v>333</v>
      </c>
      <c r="T25" s="196">
        <v>170</v>
      </c>
      <c r="U25" s="200">
        <v>25</v>
      </c>
      <c r="V25" s="198">
        <v>599</v>
      </c>
      <c r="W25" s="205">
        <v>164</v>
      </c>
      <c r="X25" s="196">
        <v>270</v>
      </c>
      <c r="Y25" s="200">
        <v>230</v>
      </c>
      <c r="Z25" s="198">
        <v>319</v>
      </c>
      <c r="AA25" s="196">
        <v>967</v>
      </c>
      <c r="AB25" s="172">
        <f t="shared" si="3"/>
        <v>4575</v>
      </c>
      <c r="AC25" s="173">
        <f t="shared" si="4"/>
        <v>4792</v>
      </c>
      <c r="BI25" s="146" t="s">
        <v>32</v>
      </c>
      <c r="BJ25" s="129">
        <f t="shared" ref="BJ25:CK25" si="24">B25/B33</f>
        <v>8.6250184610840344E-2</v>
      </c>
      <c r="BK25" s="130">
        <f t="shared" si="24"/>
        <v>7.8574166347259486E-2</v>
      </c>
      <c r="BL25" s="131">
        <f t="shared" si="24"/>
        <v>4.1327124563445866E-2</v>
      </c>
      <c r="BM25" s="132">
        <f t="shared" si="24"/>
        <v>8.9086859688195991E-2</v>
      </c>
      <c r="BN25" s="129">
        <f t="shared" si="24"/>
        <v>3.7488947833775418E-2</v>
      </c>
      <c r="BO25" s="130">
        <f t="shared" si="24"/>
        <v>9.9231887066638991E-2</v>
      </c>
      <c r="BP25" s="131">
        <f t="shared" si="24"/>
        <v>6.8989628248455892E-2</v>
      </c>
      <c r="BQ25" s="132">
        <f t="shared" si="24"/>
        <v>8.2123120421539644E-2</v>
      </c>
      <c r="BR25" s="129">
        <f t="shared" si="24"/>
        <v>6.8493150684931503E-2</v>
      </c>
      <c r="BS25" s="130">
        <f t="shared" si="24"/>
        <v>4.1891083183722325E-2</v>
      </c>
      <c r="BT25" s="131">
        <f t="shared" si="24"/>
        <v>8.4653689452240832E-2</v>
      </c>
      <c r="BU25" s="129">
        <f t="shared" si="24"/>
        <v>3.9579606440071559E-2</v>
      </c>
      <c r="BV25" s="133">
        <f t="shared" si="24"/>
        <v>7.902480033627575E-2</v>
      </c>
      <c r="BW25" s="134">
        <f t="shared" si="24"/>
        <v>6.1714285714285715E-2</v>
      </c>
      <c r="BX25" s="129">
        <f t="shared" si="24"/>
        <v>8.2370297516596996E-2</v>
      </c>
      <c r="BY25" s="130">
        <f t="shared" si="24"/>
        <v>8.2109842305600866E-2</v>
      </c>
      <c r="BZ25" s="131">
        <f t="shared" si="24"/>
        <v>5.5100368701351904E-2</v>
      </c>
      <c r="CA25" s="132">
        <f t="shared" si="24"/>
        <v>7.8004216444132121E-2</v>
      </c>
      <c r="CB25" s="129">
        <f t="shared" si="24"/>
        <v>0.10890454836643178</v>
      </c>
      <c r="CC25" s="130">
        <f t="shared" si="24"/>
        <v>2.0815986677768527E-2</v>
      </c>
      <c r="CD25" s="131">
        <f t="shared" si="24"/>
        <v>9.1033434650455922E-2</v>
      </c>
      <c r="CE25" s="132">
        <f t="shared" si="24"/>
        <v>3.6796051155485753E-2</v>
      </c>
      <c r="CF25" s="129">
        <f t="shared" si="24"/>
        <v>7.0847546575701914E-2</v>
      </c>
      <c r="CG25" s="130">
        <f t="shared" si="24"/>
        <v>7.7728962487326803E-2</v>
      </c>
      <c r="CH25" s="131">
        <f t="shared" si="24"/>
        <v>4.8421372191863994E-2</v>
      </c>
      <c r="CI25" s="129">
        <f t="shared" si="24"/>
        <v>8.5484441301272987E-2</v>
      </c>
      <c r="CJ25" s="135">
        <f t="shared" si="24"/>
        <v>6.9736601426742276E-2</v>
      </c>
      <c r="CK25" s="136">
        <f t="shared" si="24"/>
        <v>7.3177063449644961E-2</v>
      </c>
      <c r="CN25" s="230"/>
      <c r="CO25" s="230"/>
    </row>
    <row r="26" spans="1:93">
      <c r="A26" s="137" t="s">
        <v>33</v>
      </c>
      <c r="B26" s="206">
        <v>335</v>
      </c>
      <c r="C26" s="190">
        <v>450</v>
      </c>
      <c r="D26" s="191">
        <v>91</v>
      </c>
      <c r="E26" s="192">
        <v>243</v>
      </c>
      <c r="F26" s="189">
        <v>122</v>
      </c>
      <c r="G26" s="193">
        <v>375</v>
      </c>
      <c r="H26" s="191">
        <v>244</v>
      </c>
      <c r="I26" s="192">
        <v>444</v>
      </c>
      <c r="J26" s="189">
        <v>98</v>
      </c>
      <c r="K26" s="190">
        <v>53</v>
      </c>
      <c r="L26" s="191">
        <v>385</v>
      </c>
      <c r="M26" s="189">
        <v>138</v>
      </c>
      <c r="N26" s="194">
        <v>412</v>
      </c>
      <c r="O26" s="207">
        <v>331</v>
      </c>
      <c r="P26" s="189">
        <v>177</v>
      </c>
      <c r="Q26" s="190">
        <v>241</v>
      </c>
      <c r="R26" s="191">
        <v>176</v>
      </c>
      <c r="S26" s="192">
        <v>305</v>
      </c>
      <c r="T26" s="189">
        <v>73</v>
      </c>
      <c r="U26" s="193">
        <v>22</v>
      </c>
      <c r="V26" s="191">
        <v>526</v>
      </c>
      <c r="W26" s="208">
        <v>194</v>
      </c>
      <c r="X26" s="189">
        <v>85</v>
      </c>
      <c r="Y26" s="193">
        <v>149</v>
      </c>
      <c r="Z26" s="191">
        <v>263</v>
      </c>
      <c r="AA26" s="189">
        <v>899</v>
      </c>
      <c r="AB26" s="172">
        <f t="shared" si="3"/>
        <v>2987</v>
      </c>
      <c r="AC26" s="173">
        <f t="shared" si="4"/>
        <v>3844</v>
      </c>
      <c r="BI26" s="137" t="s">
        <v>33</v>
      </c>
      <c r="BJ26" s="129">
        <f t="shared" ref="BJ26:CK26" si="25">B26/B33</f>
        <v>4.9475705213410132E-2</v>
      </c>
      <c r="BK26" s="130">
        <f t="shared" si="25"/>
        <v>5.7493292449214257E-2</v>
      </c>
      <c r="BL26" s="131">
        <f t="shared" si="25"/>
        <v>2.6484284051222353E-2</v>
      </c>
      <c r="BM26" s="132">
        <f t="shared" si="25"/>
        <v>6.0133630289532294E-2</v>
      </c>
      <c r="BN26" s="129">
        <f t="shared" si="25"/>
        <v>2.1573828470380193E-2</v>
      </c>
      <c r="BO26" s="130">
        <f t="shared" si="25"/>
        <v>7.784928378658916E-2</v>
      </c>
      <c r="BP26" s="131">
        <f t="shared" si="25"/>
        <v>2.843491434564736E-2</v>
      </c>
      <c r="BQ26" s="132">
        <f t="shared" si="25"/>
        <v>5.7062074283511115E-2</v>
      </c>
      <c r="BR26" s="129">
        <f t="shared" si="25"/>
        <v>4.6291922531884744E-2</v>
      </c>
      <c r="BS26" s="130">
        <f t="shared" si="25"/>
        <v>3.1717534410532613E-2</v>
      </c>
      <c r="BT26" s="131">
        <f t="shared" si="25"/>
        <v>8.7143503847894974E-2</v>
      </c>
      <c r="BU26" s="129">
        <f t="shared" si="25"/>
        <v>3.0858676207513418E-2</v>
      </c>
      <c r="BV26" s="133">
        <f t="shared" si="25"/>
        <v>5.7727336415861009E-2</v>
      </c>
      <c r="BW26" s="134">
        <f t="shared" si="25"/>
        <v>4.7285714285714285E-2</v>
      </c>
      <c r="BX26" s="129">
        <f t="shared" si="25"/>
        <v>4.3521022866978114E-2</v>
      </c>
      <c r="BY26" s="130">
        <f t="shared" si="25"/>
        <v>6.5524741707449707E-2</v>
      </c>
      <c r="BZ26" s="131">
        <f t="shared" si="25"/>
        <v>3.6050798852929125E-2</v>
      </c>
      <c r="CA26" s="132">
        <f t="shared" si="25"/>
        <v>7.1445303349730621E-2</v>
      </c>
      <c r="CB26" s="129">
        <f t="shared" si="25"/>
        <v>4.6764894298526587E-2</v>
      </c>
      <c r="CC26" s="130">
        <f t="shared" si="25"/>
        <v>1.8318068276436304E-2</v>
      </c>
      <c r="CD26" s="131">
        <f t="shared" si="25"/>
        <v>7.9939209726443763E-2</v>
      </c>
      <c r="CE26" s="132">
        <f t="shared" si="25"/>
        <v>4.352703612295266E-2</v>
      </c>
      <c r="CF26" s="129">
        <f t="shared" si="25"/>
        <v>2.2303857255313565E-2</v>
      </c>
      <c r="CG26" s="130">
        <f t="shared" si="25"/>
        <v>5.0354849611355189E-2</v>
      </c>
      <c r="CH26" s="131">
        <f t="shared" si="25"/>
        <v>3.9921068609593199E-2</v>
      </c>
      <c r="CI26" s="129">
        <f t="shared" si="25"/>
        <v>7.9473125884016976E-2</v>
      </c>
      <c r="CJ26" s="135">
        <f t="shared" si="25"/>
        <v>4.5530760319492714E-2</v>
      </c>
      <c r="CK26" s="136">
        <f t="shared" si="25"/>
        <v>5.8700465755516532E-2</v>
      </c>
      <c r="CN26" s="230"/>
      <c r="CO26" s="230"/>
    </row>
    <row r="27" spans="1:93">
      <c r="A27" s="146" t="s">
        <v>34</v>
      </c>
      <c r="B27" s="203">
        <v>16</v>
      </c>
      <c r="C27" s="197">
        <v>496</v>
      </c>
      <c r="D27" s="198">
        <v>9</v>
      </c>
      <c r="E27" s="199">
        <v>329</v>
      </c>
      <c r="F27" s="196">
        <v>16</v>
      </c>
      <c r="G27" s="200">
        <v>364</v>
      </c>
      <c r="H27" s="198">
        <v>45</v>
      </c>
      <c r="I27" s="199">
        <v>320</v>
      </c>
      <c r="J27" s="196">
        <v>15</v>
      </c>
      <c r="K27" s="197">
        <v>29</v>
      </c>
      <c r="L27" s="198">
        <v>113</v>
      </c>
      <c r="M27" s="196">
        <v>63</v>
      </c>
      <c r="N27" s="201">
        <v>215</v>
      </c>
      <c r="O27" s="204">
        <v>188</v>
      </c>
      <c r="P27" s="196">
        <v>40</v>
      </c>
      <c r="Q27" s="197">
        <v>107</v>
      </c>
      <c r="R27" s="198">
        <v>43</v>
      </c>
      <c r="S27" s="199">
        <v>158</v>
      </c>
      <c r="T27" s="196">
        <v>24</v>
      </c>
      <c r="U27" s="200">
        <v>14</v>
      </c>
      <c r="V27" s="198">
        <v>105</v>
      </c>
      <c r="W27" s="205">
        <v>80</v>
      </c>
      <c r="X27" s="196">
        <v>26</v>
      </c>
      <c r="Y27" s="200">
        <v>66</v>
      </c>
      <c r="Z27" s="198">
        <v>90</v>
      </c>
      <c r="AA27" s="196">
        <v>269</v>
      </c>
      <c r="AB27" s="172">
        <f t="shared" si="3"/>
        <v>757</v>
      </c>
      <c r="AC27" s="173">
        <f t="shared" si="4"/>
        <v>2483</v>
      </c>
      <c r="BI27" s="146" t="s">
        <v>34</v>
      </c>
      <c r="BJ27" s="129">
        <f t="shared" ref="BJ27:CK27" si="26">B27/B33</f>
        <v>2.3630187564613794E-3</v>
      </c>
      <c r="BK27" s="130">
        <f t="shared" si="26"/>
        <v>6.3370384566245053E-2</v>
      </c>
      <c r="BL27" s="131">
        <f t="shared" si="26"/>
        <v>2.6193247962747381E-3</v>
      </c>
      <c r="BM27" s="132">
        <f t="shared" si="26"/>
        <v>8.1415491215045779E-2</v>
      </c>
      <c r="BN27" s="129">
        <f t="shared" si="26"/>
        <v>2.8293545534924846E-3</v>
      </c>
      <c r="BO27" s="130">
        <f t="shared" si="26"/>
        <v>7.5565704795515887E-2</v>
      </c>
      <c r="BP27" s="131">
        <f t="shared" si="26"/>
        <v>5.2441440391562755E-3</v>
      </c>
      <c r="BQ27" s="132">
        <f t="shared" si="26"/>
        <v>4.1125819303431434E-2</v>
      </c>
      <c r="BR27" s="129">
        <f t="shared" si="26"/>
        <v>7.0854983467170526E-3</v>
      </c>
      <c r="BS27" s="130">
        <f t="shared" si="26"/>
        <v>1.7354877318970677E-2</v>
      </c>
      <c r="BT27" s="131">
        <f t="shared" si="26"/>
        <v>2.5577184246265278E-2</v>
      </c>
      <c r="BU27" s="129">
        <f t="shared" si="26"/>
        <v>1.4087656529516995E-2</v>
      </c>
      <c r="BV27" s="133">
        <f t="shared" si="26"/>
        <v>3.0124702255849796E-2</v>
      </c>
      <c r="BW27" s="134">
        <f t="shared" si="26"/>
        <v>2.6857142857142857E-2</v>
      </c>
      <c r="BX27" s="129">
        <f t="shared" si="26"/>
        <v>9.8352594049668056E-3</v>
      </c>
      <c r="BY27" s="130">
        <f t="shared" si="26"/>
        <v>2.909189777052746E-2</v>
      </c>
      <c r="BZ27" s="131">
        <f t="shared" si="26"/>
        <v>8.8078656288406391E-3</v>
      </c>
      <c r="CA27" s="132">
        <f t="shared" si="26"/>
        <v>3.7011009604122742E-2</v>
      </c>
      <c r="CB27" s="129">
        <f t="shared" si="26"/>
        <v>1.5374759769378604E-2</v>
      </c>
      <c r="CC27" s="130">
        <f t="shared" si="26"/>
        <v>1.1656952539550375E-2</v>
      </c>
      <c r="CD27" s="131">
        <f t="shared" si="26"/>
        <v>1.5957446808510637E-2</v>
      </c>
      <c r="CE27" s="132">
        <f t="shared" si="26"/>
        <v>1.7949293246578416E-2</v>
      </c>
      <c r="CF27" s="129">
        <f t="shared" si="26"/>
        <v>6.8223563369194436E-3</v>
      </c>
      <c r="CG27" s="130">
        <f t="shared" si="26"/>
        <v>2.2304832713754646E-2</v>
      </c>
      <c r="CH27" s="131">
        <f t="shared" si="26"/>
        <v>1.3661202185792349E-2</v>
      </c>
      <c r="CI27" s="129">
        <f t="shared" si="26"/>
        <v>2.3780056577086279E-2</v>
      </c>
      <c r="CJ27" s="135">
        <f t="shared" si="26"/>
        <v>1.153893055301506E-2</v>
      </c>
      <c r="CK27" s="136">
        <f t="shared" si="26"/>
        <v>3.7917080247384896E-2</v>
      </c>
      <c r="CN27" s="230"/>
      <c r="CO27" s="230"/>
    </row>
    <row r="28" spans="1:93">
      <c r="A28" s="137" t="s">
        <v>35</v>
      </c>
      <c r="B28" s="206">
        <v>0</v>
      </c>
      <c r="C28" s="190">
        <v>43</v>
      </c>
      <c r="D28" s="191">
        <v>1</v>
      </c>
      <c r="E28" s="192">
        <v>25</v>
      </c>
      <c r="F28" s="189">
        <v>1</v>
      </c>
      <c r="G28" s="193">
        <v>10</v>
      </c>
      <c r="H28" s="191">
        <v>2</v>
      </c>
      <c r="I28" s="192">
        <v>11</v>
      </c>
      <c r="J28" s="189">
        <v>0</v>
      </c>
      <c r="K28" s="190">
        <v>1</v>
      </c>
      <c r="L28" s="191">
        <v>7</v>
      </c>
      <c r="M28" s="189">
        <v>0</v>
      </c>
      <c r="N28" s="194">
        <v>6</v>
      </c>
      <c r="O28" s="207">
        <v>9</v>
      </c>
      <c r="P28" s="189">
        <v>0</v>
      </c>
      <c r="Q28" s="190">
        <v>4</v>
      </c>
      <c r="R28" s="191">
        <v>1</v>
      </c>
      <c r="S28" s="192">
        <v>5</v>
      </c>
      <c r="T28" s="189">
        <v>1</v>
      </c>
      <c r="U28" s="193">
        <v>1</v>
      </c>
      <c r="V28" s="191">
        <v>2</v>
      </c>
      <c r="W28" s="208">
        <v>1</v>
      </c>
      <c r="X28" s="189">
        <v>0</v>
      </c>
      <c r="Y28" s="193">
        <v>4</v>
      </c>
      <c r="Z28" s="191">
        <v>4</v>
      </c>
      <c r="AA28" s="189">
        <v>14</v>
      </c>
      <c r="AB28" s="172">
        <f t="shared" si="3"/>
        <v>25</v>
      </c>
      <c r="AC28" s="173">
        <f t="shared" si="4"/>
        <v>128</v>
      </c>
      <c r="BI28" s="137" t="s">
        <v>35</v>
      </c>
      <c r="BJ28" s="129">
        <f t="shared" ref="BJ28:CK28" si="27">B28/B33</f>
        <v>0</v>
      </c>
      <c r="BK28" s="130">
        <f t="shared" si="27"/>
        <v>5.4938035007026957E-3</v>
      </c>
      <c r="BL28" s="131">
        <f t="shared" si="27"/>
        <v>2.9103608847497089E-4</v>
      </c>
      <c r="BM28" s="132">
        <f t="shared" si="27"/>
        <v>6.186587478346944E-3</v>
      </c>
      <c r="BN28" s="129">
        <f t="shared" si="27"/>
        <v>1.7683465959328028E-4</v>
      </c>
      <c r="BO28" s="130">
        <f t="shared" si="27"/>
        <v>2.075980900975711E-3</v>
      </c>
      <c r="BP28" s="131">
        <f t="shared" si="27"/>
        <v>2.3307306840694559E-4</v>
      </c>
      <c r="BQ28" s="132">
        <f t="shared" si="27"/>
        <v>1.4137000385554556E-3</v>
      </c>
      <c r="BR28" s="129">
        <f t="shared" si="27"/>
        <v>0</v>
      </c>
      <c r="BS28" s="130">
        <f t="shared" si="27"/>
        <v>5.9844404548174744E-4</v>
      </c>
      <c r="BT28" s="131">
        <f t="shared" si="27"/>
        <v>1.5844273426889996E-3</v>
      </c>
      <c r="BU28" s="129">
        <f t="shared" si="27"/>
        <v>0</v>
      </c>
      <c r="BV28" s="133">
        <f t="shared" si="27"/>
        <v>8.4068936527952921E-4</v>
      </c>
      <c r="BW28" s="134">
        <f t="shared" si="27"/>
        <v>1.2857142857142856E-3</v>
      </c>
      <c r="BX28" s="129">
        <f t="shared" si="27"/>
        <v>0</v>
      </c>
      <c r="BY28" s="130">
        <f t="shared" si="27"/>
        <v>1.0875475802066339E-3</v>
      </c>
      <c r="BZ28" s="131">
        <f t="shared" si="27"/>
        <v>2.0483408439164277E-4</v>
      </c>
      <c r="CA28" s="132">
        <f t="shared" si="27"/>
        <v>1.1712344811431249E-3</v>
      </c>
      <c r="CB28" s="129">
        <f t="shared" si="27"/>
        <v>6.406149903907751E-4</v>
      </c>
      <c r="CC28" s="130">
        <f t="shared" si="27"/>
        <v>8.3263946711074107E-4</v>
      </c>
      <c r="CD28" s="131">
        <f t="shared" si="27"/>
        <v>3.0395136778115504E-4</v>
      </c>
      <c r="CE28" s="132">
        <f t="shared" si="27"/>
        <v>2.243661655822302E-4</v>
      </c>
      <c r="CF28" s="129">
        <f t="shared" si="27"/>
        <v>0</v>
      </c>
      <c r="CG28" s="130">
        <f t="shared" si="27"/>
        <v>1.3518080432578573E-3</v>
      </c>
      <c r="CH28" s="131">
        <f t="shared" si="27"/>
        <v>6.0716454159077113E-4</v>
      </c>
      <c r="CI28" s="129">
        <f t="shared" si="27"/>
        <v>1.2376237623762376E-3</v>
      </c>
      <c r="CJ28" s="135">
        <f t="shared" si="27"/>
        <v>3.8107432473629657E-4</v>
      </c>
      <c r="CK28" s="136">
        <f t="shared" si="27"/>
        <v>1.9546461021608002E-3</v>
      </c>
      <c r="CN28" s="230"/>
      <c r="CO28" s="230"/>
    </row>
    <row r="29" spans="1:93">
      <c r="A29" s="146" t="s">
        <v>36</v>
      </c>
      <c r="B29" s="203">
        <v>0</v>
      </c>
      <c r="C29" s="197">
        <v>3</v>
      </c>
      <c r="D29" s="198">
        <v>0</v>
      </c>
      <c r="E29" s="199">
        <v>0</v>
      </c>
      <c r="F29" s="196">
        <v>0</v>
      </c>
      <c r="G29" s="200">
        <v>0</v>
      </c>
      <c r="H29" s="198">
        <v>0</v>
      </c>
      <c r="I29" s="199">
        <v>0</v>
      </c>
      <c r="J29" s="196">
        <v>0</v>
      </c>
      <c r="K29" s="200">
        <v>0</v>
      </c>
      <c r="L29" s="198">
        <v>0</v>
      </c>
      <c r="M29" s="196">
        <v>0</v>
      </c>
      <c r="N29" s="201">
        <v>0</v>
      </c>
      <c r="O29" s="204">
        <v>0</v>
      </c>
      <c r="P29" s="196">
        <v>0</v>
      </c>
      <c r="Q29" s="200">
        <v>0</v>
      </c>
      <c r="R29" s="198">
        <v>0</v>
      </c>
      <c r="S29" s="199">
        <v>0</v>
      </c>
      <c r="T29" s="196">
        <v>0</v>
      </c>
      <c r="U29" s="200">
        <v>0</v>
      </c>
      <c r="V29" s="198">
        <v>0</v>
      </c>
      <c r="W29" s="199">
        <v>0</v>
      </c>
      <c r="X29" s="196">
        <v>0</v>
      </c>
      <c r="Y29" s="200">
        <v>0</v>
      </c>
      <c r="Z29" s="198">
        <v>0</v>
      </c>
      <c r="AA29" s="196">
        <v>0</v>
      </c>
      <c r="AB29" s="172">
        <f t="shared" si="3"/>
        <v>0</v>
      </c>
      <c r="AC29" s="173">
        <f t="shared" si="4"/>
        <v>3</v>
      </c>
      <c r="BI29" s="146" t="s">
        <v>36</v>
      </c>
      <c r="BJ29" s="129">
        <f t="shared" ref="BJ29:CK29" si="28">B29/B33</f>
        <v>0</v>
      </c>
      <c r="BK29" s="130">
        <f t="shared" si="28"/>
        <v>3.8328861632809508E-4</v>
      </c>
      <c r="BL29" s="131">
        <f t="shared" si="28"/>
        <v>0</v>
      </c>
      <c r="BM29" s="132">
        <f t="shared" si="28"/>
        <v>0</v>
      </c>
      <c r="BN29" s="129">
        <f t="shared" si="28"/>
        <v>0</v>
      </c>
      <c r="BO29" s="130">
        <f t="shared" si="28"/>
        <v>0</v>
      </c>
      <c r="BP29" s="131">
        <f t="shared" si="28"/>
        <v>0</v>
      </c>
      <c r="BQ29" s="132">
        <f t="shared" si="28"/>
        <v>0</v>
      </c>
      <c r="BR29" s="129">
        <f t="shared" si="28"/>
        <v>0</v>
      </c>
      <c r="BS29" s="130">
        <f t="shared" si="28"/>
        <v>0</v>
      </c>
      <c r="BT29" s="131">
        <f t="shared" si="28"/>
        <v>0</v>
      </c>
      <c r="BU29" s="129">
        <f t="shared" si="28"/>
        <v>0</v>
      </c>
      <c r="BV29" s="133">
        <f t="shared" si="28"/>
        <v>0</v>
      </c>
      <c r="BW29" s="134">
        <f t="shared" si="28"/>
        <v>0</v>
      </c>
      <c r="BX29" s="129">
        <f t="shared" si="28"/>
        <v>0</v>
      </c>
      <c r="BY29" s="130">
        <f t="shared" si="28"/>
        <v>0</v>
      </c>
      <c r="BZ29" s="131">
        <f t="shared" si="28"/>
        <v>0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0</v>
      </c>
      <c r="CK29" s="136">
        <f t="shared" si="28"/>
        <v>4.5812018019393751E-5</v>
      </c>
      <c r="CN29" s="230"/>
      <c r="CO29" s="230"/>
    </row>
    <row r="30" spans="1:93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/>
      <c r="AC30" s="173"/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/>
      <c r="AC31" s="173"/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4" thickBot="1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/>
      <c r="AC32" s="173"/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5" thickTop="1" thickBot="1">
      <c r="A33" s="269" t="s">
        <v>13</v>
      </c>
      <c r="B33" s="20">
        <f>SUM(B10:B32)</f>
        <v>6771</v>
      </c>
      <c r="C33" s="21">
        <f t="shared" ref="C33:AA33" si="32">SUM(C10:C32)</f>
        <v>7827</v>
      </c>
      <c r="D33" s="20">
        <f t="shared" si="32"/>
        <v>3436</v>
      </c>
      <c r="E33" s="21">
        <f t="shared" si="32"/>
        <v>4041</v>
      </c>
      <c r="F33" s="20">
        <f t="shared" si="32"/>
        <v>5655</v>
      </c>
      <c r="G33" s="21">
        <f t="shared" si="32"/>
        <v>4817</v>
      </c>
      <c r="H33" s="20">
        <f t="shared" si="32"/>
        <v>8581</v>
      </c>
      <c r="I33" s="21">
        <f t="shared" si="32"/>
        <v>7781</v>
      </c>
      <c r="J33" s="20">
        <f t="shared" si="32"/>
        <v>2117</v>
      </c>
      <c r="K33" s="21">
        <f t="shared" si="32"/>
        <v>1671</v>
      </c>
      <c r="L33" s="20">
        <f t="shared" si="32"/>
        <v>4418</v>
      </c>
      <c r="M33" s="21">
        <f t="shared" si="32"/>
        <v>4472</v>
      </c>
      <c r="N33" s="20">
        <f t="shared" si="32"/>
        <v>7137</v>
      </c>
      <c r="O33" s="21">
        <f t="shared" si="32"/>
        <v>7000</v>
      </c>
      <c r="P33" s="20">
        <f t="shared" si="32"/>
        <v>4067</v>
      </c>
      <c r="Q33" s="21">
        <f t="shared" si="32"/>
        <v>3678</v>
      </c>
      <c r="R33" s="20">
        <f t="shared" si="32"/>
        <v>4882</v>
      </c>
      <c r="S33" s="21">
        <f t="shared" si="32"/>
        <v>4269</v>
      </c>
      <c r="T33" s="20">
        <f t="shared" si="32"/>
        <v>1561</v>
      </c>
      <c r="U33" s="21">
        <f t="shared" si="32"/>
        <v>1201</v>
      </c>
      <c r="V33" s="20">
        <f t="shared" si="32"/>
        <v>6580</v>
      </c>
      <c r="W33" s="21">
        <f t="shared" si="32"/>
        <v>4457</v>
      </c>
      <c r="X33" s="20">
        <f t="shared" si="32"/>
        <v>3811</v>
      </c>
      <c r="Y33" s="21">
        <f t="shared" si="32"/>
        <v>2959</v>
      </c>
      <c r="Z33" s="20">
        <f t="shared" si="32"/>
        <v>6588</v>
      </c>
      <c r="AA33" s="21">
        <f t="shared" si="32"/>
        <v>11312</v>
      </c>
      <c r="AB33" s="174">
        <f t="shared" ref="AB33:AC33" si="33">SUM(AB9:AB32)</f>
        <v>65604</v>
      </c>
      <c r="AC33" s="175">
        <f t="shared" si="33"/>
        <v>65485</v>
      </c>
      <c r="BI33" s="269" t="s">
        <v>13</v>
      </c>
      <c r="BJ33" s="155">
        <f>SUM(BJ9:BJ32)</f>
        <v>1</v>
      </c>
      <c r="BK33" s="156">
        <f t="shared" ref="BK33:CK33" si="34">SUM(BK9:BK32)</f>
        <v>1</v>
      </c>
      <c r="BL33" s="155">
        <f t="shared" si="34"/>
        <v>0.99999999999999978</v>
      </c>
      <c r="BM33" s="156">
        <f t="shared" si="34"/>
        <v>1</v>
      </c>
      <c r="BN33" s="155">
        <f t="shared" si="34"/>
        <v>1</v>
      </c>
      <c r="BO33" s="156">
        <f t="shared" si="34"/>
        <v>1</v>
      </c>
      <c r="BP33" s="155">
        <f t="shared" si="34"/>
        <v>1</v>
      </c>
      <c r="BQ33" s="156">
        <f t="shared" si="34"/>
        <v>0.99999999999999989</v>
      </c>
      <c r="BR33" s="155">
        <f t="shared" si="34"/>
        <v>1</v>
      </c>
      <c r="BS33" s="156">
        <f t="shared" si="34"/>
        <v>1</v>
      </c>
      <c r="BT33" s="155">
        <f t="shared" si="34"/>
        <v>0.99999999999999989</v>
      </c>
      <c r="BU33" s="156">
        <f t="shared" si="34"/>
        <v>0.99999999999999989</v>
      </c>
      <c r="BV33" s="155">
        <f t="shared" si="34"/>
        <v>1</v>
      </c>
      <c r="BW33" s="156">
        <f t="shared" si="34"/>
        <v>0.99999999999999978</v>
      </c>
      <c r="BX33" s="155">
        <f t="shared" si="34"/>
        <v>0.99999999999999989</v>
      </c>
      <c r="BY33" s="156">
        <f t="shared" si="34"/>
        <v>1.0000000000000002</v>
      </c>
      <c r="BZ33" s="155">
        <f t="shared" si="34"/>
        <v>1</v>
      </c>
      <c r="CA33" s="156">
        <f t="shared" si="34"/>
        <v>1</v>
      </c>
      <c r="CB33" s="155">
        <f t="shared" si="34"/>
        <v>1.0000000000000002</v>
      </c>
      <c r="CC33" s="156">
        <f t="shared" si="34"/>
        <v>1.0000000000000002</v>
      </c>
      <c r="CD33" s="155">
        <f t="shared" si="34"/>
        <v>0.99999999999999989</v>
      </c>
      <c r="CE33" s="156">
        <f t="shared" si="34"/>
        <v>1</v>
      </c>
      <c r="CF33" s="155">
        <f t="shared" si="34"/>
        <v>0.99999999999999989</v>
      </c>
      <c r="CG33" s="156">
        <f t="shared" si="34"/>
        <v>1.0000000000000002</v>
      </c>
      <c r="CH33" s="155">
        <f t="shared" si="34"/>
        <v>1</v>
      </c>
      <c r="CI33" s="156">
        <f t="shared" si="34"/>
        <v>1</v>
      </c>
      <c r="CJ33" s="155">
        <f t="shared" si="34"/>
        <v>1</v>
      </c>
      <c r="CK33" s="156">
        <f t="shared" si="34"/>
        <v>1</v>
      </c>
      <c r="CM33" s="123"/>
      <c r="CN33" s="123"/>
      <c r="CO33" s="230"/>
    </row>
    <row r="34" spans="1:93" ht="14" thickTop="1">
      <c r="A34" s="187"/>
    </row>
    <row r="35" spans="1:93">
      <c r="A35" s="188"/>
    </row>
    <row r="36" spans="1:93">
      <c r="A36" s="301">
        <f>+A5+1</f>
        <v>44014</v>
      </c>
      <c r="B36" s="301"/>
      <c r="C36" s="301"/>
      <c r="D36" s="301"/>
      <c r="BI36" s="300">
        <f>+BI5+1</f>
        <v>44014</v>
      </c>
      <c r="BJ36" s="300"/>
      <c r="BK36" s="300"/>
      <c r="BL36" s="300"/>
    </row>
    <row r="37" spans="1:93" ht="14" thickBot="1">
      <c r="AE37" s="272" t="s">
        <v>84</v>
      </c>
    </row>
    <row r="38" spans="1:93" ht="15" thickTop="1" thickBot="1">
      <c r="A38" s="298" t="s">
        <v>0</v>
      </c>
      <c r="B38" s="292" t="s">
        <v>1</v>
      </c>
      <c r="C38" s="293"/>
      <c r="D38" s="292" t="s">
        <v>2</v>
      </c>
      <c r="E38" s="293"/>
      <c r="F38" s="292" t="s">
        <v>3</v>
      </c>
      <c r="G38" s="293"/>
      <c r="H38" s="292" t="s">
        <v>4</v>
      </c>
      <c r="I38" s="293"/>
      <c r="J38" s="292" t="s">
        <v>5</v>
      </c>
      <c r="K38" s="293"/>
      <c r="L38" s="292" t="s">
        <v>6</v>
      </c>
      <c r="M38" s="293"/>
      <c r="N38" s="292" t="s">
        <v>7</v>
      </c>
      <c r="O38" s="293"/>
      <c r="P38" s="292" t="s">
        <v>8</v>
      </c>
      <c r="Q38" s="293"/>
      <c r="R38" s="292" t="s">
        <v>9</v>
      </c>
      <c r="S38" s="293"/>
      <c r="T38" s="292" t="s">
        <v>10</v>
      </c>
      <c r="U38" s="293"/>
      <c r="V38" s="292" t="s">
        <v>11</v>
      </c>
      <c r="W38" s="293"/>
      <c r="X38" s="292" t="s">
        <v>12</v>
      </c>
      <c r="Y38" s="293"/>
      <c r="Z38" s="294" t="s">
        <v>40</v>
      </c>
      <c r="AA38" s="295"/>
      <c r="AB38" s="296" t="s">
        <v>41</v>
      </c>
      <c r="AC38" s="297"/>
      <c r="AE38" s="298" t="s">
        <v>0</v>
      </c>
      <c r="AF38" s="292" t="s">
        <v>1</v>
      </c>
      <c r="AG38" s="293"/>
      <c r="AH38" s="292" t="s">
        <v>2</v>
      </c>
      <c r="AI38" s="293"/>
      <c r="AJ38" s="292" t="s">
        <v>3</v>
      </c>
      <c r="AK38" s="293"/>
      <c r="AL38" s="292" t="s">
        <v>4</v>
      </c>
      <c r="AM38" s="293"/>
      <c r="AN38" s="292" t="s">
        <v>5</v>
      </c>
      <c r="AO38" s="293"/>
      <c r="AP38" s="292" t="s">
        <v>6</v>
      </c>
      <c r="AQ38" s="293"/>
      <c r="AR38" s="292" t="s">
        <v>7</v>
      </c>
      <c r="AS38" s="293"/>
      <c r="AT38" s="292" t="s">
        <v>8</v>
      </c>
      <c r="AU38" s="293"/>
      <c r="AV38" s="292" t="s">
        <v>9</v>
      </c>
      <c r="AW38" s="293"/>
      <c r="AX38" s="292" t="s">
        <v>10</v>
      </c>
      <c r="AY38" s="293"/>
      <c r="AZ38" s="292" t="s">
        <v>11</v>
      </c>
      <c r="BA38" s="293"/>
      <c r="BB38" s="292" t="s">
        <v>12</v>
      </c>
      <c r="BC38" s="293"/>
      <c r="BD38" s="294" t="s">
        <v>40</v>
      </c>
      <c r="BE38" s="295"/>
      <c r="BF38" s="296" t="s">
        <v>41</v>
      </c>
      <c r="BG38" s="297"/>
      <c r="BI38" s="298" t="s">
        <v>0</v>
      </c>
      <c r="BJ38" s="292" t="s">
        <v>1</v>
      </c>
      <c r="BK38" s="293"/>
      <c r="BL38" s="292" t="s">
        <v>2</v>
      </c>
      <c r="BM38" s="293"/>
      <c r="BN38" s="292" t="s">
        <v>3</v>
      </c>
      <c r="BO38" s="293"/>
      <c r="BP38" s="292" t="s">
        <v>4</v>
      </c>
      <c r="BQ38" s="293"/>
      <c r="BR38" s="292" t="s">
        <v>5</v>
      </c>
      <c r="BS38" s="293"/>
      <c r="BT38" s="292" t="s">
        <v>6</v>
      </c>
      <c r="BU38" s="293"/>
      <c r="BV38" s="292" t="s">
        <v>7</v>
      </c>
      <c r="BW38" s="293"/>
      <c r="BX38" s="292" t="s">
        <v>8</v>
      </c>
      <c r="BY38" s="293"/>
      <c r="BZ38" s="292" t="s">
        <v>9</v>
      </c>
      <c r="CA38" s="293"/>
      <c r="CB38" s="292" t="s">
        <v>10</v>
      </c>
      <c r="CC38" s="293"/>
      <c r="CD38" s="292" t="s">
        <v>11</v>
      </c>
      <c r="CE38" s="293"/>
      <c r="CF38" s="292" t="s">
        <v>12</v>
      </c>
      <c r="CG38" s="293"/>
      <c r="CH38" s="294" t="s">
        <v>40</v>
      </c>
      <c r="CI38" s="295"/>
      <c r="CJ38" s="292" t="s">
        <v>41</v>
      </c>
      <c r="CK38" s="293"/>
    </row>
    <row r="39" spans="1:93" ht="15" thickTop="1" thickBot="1">
      <c r="A39" s="299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9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9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4" thickTop="1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>B40+D40+F40+H40+J40+L40+N40+P40+R40+T40+V40+X40+Z40</f>
        <v>0</v>
      </c>
      <c r="AC40" s="171">
        <f>C40+E40+G40+I40+K40+M40+O40+Q40+S40+U40+W40+Y40+AA40</f>
        <v>0</v>
      </c>
      <c r="AE40" s="275" t="str">
        <f>$AE$9</f>
        <v>07:00 - 07:59</v>
      </c>
      <c r="AF40" s="126">
        <f>SUMIF($A$9:$A$32,$AE40,B$40:B$63)</f>
        <v>428</v>
      </c>
      <c r="AG40" s="186">
        <f t="shared" ref="AG40:AV41" si="35">SUMIF($A$9:$A$32,$AE40,C$40:C$63)</f>
        <v>503</v>
      </c>
      <c r="AH40" s="127">
        <f t="shared" si="35"/>
        <v>269</v>
      </c>
      <c r="AI40" s="180">
        <f t="shared" si="35"/>
        <v>266</v>
      </c>
      <c r="AJ40" s="126">
        <f t="shared" si="35"/>
        <v>447</v>
      </c>
      <c r="AK40" s="128">
        <f t="shared" si="35"/>
        <v>278</v>
      </c>
      <c r="AL40" s="127">
        <f t="shared" si="35"/>
        <v>787</v>
      </c>
      <c r="AM40" s="180">
        <f t="shared" si="35"/>
        <v>532</v>
      </c>
      <c r="AN40" s="126">
        <f t="shared" si="35"/>
        <v>100</v>
      </c>
      <c r="AO40" s="128">
        <f t="shared" si="35"/>
        <v>219</v>
      </c>
      <c r="AP40" s="127">
        <f t="shared" si="35"/>
        <v>245</v>
      </c>
      <c r="AQ40" s="126">
        <f t="shared" si="35"/>
        <v>427</v>
      </c>
      <c r="AR40" s="179">
        <f t="shared" si="35"/>
        <v>599</v>
      </c>
      <c r="AS40" s="181">
        <f t="shared" si="35"/>
        <v>524</v>
      </c>
      <c r="AT40" s="126">
        <f t="shared" si="35"/>
        <v>295</v>
      </c>
      <c r="AU40" s="128">
        <f t="shared" si="35"/>
        <v>237</v>
      </c>
      <c r="AV40" s="127">
        <f t="shared" si="35"/>
        <v>442</v>
      </c>
      <c r="AW40" s="180">
        <f t="shared" ref="AW40:BE41" si="36">SUMIF($A$9:$A$32,$AE40,S$40:S$63)</f>
        <v>265</v>
      </c>
      <c r="AX40" s="126">
        <f t="shared" si="36"/>
        <v>83</v>
      </c>
      <c r="AY40" s="128">
        <f t="shared" si="36"/>
        <v>236</v>
      </c>
      <c r="AZ40" s="127">
        <f t="shared" si="36"/>
        <v>323</v>
      </c>
      <c r="BA40" s="180">
        <f t="shared" si="36"/>
        <v>390</v>
      </c>
      <c r="BB40" s="126">
        <f t="shared" si="36"/>
        <v>278</v>
      </c>
      <c r="BC40" s="128">
        <f t="shared" si="36"/>
        <v>253</v>
      </c>
      <c r="BD40" s="184">
        <f t="shared" si="36"/>
        <v>409</v>
      </c>
      <c r="BE40" s="185">
        <f t="shared" si="36"/>
        <v>579</v>
      </c>
      <c r="BF40" s="170">
        <f>AF40+AH40+AJ40+AL40+AN40+AP40+AR40+AT40+AV40+AX40+AZ40+BB40+BD40</f>
        <v>4705</v>
      </c>
      <c r="BG40" s="171">
        <f>AG40+AI40+AK40+AM40+AO40+AQ40+AS40+AU40+AW40+AY40+BA40+BC40+BE40</f>
        <v>4709</v>
      </c>
      <c r="BI40" s="125" t="s">
        <v>16</v>
      </c>
      <c r="BJ40" s="129">
        <f>B40/B64</f>
        <v>0</v>
      </c>
      <c r="BK40" s="130">
        <f t="shared" ref="BK40" si="37">C40/C64</f>
        <v>0</v>
      </c>
      <c r="BL40" s="131">
        <f t="shared" ref="BL40" si="38">D40/D64</f>
        <v>0</v>
      </c>
      <c r="BM40" s="132">
        <f t="shared" ref="BM40" si="39">E40/E64</f>
        <v>0</v>
      </c>
      <c r="BN40" s="129">
        <f t="shared" ref="BN40" si="40">F40/F64</f>
        <v>0</v>
      </c>
      <c r="BO40" s="130">
        <f t="shared" ref="BO40" si="41">G40/G64</f>
        <v>0</v>
      </c>
      <c r="BP40" s="131">
        <f t="shared" ref="BP40" si="42">H40/H64</f>
        <v>0</v>
      </c>
      <c r="BQ40" s="132">
        <f t="shared" ref="BQ40" si="43">I40/I64</f>
        <v>0</v>
      </c>
      <c r="BR40" s="129">
        <f t="shared" ref="BR40" si="44">J40/J64</f>
        <v>0</v>
      </c>
      <c r="BS40" s="130">
        <f t="shared" ref="BS40" si="45">K40/K64</f>
        <v>0</v>
      </c>
      <c r="BT40" s="131">
        <f t="shared" ref="BT40" si="46">L40/L64</f>
        <v>0</v>
      </c>
      <c r="BU40" s="129">
        <f t="shared" ref="BU40" si="47">M40/M64</f>
        <v>0</v>
      </c>
      <c r="BV40" s="133">
        <f t="shared" ref="BV40" si="48">N40/N64</f>
        <v>0</v>
      </c>
      <c r="BW40" s="134">
        <f t="shared" ref="BW40" si="49">O40/O64</f>
        <v>0</v>
      </c>
      <c r="BX40" s="129">
        <f t="shared" ref="BX40" si="50">P40/P64</f>
        <v>0</v>
      </c>
      <c r="BY40" s="130">
        <f t="shared" ref="BY40" si="51">Q40/Q64</f>
        <v>0</v>
      </c>
      <c r="BZ40" s="131">
        <f t="shared" ref="BZ40" si="52">R40/R64</f>
        <v>0</v>
      </c>
      <c r="CA40" s="132">
        <f t="shared" ref="CA40" si="53">S40/S64</f>
        <v>0</v>
      </c>
      <c r="CB40" s="129">
        <f t="shared" ref="CB40" si="54">T40/T64</f>
        <v>0</v>
      </c>
      <c r="CC40" s="130">
        <f t="shared" ref="CC40" si="55">U40/U64</f>
        <v>0</v>
      </c>
      <c r="CD40" s="131">
        <f t="shared" ref="CD40" si="56">V40/V64</f>
        <v>0</v>
      </c>
      <c r="CE40" s="132">
        <f t="shared" ref="CE40" si="57">W40/W64</f>
        <v>0</v>
      </c>
      <c r="CF40" s="129">
        <f t="shared" ref="CF40" si="58">X40/X64</f>
        <v>0</v>
      </c>
      <c r="CG40" s="130">
        <f t="shared" ref="CG40" si="59">Y40/Y64</f>
        <v>0</v>
      </c>
      <c r="CH40" s="131">
        <f t="shared" ref="CH40" si="60">Z40/Z64</f>
        <v>0</v>
      </c>
      <c r="CI40" s="129">
        <f t="shared" ref="CI40" si="61">AA40/AA64</f>
        <v>0</v>
      </c>
      <c r="CJ40" s="135">
        <f t="shared" ref="CJ40" si="62">AB40/AB64</f>
        <v>0</v>
      </c>
      <c r="CK40" s="136">
        <f t="shared" ref="CK40" si="63">AC40/AC64</f>
        <v>0</v>
      </c>
    </row>
    <row r="41" spans="1:93">
      <c r="A41" s="137" t="s">
        <v>17</v>
      </c>
      <c r="B41" s="189">
        <v>219</v>
      </c>
      <c r="C41" s="190">
        <v>0</v>
      </c>
      <c r="D41" s="191">
        <v>103</v>
      </c>
      <c r="E41" s="192">
        <v>2</v>
      </c>
      <c r="F41" s="189">
        <v>228</v>
      </c>
      <c r="G41" s="193">
        <v>2</v>
      </c>
      <c r="H41" s="191">
        <v>185</v>
      </c>
      <c r="I41" s="192">
        <v>13</v>
      </c>
      <c r="J41" s="189">
        <v>32</v>
      </c>
      <c r="K41" s="193">
        <v>12</v>
      </c>
      <c r="L41" s="191">
        <v>32</v>
      </c>
      <c r="M41" s="189">
        <v>21</v>
      </c>
      <c r="N41" s="194">
        <v>35</v>
      </c>
      <c r="O41" s="195">
        <v>31</v>
      </c>
      <c r="P41" s="189">
        <v>22</v>
      </c>
      <c r="Q41" s="193">
        <v>0</v>
      </c>
      <c r="R41" s="191">
        <v>14</v>
      </c>
      <c r="S41" s="192">
        <v>0</v>
      </c>
      <c r="T41" s="189">
        <v>0</v>
      </c>
      <c r="U41" s="193">
        <v>0</v>
      </c>
      <c r="V41" s="191">
        <v>0</v>
      </c>
      <c r="W41" s="192">
        <v>0</v>
      </c>
      <c r="X41" s="189">
        <v>0</v>
      </c>
      <c r="Y41" s="193">
        <v>0</v>
      </c>
      <c r="Z41" s="191">
        <v>0</v>
      </c>
      <c r="AA41" s="189">
        <v>0</v>
      </c>
      <c r="AB41" s="172">
        <f t="shared" ref="AB41:AB60" si="64">SUM(B41,D41,F41,H41,J41,L41,N41,P41,R41,T41,V41,X41,Z41)</f>
        <v>870</v>
      </c>
      <c r="AC41" s="173">
        <f t="shared" ref="AC41:AC60" si="65">SUM(C41,E41,G41,I41,K41,M41,O41,Q41,S41,U41,W41,Y41,AA41)</f>
        <v>81</v>
      </c>
      <c r="AE41" s="277" t="str">
        <f>$AE$10</f>
        <v>08:00 - 08:59</v>
      </c>
      <c r="AF41" s="126">
        <f>SUMIF($A$9:$A$32,$AE41,B$40:B$63)</f>
        <v>493</v>
      </c>
      <c r="AG41" s="190">
        <f t="shared" si="35"/>
        <v>583</v>
      </c>
      <c r="AH41" s="191">
        <f t="shared" si="35"/>
        <v>356</v>
      </c>
      <c r="AI41" s="192">
        <f t="shared" si="35"/>
        <v>244</v>
      </c>
      <c r="AJ41" s="278">
        <f t="shared" si="35"/>
        <v>434</v>
      </c>
      <c r="AK41" s="193">
        <f t="shared" si="35"/>
        <v>218</v>
      </c>
      <c r="AL41" s="191">
        <f t="shared" si="35"/>
        <v>563</v>
      </c>
      <c r="AM41" s="192">
        <f t="shared" si="35"/>
        <v>472</v>
      </c>
      <c r="AN41" s="278">
        <f t="shared" si="35"/>
        <v>113</v>
      </c>
      <c r="AO41" s="193">
        <f t="shared" si="35"/>
        <v>213</v>
      </c>
      <c r="AP41" s="191">
        <f t="shared" si="35"/>
        <v>203</v>
      </c>
      <c r="AQ41" s="278">
        <f t="shared" si="35"/>
        <v>421</v>
      </c>
      <c r="AR41" s="194">
        <f t="shared" si="35"/>
        <v>483</v>
      </c>
      <c r="AS41" s="195">
        <f t="shared" si="35"/>
        <v>598</v>
      </c>
      <c r="AT41" s="278">
        <f t="shared" si="35"/>
        <v>305</v>
      </c>
      <c r="AU41" s="193">
        <f t="shared" si="35"/>
        <v>207</v>
      </c>
      <c r="AV41" s="191">
        <f t="shared" si="35"/>
        <v>436</v>
      </c>
      <c r="AW41" s="192">
        <f t="shared" si="36"/>
        <v>237</v>
      </c>
      <c r="AX41" s="278">
        <f t="shared" si="36"/>
        <v>78</v>
      </c>
      <c r="AY41" s="193">
        <f t="shared" si="36"/>
        <v>137</v>
      </c>
      <c r="AZ41" s="191">
        <f t="shared" si="36"/>
        <v>249</v>
      </c>
      <c r="BA41" s="192">
        <f t="shared" si="36"/>
        <v>448</v>
      </c>
      <c r="BB41" s="278">
        <f t="shared" si="36"/>
        <v>274</v>
      </c>
      <c r="BC41" s="193">
        <f t="shared" si="36"/>
        <v>224</v>
      </c>
      <c r="BD41" s="191">
        <f t="shared" si="36"/>
        <v>451</v>
      </c>
      <c r="BE41" s="278">
        <f t="shared" si="36"/>
        <v>568</v>
      </c>
      <c r="BF41" s="172">
        <f>SUM(AF41,AH41,AJ41,AL41,AN41,AP41,AR41,AT41,AV41,AX41,AZ41,BB41,BD41)</f>
        <v>4438</v>
      </c>
      <c r="BG41" s="173">
        <f>SUM(AG41,AI41,AK41,AM41,AO41,AQ41,AS41,AU41,AW41,AY41,BA41,BC41,BE41)</f>
        <v>4570</v>
      </c>
      <c r="BI41" s="137" t="s">
        <v>17</v>
      </c>
      <c r="BJ41" s="129">
        <f t="shared" ref="BJ41:CI41" si="66">B41/B64</f>
        <v>3.0997876857749469E-2</v>
      </c>
      <c r="BK41" s="130">
        <f t="shared" si="66"/>
        <v>0</v>
      </c>
      <c r="BL41" s="131">
        <f t="shared" si="66"/>
        <v>2.9178470254957508E-2</v>
      </c>
      <c r="BM41" s="132">
        <f t="shared" si="66"/>
        <v>4.9689440993788822E-4</v>
      </c>
      <c r="BN41" s="129">
        <f t="shared" si="66"/>
        <v>3.9276485788113692E-2</v>
      </c>
      <c r="BO41" s="130">
        <f t="shared" si="66"/>
        <v>4.1169205434335118E-4</v>
      </c>
      <c r="BP41" s="131">
        <f t="shared" si="66"/>
        <v>2.1566798787596177E-2</v>
      </c>
      <c r="BQ41" s="132">
        <f t="shared" si="66"/>
        <v>1.5623122220886913E-3</v>
      </c>
      <c r="BR41" s="129">
        <f t="shared" si="66"/>
        <v>1.4538845979100408E-2</v>
      </c>
      <c r="BS41" s="130">
        <f t="shared" si="66"/>
        <v>6.379585326953748E-3</v>
      </c>
      <c r="BT41" s="131">
        <f t="shared" si="66"/>
        <v>7.7052732964122319E-3</v>
      </c>
      <c r="BU41" s="129">
        <f t="shared" si="66"/>
        <v>4.889406286379511E-3</v>
      </c>
      <c r="BV41" s="133">
        <f t="shared" si="66"/>
        <v>5.132717407244464E-3</v>
      </c>
      <c r="BW41" s="134">
        <f t="shared" si="66"/>
        <v>4.4559436538737958E-3</v>
      </c>
      <c r="BX41" s="129">
        <f t="shared" si="66"/>
        <v>5.545752457776657E-3</v>
      </c>
      <c r="BY41" s="130">
        <f t="shared" si="66"/>
        <v>0</v>
      </c>
      <c r="BZ41" s="131">
        <f t="shared" si="66"/>
        <v>2.7365129007036748E-3</v>
      </c>
      <c r="CA41" s="132">
        <f t="shared" si="66"/>
        <v>0</v>
      </c>
      <c r="CB41" s="129">
        <f t="shared" si="66"/>
        <v>0</v>
      </c>
      <c r="CC41" s="130">
        <f t="shared" si="66"/>
        <v>0</v>
      </c>
      <c r="CD41" s="131">
        <f t="shared" si="66"/>
        <v>0</v>
      </c>
      <c r="CE41" s="132">
        <f t="shared" si="66"/>
        <v>0</v>
      </c>
      <c r="CF41" s="129">
        <f t="shared" si="66"/>
        <v>0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1.3269477152095662E-2</v>
      </c>
      <c r="CK41" s="136">
        <f t="shared" ref="CK41" si="68">AC41/AC64</f>
        <v>1.2373023753150538E-3</v>
      </c>
    </row>
    <row r="42" spans="1:93" ht="14" thickBot="1">
      <c r="A42" s="146" t="s">
        <v>18</v>
      </c>
      <c r="B42" s="196">
        <v>565</v>
      </c>
      <c r="C42" s="197">
        <v>0</v>
      </c>
      <c r="D42" s="198">
        <v>179</v>
      </c>
      <c r="E42" s="199">
        <v>5</v>
      </c>
      <c r="F42" s="196">
        <v>439</v>
      </c>
      <c r="G42" s="200">
        <v>19</v>
      </c>
      <c r="H42" s="198">
        <v>483</v>
      </c>
      <c r="I42" s="199">
        <v>111</v>
      </c>
      <c r="J42" s="196">
        <v>78</v>
      </c>
      <c r="K42" s="200">
        <v>45</v>
      </c>
      <c r="L42" s="198">
        <v>146</v>
      </c>
      <c r="M42" s="196">
        <v>203</v>
      </c>
      <c r="N42" s="201">
        <v>320</v>
      </c>
      <c r="O42" s="202">
        <v>219</v>
      </c>
      <c r="P42" s="196">
        <v>195</v>
      </c>
      <c r="Q42" s="200">
        <v>183</v>
      </c>
      <c r="R42" s="198">
        <v>247</v>
      </c>
      <c r="S42" s="199">
        <v>172</v>
      </c>
      <c r="T42" s="196">
        <v>31</v>
      </c>
      <c r="U42" s="200">
        <v>140</v>
      </c>
      <c r="V42" s="198">
        <v>127</v>
      </c>
      <c r="W42" s="199">
        <v>312</v>
      </c>
      <c r="X42" s="196">
        <v>196</v>
      </c>
      <c r="Y42" s="200">
        <v>149</v>
      </c>
      <c r="Z42" s="198">
        <v>552</v>
      </c>
      <c r="AA42" s="196">
        <v>404</v>
      </c>
      <c r="AB42" s="172">
        <f t="shared" si="64"/>
        <v>3558</v>
      </c>
      <c r="AC42" s="173">
        <f t="shared" si="65"/>
        <v>1962</v>
      </c>
      <c r="AE42" s="275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7.9971691436659595E-2</v>
      </c>
      <c r="BK42" s="130">
        <f t="shared" si="69"/>
        <v>0</v>
      </c>
      <c r="BL42" s="131">
        <f t="shared" si="69"/>
        <v>5.0708215297450426E-2</v>
      </c>
      <c r="BM42" s="132">
        <f t="shared" si="69"/>
        <v>1.2422360248447205E-3</v>
      </c>
      <c r="BN42" s="129">
        <f t="shared" si="69"/>
        <v>7.5624461670973295E-2</v>
      </c>
      <c r="BO42" s="130">
        <f t="shared" si="69"/>
        <v>3.9110745162618359E-3</v>
      </c>
      <c r="BP42" s="131">
        <f t="shared" si="69"/>
        <v>5.6306831429237585E-2</v>
      </c>
      <c r="BQ42" s="132">
        <f t="shared" si="69"/>
        <v>1.3339742819372672E-2</v>
      </c>
      <c r="BR42" s="129">
        <f t="shared" si="69"/>
        <v>3.543843707405725E-2</v>
      </c>
      <c r="BS42" s="130">
        <f t="shared" si="69"/>
        <v>2.3923444976076555E-2</v>
      </c>
      <c r="BT42" s="131">
        <f t="shared" si="69"/>
        <v>3.5155309414880806E-2</v>
      </c>
      <c r="BU42" s="129">
        <f t="shared" si="69"/>
        <v>4.7264260768335273E-2</v>
      </c>
      <c r="BV42" s="133">
        <f t="shared" si="69"/>
        <v>4.6927702009092243E-2</v>
      </c>
      <c r="BW42" s="134">
        <f t="shared" si="69"/>
        <v>3.1479085812850367E-2</v>
      </c>
      <c r="BX42" s="129">
        <f t="shared" si="69"/>
        <v>4.9155533148474921E-2</v>
      </c>
      <c r="BY42" s="130">
        <f t="shared" si="69"/>
        <v>4.9836601307189546E-2</v>
      </c>
      <c r="BZ42" s="131">
        <f t="shared" si="69"/>
        <v>4.8279906176700547E-2</v>
      </c>
      <c r="CA42" s="132">
        <f t="shared" si="69"/>
        <v>3.7489102005231034E-2</v>
      </c>
      <c r="CB42" s="129">
        <f t="shared" si="69"/>
        <v>1.9195046439628483E-2</v>
      </c>
      <c r="CC42" s="130">
        <f t="shared" si="69"/>
        <v>0.10711553175210406</v>
      </c>
      <c r="CD42" s="131">
        <f t="shared" si="69"/>
        <v>2.1082337317397077E-2</v>
      </c>
      <c r="CE42" s="132">
        <f t="shared" si="69"/>
        <v>7.0112359550561804E-2</v>
      </c>
      <c r="CF42" s="129">
        <f t="shared" si="69"/>
        <v>5.2744886975242197E-2</v>
      </c>
      <c r="CG42" s="130">
        <f t="shared" si="69"/>
        <v>5.1432516396272006E-2</v>
      </c>
      <c r="CH42" s="131">
        <f t="shared" si="69"/>
        <v>7.9139784946236566E-2</v>
      </c>
      <c r="CI42" s="129">
        <f t="shared" si="69"/>
        <v>3.8002069419621858E-2</v>
      </c>
      <c r="CJ42" s="135">
        <f t="shared" ref="CJ42" si="70">AB42/AB64</f>
        <v>5.4267585870294677E-2</v>
      </c>
      <c r="CK42" s="136">
        <f t="shared" ref="CK42" si="71">AC42/AC64</f>
        <v>2.9970213090964638E-2</v>
      </c>
    </row>
    <row r="43" spans="1:93" ht="15" thickTop="1" thickBot="1">
      <c r="A43" s="137" t="s">
        <v>19</v>
      </c>
      <c r="B43" s="189">
        <v>521</v>
      </c>
      <c r="C43" s="190">
        <v>291</v>
      </c>
      <c r="D43" s="191">
        <v>264</v>
      </c>
      <c r="E43" s="192">
        <v>230</v>
      </c>
      <c r="F43" s="189">
        <v>355</v>
      </c>
      <c r="G43" s="193">
        <v>246</v>
      </c>
      <c r="H43" s="191">
        <v>477</v>
      </c>
      <c r="I43" s="192">
        <v>391</v>
      </c>
      <c r="J43" s="189">
        <v>106</v>
      </c>
      <c r="K43" s="193">
        <v>175</v>
      </c>
      <c r="L43" s="191">
        <v>272</v>
      </c>
      <c r="M43" s="189">
        <v>297</v>
      </c>
      <c r="N43" s="194">
        <v>503</v>
      </c>
      <c r="O43" s="195">
        <v>479</v>
      </c>
      <c r="P43" s="189">
        <v>282</v>
      </c>
      <c r="Q43" s="193">
        <v>289</v>
      </c>
      <c r="R43" s="191">
        <v>439</v>
      </c>
      <c r="S43" s="192">
        <v>241</v>
      </c>
      <c r="T43" s="189">
        <v>56</v>
      </c>
      <c r="U43" s="193">
        <v>157</v>
      </c>
      <c r="V43" s="191">
        <v>343</v>
      </c>
      <c r="W43" s="192">
        <v>320</v>
      </c>
      <c r="X43" s="189">
        <v>323</v>
      </c>
      <c r="Y43" s="193">
        <v>260</v>
      </c>
      <c r="Z43" s="191">
        <v>472</v>
      </c>
      <c r="AA43" s="189">
        <v>595</v>
      </c>
      <c r="AB43" s="172">
        <f t="shared" si="64"/>
        <v>4413</v>
      </c>
      <c r="AC43" s="173">
        <f t="shared" si="65"/>
        <v>3971</v>
      </c>
      <c r="AE43" s="269" t="s">
        <v>13</v>
      </c>
      <c r="AF43" s="20">
        <f t="shared" ref="AF43:BG43" si="72">SUM(AF40:AF42)</f>
        <v>921</v>
      </c>
      <c r="AG43" s="21">
        <f t="shared" si="72"/>
        <v>1086</v>
      </c>
      <c r="AH43" s="20">
        <f t="shared" si="72"/>
        <v>625</v>
      </c>
      <c r="AI43" s="21">
        <f t="shared" si="72"/>
        <v>510</v>
      </c>
      <c r="AJ43" s="20">
        <f t="shared" si="72"/>
        <v>881</v>
      </c>
      <c r="AK43" s="21">
        <f t="shared" si="72"/>
        <v>496</v>
      </c>
      <c r="AL43" s="20">
        <f t="shared" si="72"/>
        <v>1350</v>
      </c>
      <c r="AM43" s="21">
        <f t="shared" si="72"/>
        <v>1004</v>
      </c>
      <c r="AN43" s="20">
        <f t="shared" si="72"/>
        <v>213</v>
      </c>
      <c r="AO43" s="21">
        <f t="shared" si="72"/>
        <v>432</v>
      </c>
      <c r="AP43" s="20">
        <f t="shared" si="72"/>
        <v>448</v>
      </c>
      <c r="AQ43" s="21">
        <f t="shared" si="72"/>
        <v>848</v>
      </c>
      <c r="AR43" s="20">
        <f t="shared" si="72"/>
        <v>1082</v>
      </c>
      <c r="AS43" s="21">
        <f t="shared" si="72"/>
        <v>1122</v>
      </c>
      <c r="AT43" s="20">
        <f t="shared" si="72"/>
        <v>600</v>
      </c>
      <c r="AU43" s="21">
        <f t="shared" si="72"/>
        <v>444</v>
      </c>
      <c r="AV43" s="20">
        <f t="shared" si="72"/>
        <v>878</v>
      </c>
      <c r="AW43" s="21">
        <f t="shared" si="72"/>
        <v>502</v>
      </c>
      <c r="AX43" s="20">
        <f t="shared" si="72"/>
        <v>161</v>
      </c>
      <c r="AY43" s="21">
        <f t="shared" si="72"/>
        <v>373</v>
      </c>
      <c r="AZ43" s="20">
        <f t="shared" si="72"/>
        <v>572</v>
      </c>
      <c r="BA43" s="21">
        <f t="shared" si="72"/>
        <v>838</v>
      </c>
      <c r="BB43" s="20">
        <f t="shared" si="72"/>
        <v>552</v>
      </c>
      <c r="BC43" s="21">
        <f t="shared" si="72"/>
        <v>477</v>
      </c>
      <c r="BD43" s="20">
        <f t="shared" si="72"/>
        <v>860</v>
      </c>
      <c r="BE43" s="21">
        <f t="shared" si="72"/>
        <v>1147</v>
      </c>
      <c r="BF43" s="174">
        <f t="shared" si="72"/>
        <v>9143</v>
      </c>
      <c r="BG43" s="175">
        <f t="shared" si="72"/>
        <v>9279</v>
      </c>
      <c r="BI43" s="137" t="s">
        <v>19</v>
      </c>
      <c r="BJ43" s="129">
        <f t="shared" ref="BJ43:CI43" si="73">B43/B64</f>
        <v>7.3743807501769287E-2</v>
      </c>
      <c r="BK43" s="130">
        <f t="shared" si="73"/>
        <v>3.8375313200580248E-2</v>
      </c>
      <c r="BL43" s="131">
        <f t="shared" si="73"/>
        <v>7.4787535410764869E-2</v>
      </c>
      <c r="BM43" s="132">
        <f t="shared" si="73"/>
        <v>5.7142857142857141E-2</v>
      </c>
      <c r="BN43" s="129">
        <f t="shared" si="73"/>
        <v>6.1154177433247199E-2</v>
      </c>
      <c r="BO43" s="130">
        <f t="shared" si="73"/>
        <v>5.0638122684232192E-2</v>
      </c>
      <c r="BP43" s="131">
        <f t="shared" si="73"/>
        <v>5.5607367684775005E-2</v>
      </c>
      <c r="BQ43" s="132">
        <f t="shared" si="73"/>
        <v>4.6989544525898333E-2</v>
      </c>
      <c r="BR43" s="129">
        <f t="shared" si="73"/>
        <v>4.8159927305770102E-2</v>
      </c>
      <c r="BS43" s="130">
        <f t="shared" si="73"/>
        <v>9.3035619351408819E-2</v>
      </c>
      <c r="BT43" s="131">
        <f t="shared" si="73"/>
        <v>6.5494823019503975E-2</v>
      </c>
      <c r="BU43" s="129">
        <f t="shared" si="73"/>
        <v>6.9150174621653085E-2</v>
      </c>
      <c r="BV43" s="133">
        <f t="shared" si="73"/>
        <v>7.3764481595541873E-2</v>
      </c>
      <c r="BW43" s="134">
        <f t="shared" si="73"/>
        <v>6.88515164582435E-2</v>
      </c>
      <c r="BX43" s="129">
        <f t="shared" si="73"/>
        <v>7.1086463322409879E-2</v>
      </c>
      <c r="BY43" s="130">
        <f t="shared" si="73"/>
        <v>7.8703703703703706E-2</v>
      </c>
      <c r="BZ43" s="131">
        <f t="shared" si="73"/>
        <v>8.5809225957779511E-2</v>
      </c>
      <c r="CA43" s="132">
        <f t="shared" si="73"/>
        <v>5.2528334786399303E-2</v>
      </c>
      <c r="CB43" s="129">
        <f t="shared" si="73"/>
        <v>3.4674922600619197E-2</v>
      </c>
      <c r="CC43" s="130">
        <f t="shared" si="73"/>
        <v>0.12012241775057383</v>
      </c>
      <c r="CD43" s="131">
        <f t="shared" si="73"/>
        <v>5.6938911022576359E-2</v>
      </c>
      <c r="CE43" s="132">
        <f t="shared" si="73"/>
        <v>7.1910112359550568E-2</v>
      </c>
      <c r="CF43" s="129">
        <f t="shared" si="73"/>
        <v>8.6921420882669534E-2</v>
      </c>
      <c r="CG43" s="130">
        <f t="shared" si="73"/>
        <v>8.974801518812564E-2</v>
      </c>
      <c r="CH43" s="131">
        <f t="shared" si="73"/>
        <v>6.7670250896057355E-2</v>
      </c>
      <c r="CI43" s="129">
        <f t="shared" si="73"/>
        <v>5.5968394318502493E-2</v>
      </c>
      <c r="CJ43" s="135">
        <f t="shared" ref="CJ43" si="74">AB43/AB64</f>
        <v>6.7308278933561103E-2</v>
      </c>
      <c r="CK43" s="136">
        <f t="shared" ref="CK43" si="75">AC43/AC64</f>
        <v>6.0658367066371344E-2</v>
      </c>
    </row>
    <row r="44" spans="1:93" ht="14" thickTop="1">
      <c r="A44" s="146" t="s">
        <v>20</v>
      </c>
      <c r="B44" s="196">
        <v>428</v>
      </c>
      <c r="C44" s="197">
        <v>503</v>
      </c>
      <c r="D44" s="198">
        <v>269</v>
      </c>
      <c r="E44" s="199">
        <v>266</v>
      </c>
      <c r="F44" s="196">
        <v>447</v>
      </c>
      <c r="G44" s="200">
        <v>278</v>
      </c>
      <c r="H44" s="198">
        <v>787</v>
      </c>
      <c r="I44" s="199">
        <v>532</v>
      </c>
      <c r="J44" s="196">
        <v>100</v>
      </c>
      <c r="K44" s="200">
        <v>219</v>
      </c>
      <c r="L44" s="198">
        <v>245</v>
      </c>
      <c r="M44" s="196">
        <v>427</v>
      </c>
      <c r="N44" s="201">
        <v>599</v>
      </c>
      <c r="O44" s="202">
        <v>524</v>
      </c>
      <c r="P44" s="196">
        <v>295</v>
      </c>
      <c r="Q44" s="200">
        <v>237</v>
      </c>
      <c r="R44" s="198">
        <v>442</v>
      </c>
      <c r="S44" s="199">
        <v>265</v>
      </c>
      <c r="T44" s="196">
        <v>83</v>
      </c>
      <c r="U44" s="200">
        <v>236</v>
      </c>
      <c r="V44" s="198">
        <v>323</v>
      </c>
      <c r="W44" s="199">
        <v>390</v>
      </c>
      <c r="X44" s="196">
        <v>278</v>
      </c>
      <c r="Y44" s="200">
        <v>253</v>
      </c>
      <c r="Z44" s="198">
        <v>409</v>
      </c>
      <c r="AA44" s="196">
        <v>579</v>
      </c>
      <c r="AB44" s="172">
        <f t="shared" si="64"/>
        <v>4705</v>
      </c>
      <c r="AC44" s="173">
        <f t="shared" si="65"/>
        <v>4709</v>
      </c>
      <c r="BI44" s="146" t="s">
        <v>20</v>
      </c>
      <c r="BJ44" s="129">
        <f t="shared" ref="BJ44:CI44" si="76">B44/B64</f>
        <v>6.0580325548478413E-2</v>
      </c>
      <c r="BK44" s="130">
        <f t="shared" si="76"/>
        <v>6.6332586047738368E-2</v>
      </c>
      <c r="BL44" s="131">
        <f t="shared" si="76"/>
        <v>7.6203966005665716E-2</v>
      </c>
      <c r="BM44" s="132">
        <f t="shared" si="76"/>
        <v>6.6086956521739126E-2</v>
      </c>
      <c r="BN44" s="129">
        <f t="shared" si="76"/>
        <v>7.700258397932816E-2</v>
      </c>
      <c r="BO44" s="130">
        <f t="shared" si="76"/>
        <v>5.7225195553725815E-2</v>
      </c>
      <c r="BP44" s="131">
        <f t="shared" si="76"/>
        <v>9.1746327815341575E-2</v>
      </c>
      <c r="BQ44" s="132">
        <f t="shared" si="76"/>
        <v>6.393462324239875E-2</v>
      </c>
      <c r="BR44" s="129">
        <f t="shared" si="76"/>
        <v>4.5433893684688781E-2</v>
      </c>
      <c r="BS44" s="130">
        <f t="shared" si="76"/>
        <v>0.11642743221690591</v>
      </c>
      <c r="BT44" s="131">
        <f t="shared" si="76"/>
        <v>5.8993498675656154E-2</v>
      </c>
      <c r="BU44" s="129">
        <f t="shared" si="76"/>
        <v>9.9417927823050062E-2</v>
      </c>
      <c r="BV44" s="133">
        <f t="shared" si="76"/>
        <v>8.7842792198269543E-2</v>
      </c>
      <c r="BW44" s="134">
        <f t="shared" si="76"/>
        <v>7.5319821762253839E-2</v>
      </c>
      <c r="BX44" s="129">
        <f t="shared" si="76"/>
        <v>7.4363498865641545E-2</v>
      </c>
      <c r="BY44" s="130">
        <f t="shared" si="76"/>
        <v>6.4542483660130726E-2</v>
      </c>
      <c r="BZ44" s="131">
        <f t="shared" si="76"/>
        <v>8.6395621579358872E-2</v>
      </c>
      <c r="CA44" s="132">
        <f t="shared" si="76"/>
        <v>5.7759372275501306E-2</v>
      </c>
      <c r="CB44" s="129">
        <f t="shared" si="76"/>
        <v>5.1393188854489166E-2</v>
      </c>
      <c r="CC44" s="130">
        <f t="shared" si="76"/>
        <v>0.18056618209640399</v>
      </c>
      <c r="CD44" s="131">
        <f t="shared" si="76"/>
        <v>5.3618857901726429E-2</v>
      </c>
      <c r="CE44" s="132">
        <f t="shared" si="76"/>
        <v>8.7640449438202248E-2</v>
      </c>
      <c r="CF44" s="129">
        <f t="shared" si="76"/>
        <v>7.4811625403659848E-2</v>
      </c>
      <c r="CG44" s="130">
        <f t="shared" si="76"/>
        <v>8.7331722471522266E-2</v>
      </c>
      <c r="CH44" s="131">
        <f t="shared" si="76"/>
        <v>5.8637992831541218E-2</v>
      </c>
      <c r="CI44" s="129">
        <f t="shared" si="76"/>
        <v>5.4463361866240241E-2</v>
      </c>
      <c r="CJ44" s="135">
        <f t="shared" ref="CJ44" si="77">AB44/AB64</f>
        <v>7.1761942529436892E-2</v>
      </c>
      <c r="CK44" s="136">
        <f t="shared" ref="CK44" si="78">AC44/AC64</f>
        <v>7.1931566485908496E-2</v>
      </c>
    </row>
    <row r="45" spans="1:93" ht="14" thickBot="1">
      <c r="A45" s="137" t="s">
        <v>21</v>
      </c>
      <c r="B45" s="189">
        <v>493</v>
      </c>
      <c r="C45" s="190">
        <v>583</v>
      </c>
      <c r="D45" s="191">
        <v>356</v>
      </c>
      <c r="E45" s="192">
        <v>244</v>
      </c>
      <c r="F45" s="189">
        <v>434</v>
      </c>
      <c r="G45" s="193">
        <v>218</v>
      </c>
      <c r="H45" s="191">
        <v>563</v>
      </c>
      <c r="I45" s="192">
        <v>472</v>
      </c>
      <c r="J45" s="189">
        <v>113</v>
      </c>
      <c r="K45" s="193">
        <v>213</v>
      </c>
      <c r="L45" s="191">
        <v>203</v>
      </c>
      <c r="M45" s="189">
        <v>421</v>
      </c>
      <c r="N45" s="194">
        <v>483</v>
      </c>
      <c r="O45" s="195">
        <v>598</v>
      </c>
      <c r="P45" s="189">
        <v>305</v>
      </c>
      <c r="Q45" s="193">
        <v>207</v>
      </c>
      <c r="R45" s="191">
        <v>436</v>
      </c>
      <c r="S45" s="192">
        <v>237</v>
      </c>
      <c r="T45" s="189">
        <v>78</v>
      </c>
      <c r="U45" s="193">
        <v>137</v>
      </c>
      <c r="V45" s="191">
        <v>249</v>
      </c>
      <c r="W45" s="192">
        <v>448</v>
      </c>
      <c r="X45" s="189">
        <v>274</v>
      </c>
      <c r="Y45" s="193">
        <v>224</v>
      </c>
      <c r="Z45" s="191">
        <v>451</v>
      </c>
      <c r="AA45" s="189">
        <v>568</v>
      </c>
      <c r="AB45" s="172">
        <f t="shared" si="64"/>
        <v>4438</v>
      </c>
      <c r="AC45" s="173">
        <f t="shared" si="65"/>
        <v>4570</v>
      </c>
      <c r="AE45" s="272" t="s">
        <v>85</v>
      </c>
      <c r="BI45" s="137" t="s">
        <v>21</v>
      </c>
      <c r="BJ45" s="129">
        <f t="shared" ref="BJ45:CI45" si="79">B45/B64</f>
        <v>6.9780608634111813E-2</v>
      </c>
      <c r="BK45" s="130">
        <f t="shared" si="79"/>
        <v>7.6882500329684828E-2</v>
      </c>
      <c r="BL45" s="131">
        <f t="shared" si="79"/>
        <v>0.10084985835694051</v>
      </c>
      <c r="BM45" s="132">
        <f t="shared" si="79"/>
        <v>6.0621118012422363E-2</v>
      </c>
      <c r="BN45" s="129">
        <f t="shared" si="79"/>
        <v>7.4763135228251509E-2</v>
      </c>
      <c r="BO45" s="130">
        <f t="shared" si="79"/>
        <v>4.4874433923425279E-2</v>
      </c>
      <c r="BP45" s="131">
        <f t="shared" si="79"/>
        <v>6.5633014688738639E-2</v>
      </c>
      <c r="BQ45" s="132">
        <f t="shared" si="79"/>
        <v>5.6723951448143253E-2</v>
      </c>
      <c r="BR45" s="129">
        <f t="shared" si="79"/>
        <v>5.134029986369832E-2</v>
      </c>
      <c r="BS45" s="130">
        <f t="shared" si="79"/>
        <v>0.11323763955342903</v>
      </c>
      <c r="BT45" s="131">
        <f t="shared" si="79"/>
        <v>4.8880327474115096E-2</v>
      </c>
      <c r="BU45" s="129">
        <f t="shared" si="79"/>
        <v>9.8020954598370194E-2</v>
      </c>
      <c r="BV45" s="133">
        <f t="shared" si="79"/>
        <v>7.08315002199736E-2</v>
      </c>
      <c r="BW45" s="134">
        <f t="shared" si="79"/>
        <v>8.5956590484404197E-2</v>
      </c>
      <c r="BX45" s="129">
        <f t="shared" si="79"/>
        <v>7.688429543735821E-2</v>
      </c>
      <c r="BY45" s="130">
        <f t="shared" si="79"/>
        <v>5.6372549019607844E-2</v>
      </c>
      <c r="BZ45" s="131">
        <f t="shared" si="79"/>
        <v>8.522283033620015E-2</v>
      </c>
      <c r="CA45" s="132">
        <f t="shared" si="79"/>
        <v>5.1656495204882302E-2</v>
      </c>
      <c r="CB45" s="129">
        <f t="shared" si="79"/>
        <v>4.8297213622291023E-2</v>
      </c>
      <c r="CC45" s="130">
        <f t="shared" si="79"/>
        <v>0.10482019892884469</v>
      </c>
      <c r="CD45" s="131">
        <f t="shared" si="79"/>
        <v>4.1334661354581671E-2</v>
      </c>
      <c r="CE45" s="132">
        <f t="shared" si="79"/>
        <v>0.10067415730337079</v>
      </c>
      <c r="CF45" s="129">
        <f t="shared" si="79"/>
        <v>7.3735199138858995E-2</v>
      </c>
      <c r="CG45" s="130">
        <f t="shared" si="79"/>
        <v>7.7321366931308255E-2</v>
      </c>
      <c r="CH45" s="131">
        <f t="shared" si="79"/>
        <v>6.4659498207885302E-2</v>
      </c>
      <c r="CI45" s="129">
        <f t="shared" si="79"/>
        <v>5.3428652055309944E-2</v>
      </c>
      <c r="CJ45" s="135">
        <f t="shared" ref="CJ45" si="80">AB45/AB64</f>
        <v>6.7689585748276493E-2</v>
      </c>
      <c r="CK45" s="136">
        <f t="shared" ref="CK45" si="81">AC45/AC64</f>
        <v>6.9808294508516E-2</v>
      </c>
    </row>
    <row r="46" spans="1:93" ht="15" thickTop="1" thickBot="1">
      <c r="A46" s="146" t="s">
        <v>22</v>
      </c>
      <c r="B46" s="196">
        <v>530</v>
      </c>
      <c r="C46" s="197">
        <v>586</v>
      </c>
      <c r="D46" s="198">
        <v>317</v>
      </c>
      <c r="E46" s="199">
        <v>159</v>
      </c>
      <c r="F46" s="196">
        <v>494</v>
      </c>
      <c r="G46" s="200">
        <v>148</v>
      </c>
      <c r="H46" s="198">
        <v>511</v>
      </c>
      <c r="I46" s="199">
        <v>528</v>
      </c>
      <c r="J46" s="196">
        <v>129</v>
      </c>
      <c r="K46" s="200">
        <v>216</v>
      </c>
      <c r="L46" s="198">
        <v>177</v>
      </c>
      <c r="M46" s="196">
        <v>501</v>
      </c>
      <c r="N46" s="201">
        <v>430</v>
      </c>
      <c r="O46" s="202">
        <v>656</v>
      </c>
      <c r="P46" s="196">
        <v>293</v>
      </c>
      <c r="Q46" s="200">
        <v>195</v>
      </c>
      <c r="R46" s="198">
        <v>400</v>
      </c>
      <c r="S46" s="199">
        <v>237</v>
      </c>
      <c r="T46" s="196">
        <v>76</v>
      </c>
      <c r="U46" s="200">
        <v>102</v>
      </c>
      <c r="V46" s="198">
        <v>294</v>
      </c>
      <c r="W46" s="199">
        <v>473</v>
      </c>
      <c r="X46" s="196">
        <v>245</v>
      </c>
      <c r="Y46" s="200">
        <v>189</v>
      </c>
      <c r="Z46" s="198">
        <v>517</v>
      </c>
      <c r="AA46" s="196">
        <v>558</v>
      </c>
      <c r="AB46" s="172">
        <f t="shared" si="64"/>
        <v>4413</v>
      </c>
      <c r="AC46" s="173">
        <f t="shared" si="65"/>
        <v>4548</v>
      </c>
      <c r="AE46" s="298" t="s">
        <v>0</v>
      </c>
      <c r="AF46" s="292" t="s">
        <v>1</v>
      </c>
      <c r="AG46" s="293"/>
      <c r="AH46" s="292" t="s">
        <v>2</v>
      </c>
      <c r="AI46" s="293"/>
      <c r="AJ46" s="292" t="s">
        <v>3</v>
      </c>
      <c r="AK46" s="293"/>
      <c r="AL46" s="292" t="s">
        <v>4</v>
      </c>
      <c r="AM46" s="293"/>
      <c r="AN46" s="292" t="s">
        <v>5</v>
      </c>
      <c r="AO46" s="293"/>
      <c r="AP46" s="292" t="s">
        <v>6</v>
      </c>
      <c r="AQ46" s="293"/>
      <c r="AR46" s="292" t="s">
        <v>7</v>
      </c>
      <c r="AS46" s="293"/>
      <c r="AT46" s="292" t="s">
        <v>8</v>
      </c>
      <c r="AU46" s="293"/>
      <c r="AV46" s="292" t="s">
        <v>9</v>
      </c>
      <c r="AW46" s="293"/>
      <c r="AX46" s="292" t="s">
        <v>10</v>
      </c>
      <c r="AY46" s="293"/>
      <c r="AZ46" s="292" t="s">
        <v>11</v>
      </c>
      <c r="BA46" s="293"/>
      <c r="BB46" s="292" t="s">
        <v>12</v>
      </c>
      <c r="BC46" s="293"/>
      <c r="BD46" s="294" t="s">
        <v>40</v>
      </c>
      <c r="BE46" s="295"/>
      <c r="BF46" s="296" t="s">
        <v>41</v>
      </c>
      <c r="BG46" s="297"/>
      <c r="BI46" s="146" t="s">
        <v>22</v>
      </c>
      <c r="BJ46" s="129">
        <f t="shared" ref="BJ46:CI46" si="82">B46/B64</f>
        <v>7.5017692852087758E-2</v>
      </c>
      <c r="BK46" s="130">
        <f t="shared" si="82"/>
        <v>7.7278122115257808E-2</v>
      </c>
      <c r="BL46" s="131">
        <f t="shared" si="82"/>
        <v>8.9801699716713881E-2</v>
      </c>
      <c r="BM46" s="132">
        <f t="shared" si="82"/>
        <v>3.9503105590062114E-2</v>
      </c>
      <c r="BN46" s="129">
        <f t="shared" si="82"/>
        <v>8.5099052540913003E-2</v>
      </c>
      <c r="BO46" s="130">
        <f t="shared" si="82"/>
        <v>3.0465212021407988E-2</v>
      </c>
      <c r="BP46" s="131">
        <f t="shared" si="82"/>
        <v>5.957099557006295E-2</v>
      </c>
      <c r="BQ46" s="132">
        <f t="shared" si="82"/>
        <v>6.3453911789448383E-2</v>
      </c>
      <c r="BR46" s="129">
        <f t="shared" si="82"/>
        <v>5.8609722853248523E-2</v>
      </c>
      <c r="BS46" s="130">
        <f t="shared" si="82"/>
        <v>0.11483253588516747</v>
      </c>
      <c r="BT46" s="131">
        <f t="shared" si="82"/>
        <v>4.2619792920780157E-2</v>
      </c>
      <c r="BU46" s="129">
        <f t="shared" si="82"/>
        <v>0.11664726426076834</v>
      </c>
      <c r="BV46" s="133">
        <f t="shared" si="82"/>
        <v>6.3059099574717697E-2</v>
      </c>
      <c r="BW46" s="134">
        <f t="shared" si="82"/>
        <v>9.4293517320684209E-2</v>
      </c>
      <c r="BX46" s="129">
        <f t="shared" si="82"/>
        <v>7.3859339551298211E-2</v>
      </c>
      <c r="BY46" s="130">
        <f t="shared" si="82"/>
        <v>5.3104575163398691E-2</v>
      </c>
      <c r="BZ46" s="131">
        <f t="shared" si="82"/>
        <v>7.8186082877247848E-2</v>
      </c>
      <c r="CA46" s="132">
        <f t="shared" si="82"/>
        <v>5.1656495204882302E-2</v>
      </c>
      <c r="CB46" s="129">
        <f t="shared" si="82"/>
        <v>4.7058823529411764E-2</v>
      </c>
      <c r="CC46" s="130">
        <f t="shared" si="82"/>
        <v>7.8041315990818663E-2</v>
      </c>
      <c r="CD46" s="131">
        <f t="shared" si="82"/>
        <v>4.8804780876494022E-2</v>
      </c>
      <c r="CE46" s="132">
        <f t="shared" si="82"/>
        <v>0.10629213483146067</v>
      </c>
      <c r="CF46" s="129">
        <f t="shared" si="82"/>
        <v>6.593110871905275E-2</v>
      </c>
      <c r="CG46" s="130">
        <f t="shared" si="82"/>
        <v>6.5239903348291342E-2</v>
      </c>
      <c r="CH46" s="131">
        <f t="shared" si="82"/>
        <v>7.412186379928315E-2</v>
      </c>
      <c r="CI46" s="129">
        <f t="shared" si="82"/>
        <v>5.2488006772646034E-2</v>
      </c>
      <c r="CJ46" s="135">
        <f t="shared" ref="CJ46" si="83">AB46/AB64</f>
        <v>6.7308278933561103E-2</v>
      </c>
      <c r="CK46" s="136">
        <f t="shared" ref="CK46" si="84">AC46/AC64</f>
        <v>6.9472237073245249E-2</v>
      </c>
    </row>
    <row r="47" spans="1:93" ht="15" thickTop="1" thickBot="1">
      <c r="A47" s="137" t="s">
        <v>23</v>
      </c>
      <c r="B47" s="189">
        <v>407</v>
      </c>
      <c r="C47" s="190">
        <v>445</v>
      </c>
      <c r="D47" s="191">
        <v>280</v>
      </c>
      <c r="E47" s="192">
        <v>198</v>
      </c>
      <c r="F47" s="189">
        <v>361</v>
      </c>
      <c r="G47" s="193">
        <v>217</v>
      </c>
      <c r="H47" s="191">
        <v>401</v>
      </c>
      <c r="I47" s="192">
        <v>440</v>
      </c>
      <c r="J47" s="189">
        <v>112</v>
      </c>
      <c r="K47" s="193">
        <v>166</v>
      </c>
      <c r="L47" s="191">
        <v>155</v>
      </c>
      <c r="M47" s="189">
        <v>396</v>
      </c>
      <c r="N47" s="194">
        <v>352</v>
      </c>
      <c r="O47" s="195">
        <v>526</v>
      </c>
      <c r="P47" s="189">
        <v>196</v>
      </c>
      <c r="Q47" s="193">
        <v>222</v>
      </c>
      <c r="R47" s="191">
        <v>376</v>
      </c>
      <c r="S47" s="192">
        <v>228</v>
      </c>
      <c r="T47" s="189">
        <v>70</v>
      </c>
      <c r="U47" s="193">
        <v>85</v>
      </c>
      <c r="V47" s="191">
        <v>221</v>
      </c>
      <c r="W47" s="192">
        <v>287</v>
      </c>
      <c r="X47" s="189">
        <v>208</v>
      </c>
      <c r="Y47" s="193">
        <v>142</v>
      </c>
      <c r="Z47" s="191">
        <v>444</v>
      </c>
      <c r="AA47" s="189">
        <v>470</v>
      </c>
      <c r="AB47" s="172">
        <f t="shared" si="64"/>
        <v>3583</v>
      </c>
      <c r="AC47" s="173">
        <f t="shared" si="65"/>
        <v>3822</v>
      </c>
      <c r="AE47" s="299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5.7607926397735314E-2</v>
      </c>
      <c r="BK47" s="130">
        <f t="shared" si="85"/>
        <v>5.8683898193327179E-2</v>
      </c>
      <c r="BL47" s="131">
        <f t="shared" si="85"/>
        <v>7.9320113314447591E-2</v>
      </c>
      <c r="BM47" s="132">
        <f t="shared" si="85"/>
        <v>4.919254658385093E-2</v>
      </c>
      <c r="BN47" s="129">
        <f t="shared" si="85"/>
        <v>6.2187769164513351E-2</v>
      </c>
      <c r="BO47" s="130">
        <f t="shared" si="85"/>
        <v>4.4668587896253602E-2</v>
      </c>
      <c r="BP47" s="131">
        <f t="shared" si="85"/>
        <v>4.6747493588249006E-2</v>
      </c>
      <c r="BQ47" s="132">
        <f t="shared" si="85"/>
        <v>5.2878259824540322E-2</v>
      </c>
      <c r="BR47" s="129">
        <f t="shared" si="85"/>
        <v>5.088596092685143E-2</v>
      </c>
      <c r="BS47" s="130">
        <f t="shared" si="85"/>
        <v>8.825093035619351E-2</v>
      </c>
      <c r="BT47" s="131">
        <f t="shared" si="85"/>
        <v>3.7322417529496749E-2</v>
      </c>
      <c r="BU47" s="129">
        <f t="shared" si="85"/>
        <v>9.2200232828870785E-2</v>
      </c>
      <c r="BV47" s="133">
        <f t="shared" si="85"/>
        <v>5.1620472210001468E-2</v>
      </c>
      <c r="BW47" s="134">
        <f t="shared" si="85"/>
        <v>7.5607301997987639E-2</v>
      </c>
      <c r="BX47" s="129">
        <f t="shared" si="85"/>
        <v>4.9407612805646588E-2</v>
      </c>
      <c r="BY47" s="130">
        <f t="shared" si="85"/>
        <v>6.0457516339869281E-2</v>
      </c>
      <c r="BZ47" s="131">
        <f t="shared" si="85"/>
        <v>7.3494917904612975E-2</v>
      </c>
      <c r="CA47" s="132">
        <f t="shared" si="85"/>
        <v>4.9694856146469048E-2</v>
      </c>
      <c r="CB47" s="129">
        <f t="shared" si="85"/>
        <v>4.3343653250773995E-2</v>
      </c>
      <c r="CC47" s="130">
        <f t="shared" si="85"/>
        <v>6.5034429992348888E-2</v>
      </c>
      <c r="CD47" s="131">
        <f t="shared" si="85"/>
        <v>3.6686586985391768E-2</v>
      </c>
      <c r="CE47" s="132">
        <f t="shared" si="85"/>
        <v>6.4494382022471916E-2</v>
      </c>
      <c r="CF47" s="129">
        <f t="shared" si="85"/>
        <v>5.5974165769644778E-2</v>
      </c>
      <c r="CG47" s="130">
        <f t="shared" si="85"/>
        <v>4.9016223679668625E-2</v>
      </c>
      <c r="CH47" s="131">
        <f t="shared" si="85"/>
        <v>6.3655913978494627E-2</v>
      </c>
      <c r="CI47" s="129">
        <f t="shared" si="85"/>
        <v>4.4210328285203652E-2</v>
      </c>
      <c r="CJ47" s="135">
        <f t="shared" ref="CJ47" si="86">AB47/AB64</f>
        <v>5.4648892685010067E-2</v>
      </c>
      <c r="CK47" s="136">
        <f t="shared" ref="CK47" si="87">AC47/AC64</f>
        <v>5.8382341709310316E-2</v>
      </c>
    </row>
    <row r="48" spans="1:93" ht="14" thickTop="1">
      <c r="A48" s="146" t="s">
        <v>24</v>
      </c>
      <c r="B48" s="203">
        <v>333</v>
      </c>
      <c r="C48" s="197">
        <v>373</v>
      </c>
      <c r="D48" s="198">
        <v>201</v>
      </c>
      <c r="E48" s="199">
        <v>206</v>
      </c>
      <c r="F48" s="196">
        <v>430</v>
      </c>
      <c r="G48" s="200">
        <v>208</v>
      </c>
      <c r="H48" s="198">
        <v>502</v>
      </c>
      <c r="I48" s="199">
        <v>580</v>
      </c>
      <c r="J48" s="196">
        <v>143</v>
      </c>
      <c r="K48" s="200">
        <v>124</v>
      </c>
      <c r="L48" s="198">
        <v>242</v>
      </c>
      <c r="M48" s="196">
        <v>301</v>
      </c>
      <c r="N48" s="201">
        <v>321</v>
      </c>
      <c r="O48" s="204">
        <v>435</v>
      </c>
      <c r="P48" s="196">
        <v>228</v>
      </c>
      <c r="Q48" s="200">
        <v>192</v>
      </c>
      <c r="R48" s="198">
        <v>304</v>
      </c>
      <c r="S48" s="199">
        <v>275</v>
      </c>
      <c r="T48" s="196">
        <v>80</v>
      </c>
      <c r="U48" s="200">
        <v>67</v>
      </c>
      <c r="V48" s="198">
        <v>252</v>
      </c>
      <c r="W48" s="205">
        <v>257</v>
      </c>
      <c r="X48" s="196">
        <v>188</v>
      </c>
      <c r="Y48" s="200">
        <v>138</v>
      </c>
      <c r="Z48" s="198">
        <v>458</v>
      </c>
      <c r="AA48" s="196">
        <v>578</v>
      </c>
      <c r="AB48" s="172">
        <f t="shared" si="64"/>
        <v>3682</v>
      </c>
      <c r="AC48" s="173">
        <f t="shared" si="65"/>
        <v>3734</v>
      </c>
      <c r="AE48" s="275" t="str">
        <f>$AE$17</f>
        <v>17:00 - 17:59</v>
      </c>
      <c r="AF48" s="126">
        <f t="shared" ref="AF48:AU49" si="88">SUMIF($A$9:$A$32,$AE48,B$40:B$63)</f>
        <v>505</v>
      </c>
      <c r="AG48" s="186">
        <f t="shared" si="88"/>
        <v>590</v>
      </c>
      <c r="AH48" s="127">
        <f t="shared" si="88"/>
        <v>249</v>
      </c>
      <c r="AI48" s="180">
        <f t="shared" si="88"/>
        <v>296</v>
      </c>
      <c r="AJ48" s="126">
        <f t="shared" si="88"/>
        <v>338</v>
      </c>
      <c r="AK48" s="128">
        <f t="shared" si="88"/>
        <v>479</v>
      </c>
      <c r="AL48" s="127">
        <f t="shared" si="88"/>
        <v>652</v>
      </c>
      <c r="AM48" s="180">
        <f t="shared" si="88"/>
        <v>634</v>
      </c>
      <c r="AN48" s="126">
        <f t="shared" si="88"/>
        <v>182</v>
      </c>
      <c r="AO48" s="128">
        <f t="shared" si="88"/>
        <v>78</v>
      </c>
      <c r="AP48" s="127">
        <f t="shared" si="88"/>
        <v>285</v>
      </c>
      <c r="AQ48" s="126">
        <f t="shared" si="88"/>
        <v>178</v>
      </c>
      <c r="AR48" s="179">
        <f t="shared" si="88"/>
        <v>423</v>
      </c>
      <c r="AS48" s="181">
        <f t="shared" si="88"/>
        <v>405</v>
      </c>
      <c r="AT48" s="126">
        <f t="shared" si="88"/>
        <v>294</v>
      </c>
      <c r="AU48" s="128">
        <f t="shared" si="88"/>
        <v>277</v>
      </c>
      <c r="AV48" s="127">
        <f t="shared" ref="AP48:BE49" si="89">SUMIF($A$9:$A$32,$AE48,R$40:R$63)</f>
        <v>345</v>
      </c>
      <c r="AW48" s="180">
        <f t="shared" si="89"/>
        <v>282</v>
      </c>
      <c r="AX48" s="126">
        <f t="shared" si="89"/>
        <v>208</v>
      </c>
      <c r="AY48" s="128">
        <f t="shared" si="89"/>
        <v>30</v>
      </c>
      <c r="AZ48" s="127">
        <f t="shared" si="89"/>
        <v>549</v>
      </c>
      <c r="BA48" s="180">
        <f t="shared" si="89"/>
        <v>170</v>
      </c>
      <c r="BB48" s="126">
        <f t="shared" si="89"/>
        <v>363</v>
      </c>
      <c r="BC48" s="128">
        <f t="shared" si="89"/>
        <v>246</v>
      </c>
      <c r="BD48" s="184">
        <f t="shared" si="89"/>
        <v>472</v>
      </c>
      <c r="BE48" s="185">
        <f t="shared" si="89"/>
        <v>1091</v>
      </c>
      <c r="BF48" s="170">
        <f>AF48+AH48+AJ48+AL48+AN48+AP48+AR48+AT48+AV48+AX48+AZ48+BB48+BD48</f>
        <v>4865</v>
      </c>
      <c r="BG48" s="171">
        <f>AG48+AI48+AK48+AM48+AO48+AQ48+AS48+AU48+AW48+AY48+BA48+BC48+BE48</f>
        <v>4756</v>
      </c>
      <c r="BI48" s="146" t="s">
        <v>24</v>
      </c>
      <c r="BJ48" s="129">
        <f t="shared" ref="BJ48:CI48" si="90">B48/B64</f>
        <v>4.7133757961783443E-2</v>
      </c>
      <c r="BK48" s="130">
        <f t="shared" si="90"/>
        <v>4.9188975339575364E-2</v>
      </c>
      <c r="BL48" s="131">
        <f t="shared" si="90"/>
        <v>5.6940509915014162E-2</v>
      </c>
      <c r="BM48" s="132">
        <f t="shared" si="90"/>
        <v>5.1180124223602484E-2</v>
      </c>
      <c r="BN48" s="129">
        <f t="shared" si="90"/>
        <v>7.407407407407407E-2</v>
      </c>
      <c r="BO48" s="130">
        <f t="shared" si="90"/>
        <v>4.2815973651708521E-2</v>
      </c>
      <c r="BP48" s="131">
        <f t="shared" si="90"/>
        <v>5.8521799953369084E-2</v>
      </c>
      <c r="BQ48" s="132">
        <f t="shared" si="90"/>
        <v>6.9703160677803147E-2</v>
      </c>
      <c r="BR48" s="129">
        <f t="shared" si="90"/>
        <v>6.4970467969104953E-2</v>
      </c>
      <c r="BS48" s="130">
        <f t="shared" si="90"/>
        <v>6.5922381711855396E-2</v>
      </c>
      <c r="BT48" s="131">
        <f t="shared" si="90"/>
        <v>5.8271129304117507E-2</v>
      </c>
      <c r="BU48" s="129">
        <f t="shared" si="90"/>
        <v>7.0081490104772992E-2</v>
      </c>
      <c r="BV48" s="133">
        <f t="shared" si="90"/>
        <v>4.7074351077870655E-2</v>
      </c>
      <c r="BW48" s="134">
        <f t="shared" si="90"/>
        <v>6.2526951272100048E-2</v>
      </c>
      <c r="BX48" s="129">
        <f t="shared" si="90"/>
        <v>5.7474161835139904E-2</v>
      </c>
      <c r="BY48" s="130">
        <f t="shared" si="90"/>
        <v>5.2287581699346407E-2</v>
      </c>
      <c r="BZ48" s="131">
        <f t="shared" si="90"/>
        <v>5.9421422986708369E-2</v>
      </c>
      <c r="CA48" s="132">
        <f t="shared" si="90"/>
        <v>5.9938971229293807E-2</v>
      </c>
      <c r="CB48" s="129">
        <f t="shared" si="90"/>
        <v>4.9535603715170282E-2</v>
      </c>
      <c r="CC48" s="130">
        <f t="shared" si="90"/>
        <v>5.1262433052792655E-2</v>
      </c>
      <c r="CD48" s="131">
        <f t="shared" si="90"/>
        <v>4.1832669322709161E-2</v>
      </c>
      <c r="CE48" s="132">
        <f t="shared" si="90"/>
        <v>5.7752808988764046E-2</v>
      </c>
      <c r="CF48" s="129">
        <f t="shared" si="90"/>
        <v>5.0592034445640477E-2</v>
      </c>
      <c r="CG48" s="130">
        <f t="shared" si="90"/>
        <v>4.7635484984466687E-2</v>
      </c>
      <c r="CH48" s="131">
        <f t="shared" si="90"/>
        <v>6.5663082437275991E-2</v>
      </c>
      <c r="CI48" s="129">
        <f t="shared" si="90"/>
        <v>5.4369297337973847E-2</v>
      </c>
      <c r="CJ48" s="135">
        <f t="shared" ref="CJ48" si="91">AB48/AB64</f>
        <v>5.6158867671283023E-2</v>
      </c>
      <c r="CK48" s="136">
        <f t="shared" ref="CK48" si="92">AC48/AC64</f>
        <v>5.7038111968227299E-2</v>
      </c>
    </row>
    <row r="49" spans="1:89">
      <c r="A49" s="137" t="s">
        <v>25</v>
      </c>
      <c r="B49" s="206">
        <v>373</v>
      </c>
      <c r="C49" s="190">
        <v>439</v>
      </c>
      <c r="D49" s="191">
        <v>192</v>
      </c>
      <c r="E49" s="192">
        <v>236</v>
      </c>
      <c r="F49" s="189">
        <v>365</v>
      </c>
      <c r="G49" s="193">
        <v>253</v>
      </c>
      <c r="H49" s="191">
        <v>451</v>
      </c>
      <c r="I49" s="192">
        <v>523</v>
      </c>
      <c r="J49" s="189">
        <v>141</v>
      </c>
      <c r="K49" s="190">
        <v>116</v>
      </c>
      <c r="L49" s="191">
        <v>200</v>
      </c>
      <c r="M49" s="189">
        <v>233</v>
      </c>
      <c r="N49" s="194">
        <v>358</v>
      </c>
      <c r="O49" s="207">
        <v>395</v>
      </c>
      <c r="P49" s="189">
        <v>181</v>
      </c>
      <c r="Q49" s="190">
        <v>196</v>
      </c>
      <c r="R49" s="191">
        <v>282</v>
      </c>
      <c r="S49" s="192">
        <v>293</v>
      </c>
      <c r="T49" s="198">
        <v>64</v>
      </c>
      <c r="U49" s="189">
        <v>86</v>
      </c>
      <c r="V49" s="191">
        <v>330</v>
      </c>
      <c r="W49" s="208">
        <v>298</v>
      </c>
      <c r="X49" s="189">
        <v>161</v>
      </c>
      <c r="Y49" s="193">
        <v>152</v>
      </c>
      <c r="Z49" s="191">
        <v>450</v>
      </c>
      <c r="AA49" s="189">
        <v>617</v>
      </c>
      <c r="AB49" s="172">
        <f t="shared" si="64"/>
        <v>3548</v>
      </c>
      <c r="AC49" s="173">
        <f t="shared" si="65"/>
        <v>3837</v>
      </c>
      <c r="AE49" s="277" t="str">
        <f>$AE$18</f>
        <v>18:00 - 18:59</v>
      </c>
      <c r="AF49" s="126">
        <f t="shared" si="88"/>
        <v>555</v>
      </c>
      <c r="AG49" s="190">
        <f t="shared" si="88"/>
        <v>663</v>
      </c>
      <c r="AH49" s="191">
        <f t="shared" si="88"/>
        <v>213</v>
      </c>
      <c r="AI49" s="192">
        <f t="shared" si="88"/>
        <v>311</v>
      </c>
      <c r="AJ49" s="278">
        <f t="shared" si="88"/>
        <v>286</v>
      </c>
      <c r="AK49" s="193">
        <f t="shared" si="88"/>
        <v>502</v>
      </c>
      <c r="AL49" s="191">
        <f t="shared" si="88"/>
        <v>606</v>
      </c>
      <c r="AM49" s="192">
        <f t="shared" si="88"/>
        <v>652</v>
      </c>
      <c r="AN49" s="278">
        <f t="shared" si="88"/>
        <v>202</v>
      </c>
      <c r="AO49" s="193">
        <f t="shared" si="88"/>
        <v>68</v>
      </c>
      <c r="AP49" s="191">
        <f t="shared" si="89"/>
        <v>388</v>
      </c>
      <c r="AQ49" s="278">
        <f t="shared" si="89"/>
        <v>213</v>
      </c>
      <c r="AR49" s="194">
        <f t="shared" si="89"/>
        <v>439</v>
      </c>
      <c r="AS49" s="195">
        <f t="shared" si="89"/>
        <v>478</v>
      </c>
      <c r="AT49" s="278">
        <f t="shared" si="89"/>
        <v>292</v>
      </c>
      <c r="AU49" s="193">
        <f t="shared" si="89"/>
        <v>374</v>
      </c>
      <c r="AV49" s="191">
        <f t="shared" si="89"/>
        <v>286</v>
      </c>
      <c r="AW49" s="192">
        <f t="shared" si="89"/>
        <v>416</v>
      </c>
      <c r="AX49" s="278">
        <f t="shared" si="89"/>
        <v>158</v>
      </c>
      <c r="AY49" s="193">
        <f t="shared" si="89"/>
        <v>40</v>
      </c>
      <c r="AZ49" s="191">
        <f t="shared" si="89"/>
        <v>574</v>
      </c>
      <c r="BA49" s="192">
        <f t="shared" si="89"/>
        <v>217</v>
      </c>
      <c r="BB49" s="278">
        <f t="shared" si="89"/>
        <v>340</v>
      </c>
      <c r="BC49" s="193">
        <f t="shared" si="89"/>
        <v>249</v>
      </c>
      <c r="BD49" s="191">
        <f t="shared" si="89"/>
        <v>404</v>
      </c>
      <c r="BE49" s="278">
        <f t="shared" si="89"/>
        <v>994</v>
      </c>
      <c r="BF49" s="172">
        <f>SUM(AF49,AH49,AJ49,AL49,AN49,AP49,AR49,AT49,AV49,AX49,AZ49,BB49,BD49)</f>
        <v>4743</v>
      </c>
      <c r="BG49" s="173">
        <f>SUM(AG49,AI49,AK49,AM49,AO49,AQ49,AS49,AU49,AW49,AY49,BA49,BC49,BE49)</f>
        <v>5177</v>
      </c>
      <c r="BI49" s="137" t="s">
        <v>25</v>
      </c>
      <c r="BJ49" s="129">
        <f t="shared" ref="BJ49:CI49" si="93">B49/B64</f>
        <v>5.2795470629865532E-2</v>
      </c>
      <c r="BK49" s="130">
        <f t="shared" si="93"/>
        <v>5.7892654622181197E-2</v>
      </c>
      <c r="BL49" s="131">
        <f t="shared" si="93"/>
        <v>5.4390934844192634E-2</v>
      </c>
      <c r="BM49" s="132">
        <f t="shared" si="93"/>
        <v>5.8633540372670809E-2</v>
      </c>
      <c r="BN49" s="129">
        <f t="shared" si="93"/>
        <v>6.2876830318690791E-2</v>
      </c>
      <c r="BO49" s="130">
        <f t="shared" si="93"/>
        <v>5.2079044874433926E-2</v>
      </c>
      <c r="BP49" s="131">
        <f t="shared" si="93"/>
        <v>5.2576358125437164E-2</v>
      </c>
      <c r="BQ49" s="132">
        <f t="shared" si="93"/>
        <v>6.2853022473260425E-2</v>
      </c>
      <c r="BR49" s="129">
        <f t="shared" si="93"/>
        <v>6.4061790095411172E-2</v>
      </c>
      <c r="BS49" s="130">
        <f t="shared" si="93"/>
        <v>6.1669324827219561E-2</v>
      </c>
      <c r="BT49" s="131">
        <f t="shared" si="93"/>
        <v>4.8157958102576448E-2</v>
      </c>
      <c r="BU49" s="129">
        <f t="shared" si="93"/>
        <v>5.4249126891734577E-2</v>
      </c>
      <c r="BV49" s="133">
        <f t="shared" si="93"/>
        <v>5.2500366622671948E-2</v>
      </c>
      <c r="BW49" s="134">
        <f t="shared" si="93"/>
        <v>5.6777346557424176E-2</v>
      </c>
      <c r="BX49" s="129">
        <f t="shared" si="93"/>
        <v>4.5626417948071589E-2</v>
      </c>
      <c r="BY49" s="130">
        <f t="shared" si="93"/>
        <v>5.3376906318082791E-2</v>
      </c>
      <c r="BZ49" s="131">
        <f t="shared" si="93"/>
        <v>5.5121188428459734E-2</v>
      </c>
      <c r="CA49" s="132">
        <f t="shared" si="93"/>
        <v>6.3862249346120309E-2</v>
      </c>
      <c r="CB49" s="129">
        <f t="shared" si="93"/>
        <v>3.9628482972136225E-2</v>
      </c>
      <c r="CC49" s="130">
        <f t="shared" si="93"/>
        <v>6.5799540933435346E-2</v>
      </c>
      <c r="CD49" s="131">
        <f t="shared" si="93"/>
        <v>5.4780876494023904E-2</v>
      </c>
      <c r="CE49" s="132">
        <f t="shared" si="93"/>
        <v>6.6966292134831462E-2</v>
      </c>
      <c r="CF49" s="129">
        <f t="shared" si="93"/>
        <v>4.3326157158234659E-2</v>
      </c>
      <c r="CG49" s="130">
        <f t="shared" si="93"/>
        <v>5.2468070417673457E-2</v>
      </c>
      <c r="CH49" s="131">
        <f t="shared" si="93"/>
        <v>6.4516129032258063E-2</v>
      </c>
      <c r="CI49" s="129">
        <f t="shared" si="93"/>
        <v>5.8037813940363087E-2</v>
      </c>
      <c r="CJ49" s="135">
        <f t="shared" ref="CJ49" si="94">AB49/AB64</f>
        <v>5.4115063144408518E-2</v>
      </c>
      <c r="CK49" s="136">
        <f t="shared" ref="CK49" si="95">AC49/AC64</f>
        <v>5.861147177881311E-2</v>
      </c>
    </row>
    <row r="50" spans="1:89" ht="14" thickBot="1">
      <c r="A50" s="146" t="s">
        <v>26</v>
      </c>
      <c r="B50" s="203">
        <v>346</v>
      </c>
      <c r="C50" s="197">
        <v>424</v>
      </c>
      <c r="D50" s="198">
        <v>195</v>
      </c>
      <c r="E50" s="199">
        <v>247</v>
      </c>
      <c r="F50" s="196">
        <v>342</v>
      </c>
      <c r="G50" s="200">
        <v>231</v>
      </c>
      <c r="H50" s="198">
        <v>473</v>
      </c>
      <c r="I50" s="199">
        <v>540</v>
      </c>
      <c r="J50" s="196">
        <v>142</v>
      </c>
      <c r="K50" s="197">
        <v>95</v>
      </c>
      <c r="L50" s="198">
        <v>201</v>
      </c>
      <c r="M50" s="196">
        <v>214</v>
      </c>
      <c r="N50" s="201">
        <v>331</v>
      </c>
      <c r="O50" s="204">
        <v>328</v>
      </c>
      <c r="P50" s="196">
        <v>206</v>
      </c>
      <c r="Q50" s="197">
        <v>152</v>
      </c>
      <c r="R50" s="198">
        <v>282</v>
      </c>
      <c r="S50" s="199">
        <v>210</v>
      </c>
      <c r="T50" s="196">
        <v>80</v>
      </c>
      <c r="U50" s="200">
        <v>55</v>
      </c>
      <c r="V50" s="198">
        <v>244</v>
      </c>
      <c r="W50" s="205">
        <v>180</v>
      </c>
      <c r="X50" s="196">
        <v>132</v>
      </c>
      <c r="Y50" s="200">
        <v>107</v>
      </c>
      <c r="Z50" s="198">
        <v>425</v>
      </c>
      <c r="AA50" s="196">
        <v>483</v>
      </c>
      <c r="AB50" s="172">
        <f t="shared" si="64"/>
        <v>3399</v>
      </c>
      <c r="AC50" s="173">
        <f t="shared" si="65"/>
        <v>3266</v>
      </c>
      <c r="AE50" s="275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4.8973814578910119E-2</v>
      </c>
      <c r="BK50" s="130">
        <f t="shared" si="96"/>
        <v>5.5914545694316233E-2</v>
      </c>
      <c r="BL50" s="131">
        <f t="shared" si="96"/>
        <v>5.5240793201133141E-2</v>
      </c>
      <c r="BM50" s="132">
        <f t="shared" si="96"/>
        <v>6.1366459627329194E-2</v>
      </c>
      <c r="BN50" s="129">
        <f t="shared" si="96"/>
        <v>5.8914728682170542E-2</v>
      </c>
      <c r="BO50" s="130">
        <f t="shared" si="96"/>
        <v>4.7550432276657062E-2</v>
      </c>
      <c r="BP50" s="131">
        <f t="shared" si="96"/>
        <v>5.514105852179995E-2</v>
      </c>
      <c r="BQ50" s="132">
        <f t="shared" si="96"/>
        <v>6.4896046148299483E-2</v>
      </c>
      <c r="BR50" s="129">
        <f t="shared" si="96"/>
        <v>6.4516129032258063E-2</v>
      </c>
      <c r="BS50" s="130">
        <f t="shared" si="96"/>
        <v>5.0505050505050504E-2</v>
      </c>
      <c r="BT50" s="131">
        <f t="shared" si="96"/>
        <v>4.8398747893089331E-2</v>
      </c>
      <c r="BU50" s="129">
        <f t="shared" si="96"/>
        <v>4.9825378346915014E-2</v>
      </c>
      <c r="BV50" s="133">
        <f t="shared" si="96"/>
        <v>4.8540841765654791E-2</v>
      </c>
      <c r="BW50" s="134">
        <f t="shared" si="96"/>
        <v>4.7146758660342104E-2</v>
      </c>
      <c r="BX50" s="129">
        <f t="shared" si="96"/>
        <v>5.1928409377363247E-2</v>
      </c>
      <c r="BY50" s="130">
        <f t="shared" si="96"/>
        <v>4.1394335511982572E-2</v>
      </c>
      <c r="BZ50" s="131">
        <f t="shared" si="96"/>
        <v>5.5121188428459734E-2</v>
      </c>
      <c r="CA50" s="132">
        <f t="shared" si="96"/>
        <v>4.5771578029642546E-2</v>
      </c>
      <c r="CB50" s="129">
        <f t="shared" si="96"/>
        <v>4.9535603715170282E-2</v>
      </c>
      <c r="CC50" s="130">
        <f t="shared" si="96"/>
        <v>4.2081101759755164E-2</v>
      </c>
      <c r="CD50" s="131">
        <f t="shared" si="96"/>
        <v>4.0504648074369189E-2</v>
      </c>
      <c r="CE50" s="132">
        <f t="shared" si="96"/>
        <v>4.0449438202247189E-2</v>
      </c>
      <c r="CF50" s="129">
        <f t="shared" si="96"/>
        <v>3.5522066738428421E-2</v>
      </c>
      <c r="CG50" s="130">
        <f t="shared" si="96"/>
        <v>3.6934760096651711E-2</v>
      </c>
      <c r="CH50" s="131">
        <f t="shared" si="96"/>
        <v>6.093189964157706E-2</v>
      </c>
      <c r="CI50" s="129">
        <f t="shared" si="96"/>
        <v>4.543316715266673E-2</v>
      </c>
      <c r="CJ50" s="135">
        <f t="shared" ref="CJ50" si="97">AB50/AB64</f>
        <v>5.1842474528704774E-2</v>
      </c>
      <c r="CK50" s="136">
        <f t="shared" ref="CK50" si="98">AC50/AC64</f>
        <v>4.9889253799740317E-2</v>
      </c>
    </row>
    <row r="51" spans="1:89" ht="15" thickTop="1" thickBot="1">
      <c r="A51" s="137" t="s">
        <v>27</v>
      </c>
      <c r="B51" s="206">
        <v>274</v>
      </c>
      <c r="C51" s="190">
        <v>375</v>
      </c>
      <c r="D51" s="191">
        <v>168</v>
      </c>
      <c r="E51" s="192">
        <v>205</v>
      </c>
      <c r="F51" s="189">
        <v>269</v>
      </c>
      <c r="G51" s="193">
        <v>222</v>
      </c>
      <c r="H51" s="191">
        <v>507</v>
      </c>
      <c r="I51" s="192">
        <v>430</v>
      </c>
      <c r="J51" s="189">
        <v>151</v>
      </c>
      <c r="K51" s="190">
        <v>66</v>
      </c>
      <c r="L51" s="191">
        <v>226</v>
      </c>
      <c r="M51" s="189">
        <v>200</v>
      </c>
      <c r="N51" s="194">
        <v>357</v>
      </c>
      <c r="O51" s="207">
        <v>285</v>
      </c>
      <c r="P51" s="189">
        <v>213</v>
      </c>
      <c r="Q51" s="190">
        <v>168</v>
      </c>
      <c r="R51" s="191">
        <v>256</v>
      </c>
      <c r="S51" s="192">
        <v>259</v>
      </c>
      <c r="T51" s="189">
        <v>96</v>
      </c>
      <c r="U51" s="193">
        <v>39</v>
      </c>
      <c r="V51" s="191">
        <v>355</v>
      </c>
      <c r="W51" s="208">
        <v>233</v>
      </c>
      <c r="X51" s="189">
        <v>148</v>
      </c>
      <c r="Y51" s="193">
        <v>126</v>
      </c>
      <c r="Z51" s="191">
        <v>413</v>
      </c>
      <c r="AA51" s="189">
        <v>544</v>
      </c>
      <c r="AB51" s="172">
        <f t="shared" si="64"/>
        <v>3433</v>
      </c>
      <c r="AC51" s="173">
        <f t="shared" si="65"/>
        <v>3152</v>
      </c>
      <c r="AE51" s="269" t="s">
        <v>13</v>
      </c>
      <c r="AF51" s="20">
        <f t="shared" ref="AF51:BG51" si="99">SUM(AF48:AF50)</f>
        <v>1060</v>
      </c>
      <c r="AG51" s="21">
        <f t="shared" si="99"/>
        <v>1253</v>
      </c>
      <c r="AH51" s="20">
        <f t="shared" si="99"/>
        <v>462</v>
      </c>
      <c r="AI51" s="21">
        <f t="shared" si="99"/>
        <v>607</v>
      </c>
      <c r="AJ51" s="20">
        <f t="shared" si="99"/>
        <v>624</v>
      </c>
      <c r="AK51" s="21">
        <f t="shared" si="99"/>
        <v>981</v>
      </c>
      <c r="AL51" s="20">
        <f t="shared" si="99"/>
        <v>1258</v>
      </c>
      <c r="AM51" s="21">
        <f t="shared" si="99"/>
        <v>1286</v>
      </c>
      <c r="AN51" s="20">
        <f t="shared" si="99"/>
        <v>384</v>
      </c>
      <c r="AO51" s="21">
        <f t="shared" si="99"/>
        <v>146</v>
      </c>
      <c r="AP51" s="20">
        <f t="shared" si="99"/>
        <v>673</v>
      </c>
      <c r="AQ51" s="21">
        <f t="shared" si="99"/>
        <v>391</v>
      </c>
      <c r="AR51" s="20">
        <f t="shared" si="99"/>
        <v>862</v>
      </c>
      <c r="AS51" s="21">
        <f t="shared" si="99"/>
        <v>883</v>
      </c>
      <c r="AT51" s="20">
        <f t="shared" si="99"/>
        <v>586</v>
      </c>
      <c r="AU51" s="21">
        <f t="shared" si="99"/>
        <v>651</v>
      </c>
      <c r="AV51" s="20">
        <f t="shared" si="99"/>
        <v>631</v>
      </c>
      <c r="AW51" s="21">
        <f t="shared" si="99"/>
        <v>698</v>
      </c>
      <c r="AX51" s="20">
        <f t="shared" si="99"/>
        <v>366</v>
      </c>
      <c r="AY51" s="21">
        <f t="shared" si="99"/>
        <v>70</v>
      </c>
      <c r="AZ51" s="20">
        <f t="shared" si="99"/>
        <v>1123</v>
      </c>
      <c r="BA51" s="21">
        <f t="shared" si="99"/>
        <v>387</v>
      </c>
      <c r="BB51" s="20">
        <f t="shared" si="99"/>
        <v>703</v>
      </c>
      <c r="BC51" s="21">
        <f t="shared" si="99"/>
        <v>495</v>
      </c>
      <c r="BD51" s="20">
        <f t="shared" si="99"/>
        <v>876</v>
      </c>
      <c r="BE51" s="21">
        <f t="shared" si="99"/>
        <v>2085</v>
      </c>
      <c r="BF51" s="174">
        <f t="shared" si="99"/>
        <v>9608</v>
      </c>
      <c r="BG51" s="175">
        <f t="shared" si="99"/>
        <v>9933</v>
      </c>
      <c r="BI51" s="137" t="s">
        <v>27</v>
      </c>
      <c r="BJ51" s="129">
        <f t="shared" ref="BJ51:CI51" si="100">B51/B64</f>
        <v>3.878273177636235E-2</v>
      </c>
      <c r="BK51" s="130">
        <f t="shared" si="100"/>
        <v>4.9452723196624027E-2</v>
      </c>
      <c r="BL51" s="131">
        <f t="shared" si="100"/>
        <v>4.7592067988668559E-2</v>
      </c>
      <c r="BM51" s="132">
        <f t="shared" si="100"/>
        <v>5.0931677018633541E-2</v>
      </c>
      <c r="BN51" s="129">
        <f t="shared" si="100"/>
        <v>4.6339362618432384E-2</v>
      </c>
      <c r="BO51" s="130">
        <f t="shared" si="100"/>
        <v>4.5697818032111981E-2</v>
      </c>
      <c r="BP51" s="131">
        <f t="shared" si="100"/>
        <v>5.9104686407087902E-2</v>
      </c>
      <c r="BQ51" s="132">
        <f t="shared" si="100"/>
        <v>5.1676481192164406E-2</v>
      </c>
      <c r="BR51" s="129">
        <f t="shared" si="100"/>
        <v>6.8605179463880048E-2</v>
      </c>
      <c r="BS51" s="130">
        <f t="shared" si="100"/>
        <v>3.5087719298245612E-2</v>
      </c>
      <c r="BT51" s="131">
        <f t="shared" si="100"/>
        <v>5.4418492655911387E-2</v>
      </c>
      <c r="BU51" s="129">
        <f t="shared" si="100"/>
        <v>4.6565774155995346E-2</v>
      </c>
      <c r="BV51" s="133">
        <f t="shared" si="100"/>
        <v>5.2353717553893536E-2</v>
      </c>
      <c r="BW51" s="134">
        <f t="shared" si="100"/>
        <v>4.0965933592065545E-2</v>
      </c>
      <c r="BX51" s="129">
        <f t="shared" si="100"/>
        <v>5.3692966977564913E-2</v>
      </c>
      <c r="BY51" s="130">
        <f t="shared" si="100"/>
        <v>4.5751633986928102E-2</v>
      </c>
      <c r="BZ51" s="131">
        <f t="shared" si="100"/>
        <v>5.0039093041438623E-2</v>
      </c>
      <c r="CA51" s="132">
        <f t="shared" si="100"/>
        <v>5.6451612903225805E-2</v>
      </c>
      <c r="CB51" s="129">
        <f t="shared" si="100"/>
        <v>5.9442724458204331E-2</v>
      </c>
      <c r="CC51" s="130">
        <f t="shared" si="100"/>
        <v>2.9839326702371844E-2</v>
      </c>
      <c r="CD51" s="131">
        <f t="shared" si="100"/>
        <v>5.8930942895086325E-2</v>
      </c>
      <c r="CE51" s="132">
        <f t="shared" si="100"/>
        <v>5.2359550561797752E-2</v>
      </c>
      <c r="CF51" s="129">
        <f t="shared" si="100"/>
        <v>3.9827771797631861E-2</v>
      </c>
      <c r="CG51" s="130">
        <f t="shared" si="100"/>
        <v>4.349326889886089E-2</v>
      </c>
      <c r="CH51" s="131">
        <f t="shared" si="100"/>
        <v>5.9211469534050182E-2</v>
      </c>
      <c r="CI51" s="129">
        <f t="shared" si="100"/>
        <v>5.1171103376916563E-2</v>
      </c>
      <c r="CJ51" s="135">
        <f t="shared" ref="CJ51" si="101">AB51/AB64</f>
        <v>5.2361051796717711E-2</v>
      </c>
      <c r="CK51" s="136">
        <f t="shared" ref="CK51" si="102">AC51/AC64</f>
        <v>4.8147865271519132E-2</v>
      </c>
    </row>
    <row r="52" spans="1:89" ht="14" thickTop="1">
      <c r="A52" s="146" t="s">
        <v>28</v>
      </c>
      <c r="B52" s="203">
        <v>363</v>
      </c>
      <c r="C52" s="197">
        <v>535</v>
      </c>
      <c r="D52" s="198">
        <v>145</v>
      </c>
      <c r="E52" s="199">
        <v>388</v>
      </c>
      <c r="F52" s="196">
        <v>329</v>
      </c>
      <c r="G52" s="200">
        <v>337</v>
      </c>
      <c r="H52" s="198">
        <v>516</v>
      </c>
      <c r="I52" s="199">
        <v>575</v>
      </c>
      <c r="J52" s="196">
        <v>171</v>
      </c>
      <c r="K52" s="197">
        <v>59</v>
      </c>
      <c r="L52" s="198">
        <v>361</v>
      </c>
      <c r="M52" s="196">
        <v>174</v>
      </c>
      <c r="N52" s="201">
        <v>418</v>
      </c>
      <c r="O52" s="204">
        <v>359</v>
      </c>
      <c r="P52" s="196">
        <v>316</v>
      </c>
      <c r="Q52" s="197">
        <v>175</v>
      </c>
      <c r="R52" s="198">
        <v>246</v>
      </c>
      <c r="S52" s="199">
        <v>340</v>
      </c>
      <c r="T52" s="196">
        <v>166</v>
      </c>
      <c r="U52" s="200">
        <v>43</v>
      </c>
      <c r="V52" s="198">
        <v>467</v>
      </c>
      <c r="W52" s="205">
        <v>270</v>
      </c>
      <c r="X52" s="196">
        <v>236</v>
      </c>
      <c r="Y52" s="200">
        <v>134</v>
      </c>
      <c r="Z52" s="198">
        <v>445</v>
      </c>
      <c r="AA52" s="196">
        <v>622</v>
      </c>
      <c r="AB52" s="172">
        <f t="shared" si="64"/>
        <v>4179</v>
      </c>
      <c r="AC52" s="173">
        <f t="shared" si="65"/>
        <v>4011</v>
      </c>
      <c r="BI52" s="146" t="s">
        <v>28</v>
      </c>
      <c r="BJ52" s="129">
        <f t="shared" ref="BJ52:CI52" si="103">B52/B64</f>
        <v>5.1380042462845013E-2</v>
      </c>
      <c r="BK52" s="130">
        <f t="shared" si="103"/>
        <v>7.0552551760516946E-2</v>
      </c>
      <c r="BL52" s="131">
        <f t="shared" si="103"/>
        <v>4.1076487252124649E-2</v>
      </c>
      <c r="BM52" s="132">
        <f t="shared" si="103"/>
        <v>9.6397515527950312E-2</v>
      </c>
      <c r="BN52" s="129">
        <f t="shared" si="103"/>
        <v>5.6675279931093885E-2</v>
      </c>
      <c r="BO52" s="130">
        <f t="shared" si="103"/>
        <v>6.9370111156854666E-2</v>
      </c>
      <c r="BP52" s="131">
        <f t="shared" si="103"/>
        <v>6.0153882023781767E-2</v>
      </c>
      <c r="BQ52" s="132">
        <f t="shared" si="103"/>
        <v>6.9102271361615189E-2</v>
      </c>
      <c r="BR52" s="129">
        <f t="shared" si="103"/>
        <v>7.7691958200817812E-2</v>
      </c>
      <c r="BS52" s="130">
        <f t="shared" si="103"/>
        <v>3.1366294524189264E-2</v>
      </c>
      <c r="BT52" s="131">
        <f t="shared" si="103"/>
        <v>8.6925114375150492E-2</v>
      </c>
      <c r="BU52" s="129">
        <f t="shared" si="103"/>
        <v>4.0512223515715949E-2</v>
      </c>
      <c r="BV52" s="133">
        <f t="shared" si="103"/>
        <v>6.1299310749376744E-2</v>
      </c>
      <c r="BW52" s="134">
        <f t="shared" si="103"/>
        <v>5.1602702314215897E-2</v>
      </c>
      <c r="BX52" s="129">
        <f t="shared" si="103"/>
        <v>7.9657171666246529E-2</v>
      </c>
      <c r="BY52" s="130">
        <f t="shared" si="103"/>
        <v>4.7657952069716777E-2</v>
      </c>
      <c r="BZ52" s="131">
        <f t="shared" si="103"/>
        <v>4.8084440969507425E-2</v>
      </c>
      <c r="CA52" s="132">
        <f t="shared" si="103"/>
        <v>7.4106364428945068E-2</v>
      </c>
      <c r="CB52" s="129">
        <f t="shared" si="103"/>
        <v>0.10278637770897833</v>
      </c>
      <c r="CC52" s="130">
        <f t="shared" si="103"/>
        <v>3.2899770466717673E-2</v>
      </c>
      <c r="CD52" s="131">
        <f t="shared" si="103"/>
        <v>7.752324037184595E-2</v>
      </c>
      <c r="CE52" s="132">
        <f t="shared" si="103"/>
        <v>6.0674157303370786E-2</v>
      </c>
      <c r="CF52" s="129">
        <f t="shared" si="103"/>
        <v>6.3509149623250813E-2</v>
      </c>
      <c r="CG52" s="130">
        <f t="shared" si="103"/>
        <v>4.6254746289264757E-2</v>
      </c>
      <c r="CH52" s="131">
        <f t="shared" si="103"/>
        <v>6.3799283154121866E-2</v>
      </c>
      <c r="CI52" s="129">
        <f t="shared" si="103"/>
        <v>5.8508136581695042E-2</v>
      </c>
      <c r="CJ52" s="135">
        <f t="shared" ref="CJ52" si="104">AB52/AB64</f>
        <v>6.3739247147825029E-2</v>
      </c>
      <c r="CK52" s="136">
        <f t="shared" ref="CK52" si="105">AC52/AC64</f>
        <v>6.1269380585045441E-2</v>
      </c>
    </row>
    <row r="53" spans="1:89">
      <c r="A53" s="137" t="s">
        <v>29</v>
      </c>
      <c r="B53" s="206">
        <v>393</v>
      </c>
      <c r="C53" s="190">
        <v>510</v>
      </c>
      <c r="D53" s="191">
        <v>221</v>
      </c>
      <c r="E53" s="192">
        <v>295</v>
      </c>
      <c r="F53" s="189">
        <v>406</v>
      </c>
      <c r="G53" s="193">
        <v>399</v>
      </c>
      <c r="H53" s="191">
        <v>654</v>
      </c>
      <c r="I53" s="192">
        <v>592</v>
      </c>
      <c r="J53" s="189">
        <v>187</v>
      </c>
      <c r="K53" s="190">
        <v>63</v>
      </c>
      <c r="L53" s="191">
        <v>339</v>
      </c>
      <c r="M53" s="189">
        <v>183</v>
      </c>
      <c r="N53" s="194">
        <v>429</v>
      </c>
      <c r="O53" s="207">
        <v>407</v>
      </c>
      <c r="P53" s="189">
        <v>289</v>
      </c>
      <c r="Q53" s="190">
        <v>243</v>
      </c>
      <c r="R53" s="191">
        <v>371</v>
      </c>
      <c r="S53" s="192">
        <v>341</v>
      </c>
      <c r="T53" s="189">
        <v>203</v>
      </c>
      <c r="U53" s="193">
        <v>38</v>
      </c>
      <c r="V53" s="191">
        <v>511</v>
      </c>
      <c r="W53" s="208">
        <v>241</v>
      </c>
      <c r="X53" s="189">
        <v>316</v>
      </c>
      <c r="Y53" s="193">
        <v>183</v>
      </c>
      <c r="Z53" s="191">
        <v>488</v>
      </c>
      <c r="AA53" s="189">
        <v>850</v>
      </c>
      <c r="AB53" s="172">
        <f t="shared" si="64"/>
        <v>4807</v>
      </c>
      <c r="AC53" s="173">
        <f t="shared" si="65"/>
        <v>4345</v>
      </c>
      <c r="BI53" s="137" t="s">
        <v>29</v>
      </c>
      <c r="BJ53" s="129">
        <f t="shared" ref="BJ53:CI53" si="106">B53/B64</f>
        <v>5.5626326963906583E-2</v>
      </c>
      <c r="BK53" s="130">
        <f t="shared" si="106"/>
        <v>6.7255703547408674E-2</v>
      </c>
      <c r="BL53" s="131">
        <f t="shared" si="106"/>
        <v>6.2606232294617564E-2</v>
      </c>
      <c r="BM53" s="132">
        <f t="shared" si="106"/>
        <v>7.3291925465838514E-2</v>
      </c>
      <c r="BN53" s="129">
        <f t="shared" si="106"/>
        <v>6.9939707149009475E-2</v>
      </c>
      <c r="BO53" s="130">
        <f t="shared" si="106"/>
        <v>8.2132564841498557E-2</v>
      </c>
      <c r="BP53" s="131">
        <f t="shared" si="106"/>
        <v>7.6241548146421076E-2</v>
      </c>
      <c r="BQ53" s="132">
        <f t="shared" si="106"/>
        <v>7.1145295036654246E-2</v>
      </c>
      <c r="BR53" s="129">
        <f t="shared" si="106"/>
        <v>8.4961381190368016E-2</v>
      </c>
      <c r="BS53" s="130">
        <f t="shared" si="106"/>
        <v>3.3492822966507178E-2</v>
      </c>
      <c r="BT53" s="131">
        <f t="shared" si="106"/>
        <v>8.162773898386709E-2</v>
      </c>
      <c r="BU53" s="129">
        <f t="shared" si="106"/>
        <v>4.2607683352735737E-2</v>
      </c>
      <c r="BV53" s="133">
        <f t="shared" si="106"/>
        <v>6.2912450505939285E-2</v>
      </c>
      <c r="BW53" s="134">
        <f t="shared" si="106"/>
        <v>5.8502227971826935E-2</v>
      </c>
      <c r="BX53" s="129">
        <f t="shared" si="106"/>
        <v>7.2851020922611545E-2</v>
      </c>
      <c r="BY53" s="130">
        <f t="shared" si="106"/>
        <v>6.6176470588235295E-2</v>
      </c>
      <c r="BZ53" s="131">
        <f t="shared" si="106"/>
        <v>7.2517591868647382E-2</v>
      </c>
      <c r="CA53" s="132">
        <f t="shared" si="106"/>
        <v>7.4324324324324328E-2</v>
      </c>
      <c r="CB53" s="129">
        <f t="shared" si="106"/>
        <v>0.1256965944272446</v>
      </c>
      <c r="CC53" s="130">
        <f t="shared" si="106"/>
        <v>2.9074215761285386E-2</v>
      </c>
      <c r="CD53" s="131">
        <f t="shared" si="106"/>
        <v>8.4827357237715797E-2</v>
      </c>
      <c r="CE53" s="132">
        <f t="shared" si="106"/>
        <v>5.4157303370786516E-2</v>
      </c>
      <c r="CF53" s="129">
        <f t="shared" si="106"/>
        <v>8.503767491926803E-2</v>
      </c>
      <c r="CG53" s="130">
        <f t="shared" si="106"/>
        <v>6.316879530548844E-2</v>
      </c>
      <c r="CH53" s="131">
        <f t="shared" si="106"/>
        <v>6.9964157706093197E-2</v>
      </c>
      <c r="CI53" s="129">
        <f t="shared" si="106"/>
        <v>7.9954849026432129E-2</v>
      </c>
      <c r="CJ53" s="135">
        <f t="shared" ref="CJ53" si="107">AB53/AB64</f>
        <v>7.3317674333475691E-2</v>
      </c>
      <c r="CK53" s="136">
        <f t="shared" ref="CK53" si="108">AC53/AC64</f>
        <v>6.6371343465974189E-2</v>
      </c>
    </row>
    <row r="54" spans="1:89">
      <c r="A54" s="146" t="s">
        <v>30</v>
      </c>
      <c r="B54" s="203">
        <v>505</v>
      </c>
      <c r="C54" s="197">
        <v>590</v>
      </c>
      <c r="D54" s="198">
        <v>249</v>
      </c>
      <c r="E54" s="199">
        <v>296</v>
      </c>
      <c r="F54" s="196">
        <v>338</v>
      </c>
      <c r="G54" s="200">
        <v>479</v>
      </c>
      <c r="H54" s="198">
        <v>652</v>
      </c>
      <c r="I54" s="199">
        <v>634</v>
      </c>
      <c r="J54" s="196">
        <v>182</v>
      </c>
      <c r="K54" s="197">
        <v>78</v>
      </c>
      <c r="L54" s="198">
        <v>285</v>
      </c>
      <c r="M54" s="196">
        <v>178</v>
      </c>
      <c r="N54" s="201">
        <v>423</v>
      </c>
      <c r="O54" s="204">
        <v>405</v>
      </c>
      <c r="P54" s="196">
        <v>294</v>
      </c>
      <c r="Q54" s="197">
        <v>277</v>
      </c>
      <c r="R54" s="198">
        <v>345</v>
      </c>
      <c r="S54" s="199">
        <v>282</v>
      </c>
      <c r="T54" s="196">
        <v>208</v>
      </c>
      <c r="U54" s="200">
        <v>30</v>
      </c>
      <c r="V54" s="198">
        <v>549</v>
      </c>
      <c r="W54" s="205">
        <v>170</v>
      </c>
      <c r="X54" s="196">
        <v>363</v>
      </c>
      <c r="Y54" s="200">
        <v>246</v>
      </c>
      <c r="Z54" s="198">
        <v>472</v>
      </c>
      <c r="AA54" s="196">
        <v>1091</v>
      </c>
      <c r="AB54" s="172">
        <f t="shared" si="64"/>
        <v>4865</v>
      </c>
      <c r="AC54" s="173">
        <f t="shared" si="65"/>
        <v>4756</v>
      </c>
      <c r="BI54" s="146" t="s">
        <v>30</v>
      </c>
      <c r="BJ54" s="129">
        <f t="shared" ref="BJ54:CI54" si="109">B54/B64</f>
        <v>7.1479122434536441E-2</v>
      </c>
      <c r="BK54" s="130">
        <f t="shared" si="109"/>
        <v>7.7805617829355134E-2</v>
      </c>
      <c r="BL54" s="131">
        <f t="shared" si="109"/>
        <v>7.0538243626062327E-2</v>
      </c>
      <c r="BM54" s="132">
        <f t="shared" si="109"/>
        <v>7.3540372670807458E-2</v>
      </c>
      <c r="BN54" s="129">
        <f t="shared" si="109"/>
        <v>5.8225667527993109E-2</v>
      </c>
      <c r="BO54" s="130">
        <f t="shared" si="109"/>
        <v>9.8600247015232609E-2</v>
      </c>
      <c r="BP54" s="131">
        <f t="shared" si="109"/>
        <v>7.6008393564933552E-2</v>
      </c>
      <c r="BQ54" s="132">
        <f t="shared" si="109"/>
        <v>7.6192765292633094E-2</v>
      </c>
      <c r="BR54" s="129">
        <f t="shared" si="109"/>
        <v>8.2689686506133578E-2</v>
      </c>
      <c r="BS54" s="130">
        <f t="shared" si="109"/>
        <v>4.1467304625199361E-2</v>
      </c>
      <c r="BT54" s="131">
        <f t="shared" si="109"/>
        <v>6.8625090296171448E-2</v>
      </c>
      <c r="BU54" s="129">
        <f t="shared" si="109"/>
        <v>4.1443538998835856E-2</v>
      </c>
      <c r="BV54" s="133">
        <f t="shared" si="109"/>
        <v>6.2032556093268805E-2</v>
      </c>
      <c r="BW54" s="134">
        <f t="shared" si="109"/>
        <v>5.8214747736093142E-2</v>
      </c>
      <c r="BX54" s="129">
        <f t="shared" si="109"/>
        <v>7.4111419208469878E-2</v>
      </c>
      <c r="BY54" s="130">
        <f t="shared" si="109"/>
        <v>7.5435729847494554E-2</v>
      </c>
      <c r="BZ54" s="131">
        <f t="shared" si="109"/>
        <v>6.7435496481626264E-2</v>
      </c>
      <c r="CA54" s="132">
        <f t="shared" si="109"/>
        <v>6.1464690496948561E-2</v>
      </c>
      <c r="CB54" s="129">
        <f t="shared" si="109"/>
        <v>0.12879256965944272</v>
      </c>
      <c r="CC54" s="130">
        <f t="shared" si="109"/>
        <v>2.2953328232593728E-2</v>
      </c>
      <c r="CD54" s="131">
        <f t="shared" si="109"/>
        <v>9.113545816733068E-2</v>
      </c>
      <c r="CE54" s="132">
        <f t="shared" si="109"/>
        <v>3.8202247191011236E-2</v>
      </c>
      <c r="CF54" s="129">
        <f t="shared" si="109"/>
        <v>9.768568353067815E-2</v>
      </c>
      <c r="CG54" s="130">
        <f t="shared" si="109"/>
        <v>8.4915429754918878E-2</v>
      </c>
      <c r="CH54" s="131">
        <f t="shared" si="109"/>
        <v>6.7670250896057355E-2</v>
      </c>
      <c r="CI54" s="129">
        <f t="shared" si="109"/>
        <v>0.10262440033863231</v>
      </c>
      <c r="CJ54" s="135">
        <f t="shared" ref="CJ54" si="110">AB54/AB64</f>
        <v>7.4202306143615393E-2</v>
      </c>
      <c r="CK54" s="136">
        <f t="shared" ref="CK54" si="111">AC54/AC64</f>
        <v>7.2649507370350572E-2</v>
      </c>
    </row>
    <row r="55" spans="1:89">
      <c r="A55" s="137" t="s">
        <v>31</v>
      </c>
      <c r="B55" s="206">
        <v>555</v>
      </c>
      <c r="C55" s="190">
        <v>663</v>
      </c>
      <c r="D55" s="191">
        <v>213</v>
      </c>
      <c r="E55" s="192">
        <v>311</v>
      </c>
      <c r="F55" s="189">
        <v>286</v>
      </c>
      <c r="G55" s="193">
        <v>502</v>
      </c>
      <c r="H55" s="191">
        <v>606</v>
      </c>
      <c r="I55" s="192">
        <v>652</v>
      </c>
      <c r="J55" s="189">
        <v>202</v>
      </c>
      <c r="K55" s="190">
        <v>68</v>
      </c>
      <c r="L55" s="191">
        <v>388</v>
      </c>
      <c r="M55" s="189">
        <v>213</v>
      </c>
      <c r="N55" s="194">
        <v>439</v>
      </c>
      <c r="O55" s="207">
        <v>478</v>
      </c>
      <c r="P55" s="189">
        <v>292</v>
      </c>
      <c r="Q55" s="190">
        <v>374</v>
      </c>
      <c r="R55" s="191">
        <v>286</v>
      </c>
      <c r="S55" s="192">
        <v>416</v>
      </c>
      <c r="T55" s="189">
        <v>158</v>
      </c>
      <c r="U55" s="193">
        <v>40</v>
      </c>
      <c r="V55" s="191">
        <v>574</v>
      </c>
      <c r="W55" s="208">
        <v>217</v>
      </c>
      <c r="X55" s="189">
        <v>340</v>
      </c>
      <c r="Y55" s="193">
        <v>249</v>
      </c>
      <c r="Z55" s="191">
        <v>404</v>
      </c>
      <c r="AA55" s="189">
        <v>994</v>
      </c>
      <c r="AB55" s="172">
        <f t="shared" si="64"/>
        <v>4743</v>
      </c>
      <c r="AC55" s="173">
        <f t="shared" si="65"/>
        <v>5177</v>
      </c>
      <c r="BI55" s="137" t="s">
        <v>31</v>
      </c>
      <c r="BJ55" s="129">
        <f t="shared" ref="BJ55:CI55" si="112">B55/B64</f>
        <v>7.8556263269639062E-2</v>
      </c>
      <c r="BK55" s="130">
        <f t="shared" si="112"/>
        <v>8.7432414611631287E-2</v>
      </c>
      <c r="BL55" s="131">
        <f t="shared" si="112"/>
        <v>6.0339943342776203E-2</v>
      </c>
      <c r="BM55" s="132">
        <f t="shared" si="112"/>
        <v>7.726708074534161E-2</v>
      </c>
      <c r="BN55" s="129">
        <f t="shared" si="112"/>
        <v>4.926787252368648E-2</v>
      </c>
      <c r="BO55" s="130">
        <f t="shared" si="112"/>
        <v>0.10333470564018114</v>
      </c>
      <c r="BP55" s="131">
        <f t="shared" si="112"/>
        <v>7.0645838190720442E-2</v>
      </c>
      <c r="BQ55" s="132">
        <f t="shared" si="112"/>
        <v>7.8355966830909743E-2</v>
      </c>
      <c r="BR55" s="129">
        <f t="shared" si="112"/>
        <v>9.1776465243071328E-2</v>
      </c>
      <c r="BS55" s="130">
        <f t="shared" si="112"/>
        <v>3.6150983519404573E-2</v>
      </c>
      <c r="BT55" s="131">
        <f t="shared" si="112"/>
        <v>9.342643871899832E-2</v>
      </c>
      <c r="BU55" s="129">
        <f t="shared" si="112"/>
        <v>4.9592549476135041E-2</v>
      </c>
      <c r="BV55" s="133">
        <f t="shared" si="112"/>
        <v>6.4378941193723421E-2</v>
      </c>
      <c r="BW55" s="134">
        <f t="shared" si="112"/>
        <v>6.87077763403766E-2</v>
      </c>
      <c r="BX55" s="129">
        <f t="shared" si="112"/>
        <v>7.3607259894126545E-2</v>
      </c>
      <c r="BY55" s="130">
        <f t="shared" si="112"/>
        <v>0.10185185185185185</v>
      </c>
      <c r="BZ55" s="131">
        <f t="shared" si="112"/>
        <v>5.5903049257232211E-2</v>
      </c>
      <c r="CA55" s="132">
        <f t="shared" si="112"/>
        <v>9.0671316477768091E-2</v>
      </c>
      <c r="CB55" s="129">
        <f t="shared" si="112"/>
        <v>9.7832817337461297E-2</v>
      </c>
      <c r="CC55" s="130">
        <f t="shared" si="112"/>
        <v>3.0604437643458302E-2</v>
      </c>
      <c r="CD55" s="131">
        <f t="shared" si="112"/>
        <v>9.5285524568393093E-2</v>
      </c>
      <c r="CE55" s="132">
        <f t="shared" si="112"/>
        <v>4.8764044943820223E-2</v>
      </c>
      <c r="CF55" s="129">
        <f t="shared" si="112"/>
        <v>9.1496232508073191E-2</v>
      </c>
      <c r="CG55" s="130">
        <f t="shared" si="112"/>
        <v>8.5950983776320336E-2</v>
      </c>
      <c r="CH55" s="131">
        <f t="shared" si="112"/>
        <v>5.7921146953405021E-2</v>
      </c>
      <c r="CI55" s="129">
        <f t="shared" si="112"/>
        <v>9.3500141096792402E-2</v>
      </c>
      <c r="CJ55" s="135">
        <f t="shared" ref="CJ55" si="113">AB55/AB64</f>
        <v>7.2341528887804277E-2</v>
      </c>
      <c r="CK55" s="136">
        <f t="shared" ref="CK55" si="114">AC55/AC64</f>
        <v>7.9080424654395479E-2</v>
      </c>
    </row>
    <row r="56" spans="1:89">
      <c r="A56" s="146" t="s">
        <v>32</v>
      </c>
      <c r="B56" s="203">
        <v>461</v>
      </c>
      <c r="C56" s="197">
        <v>517</v>
      </c>
      <c r="D56" s="198">
        <v>111</v>
      </c>
      <c r="E56" s="199">
        <v>322</v>
      </c>
      <c r="F56" s="196">
        <v>167</v>
      </c>
      <c r="G56" s="200">
        <v>505</v>
      </c>
      <c r="H56" s="198">
        <v>562</v>
      </c>
      <c r="I56" s="199">
        <v>591</v>
      </c>
      <c r="J56" s="196">
        <v>143</v>
      </c>
      <c r="K56" s="197">
        <v>71</v>
      </c>
      <c r="L56" s="198">
        <v>284</v>
      </c>
      <c r="M56" s="196">
        <v>162</v>
      </c>
      <c r="N56" s="201">
        <v>572</v>
      </c>
      <c r="O56" s="204">
        <v>441</v>
      </c>
      <c r="P56" s="196">
        <v>240</v>
      </c>
      <c r="Q56" s="197">
        <v>291</v>
      </c>
      <c r="R56" s="198">
        <v>198</v>
      </c>
      <c r="S56" s="199">
        <v>404</v>
      </c>
      <c r="T56" s="196">
        <v>84</v>
      </c>
      <c r="U56" s="200">
        <v>19</v>
      </c>
      <c r="V56" s="198">
        <v>621</v>
      </c>
      <c r="W56" s="205">
        <v>148</v>
      </c>
      <c r="X56" s="196">
        <v>200</v>
      </c>
      <c r="Y56" s="200">
        <v>169</v>
      </c>
      <c r="Z56" s="198">
        <v>283</v>
      </c>
      <c r="AA56" s="196">
        <v>823</v>
      </c>
      <c r="AB56" s="172">
        <f t="shared" si="64"/>
        <v>3926</v>
      </c>
      <c r="AC56" s="173">
        <f t="shared" si="65"/>
        <v>4463</v>
      </c>
      <c r="BI56" s="146" t="s">
        <v>32</v>
      </c>
      <c r="BJ56" s="129">
        <f t="shared" ref="BJ56:CI56" si="115">B56/B64</f>
        <v>6.5251238499646147E-2</v>
      </c>
      <c r="BK56" s="130">
        <f t="shared" si="115"/>
        <v>6.8178821047078994E-2</v>
      </c>
      <c r="BL56" s="131">
        <f t="shared" si="115"/>
        <v>3.1444759206798865E-2</v>
      </c>
      <c r="BM56" s="132">
        <f t="shared" si="115"/>
        <v>0.08</v>
      </c>
      <c r="BN56" s="129">
        <f t="shared" si="115"/>
        <v>2.8768303186907838E-2</v>
      </c>
      <c r="BO56" s="130">
        <f t="shared" si="115"/>
        <v>0.10395224372169617</v>
      </c>
      <c r="BP56" s="131">
        <f t="shared" si="115"/>
        <v>6.551643739799487E-2</v>
      </c>
      <c r="BQ56" s="132">
        <f t="shared" si="115"/>
        <v>7.1025117173416655E-2</v>
      </c>
      <c r="BR56" s="129">
        <f t="shared" si="115"/>
        <v>6.4970467969104953E-2</v>
      </c>
      <c r="BS56" s="130">
        <f t="shared" si="115"/>
        <v>3.7745879851143006E-2</v>
      </c>
      <c r="BT56" s="131">
        <f t="shared" si="115"/>
        <v>6.8384300505658566E-2</v>
      </c>
      <c r="BU56" s="129">
        <f t="shared" si="115"/>
        <v>3.7718277066356228E-2</v>
      </c>
      <c r="BV56" s="133">
        <f t="shared" si="115"/>
        <v>8.3883267341252385E-2</v>
      </c>
      <c r="BW56" s="134">
        <f t="shared" si="115"/>
        <v>6.3389391979301421E-2</v>
      </c>
      <c r="BX56" s="129">
        <f t="shared" si="115"/>
        <v>6.0499117721199897E-2</v>
      </c>
      <c r="BY56" s="130">
        <f t="shared" si="115"/>
        <v>7.9248366013071891E-2</v>
      </c>
      <c r="BZ56" s="131">
        <f t="shared" si="115"/>
        <v>3.8702111024237686E-2</v>
      </c>
      <c r="CA56" s="132">
        <f t="shared" si="115"/>
        <v>8.8055797733217089E-2</v>
      </c>
      <c r="CB56" s="129">
        <f t="shared" si="115"/>
        <v>5.2012383900928792E-2</v>
      </c>
      <c r="CC56" s="130">
        <f t="shared" si="115"/>
        <v>1.4537107880642693E-2</v>
      </c>
      <c r="CD56" s="131">
        <f t="shared" si="115"/>
        <v>0.10308764940239044</v>
      </c>
      <c r="CE56" s="132">
        <f t="shared" si="115"/>
        <v>3.3258426966292137E-2</v>
      </c>
      <c r="CF56" s="129">
        <f t="shared" si="115"/>
        <v>5.3821313240043057E-2</v>
      </c>
      <c r="CG56" s="130">
        <f t="shared" si="115"/>
        <v>5.833620987228167E-2</v>
      </c>
      <c r="CH56" s="131">
        <f t="shared" si="115"/>
        <v>4.0573476702508958E-2</v>
      </c>
      <c r="CI56" s="129">
        <f t="shared" si="115"/>
        <v>7.741510676323958E-2</v>
      </c>
      <c r="CJ56" s="135">
        <f t="shared" ref="CJ56" si="116">AB56/AB64</f>
        <v>5.9880422182905256E-2</v>
      </c>
      <c r="CK56" s="136">
        <f t="shared" ref="CK56" si="117">AC56/AC64</f>
        <v>6.8173833346062779E-2</v>
      </c>
    </row>
    <row r="57" spans="1:89">
      <c r="A57" s="137" t="s">
        <v>33</v>
      </c>
      <c r="B57" s="206">
        <v>290</v>
      </c>
      <c r="C57" s="190">
        <v>444</v>
      </c>
      <c r="D57" s="191">
        <v>61</v>
      </c>
      <c r="E57" s="192">
        <v>254</v>
      </c>
      <c r="F57" s="189">
        <v>104</v>
      </c>
      <c r="G57" s="193">
        <v>403</v>
      </c>
      <c r="H57" s="191">
        <v>201</v>
      </c>
      <c r="I57" s="192">
        <v>527</v>
      </c>
      <c r="J57" s="189">
        <v>66</v>
      </c>
      <c r="K57" s="190">
        <v>67</v>
      </c>
      <c r="L57" s="191">
        <v>336</v>
      </c>
      <c r="M57" s="189">
        <v>129</v>
      </c>
      <c r="N57" s="194">
        <v>381</v>
      </c>
      <c r="O57" s="207">
        <v>292</v>
      </c>
      <c r="P57" s="189">
        <v>90</v>
      </c>
      <c r="Q57" s="190">
        <v>211</v>
      </c>
      <c r="R57" s="191">
        <v>152</v>
      </c>
      <c r="S57" s="192">
        <v>314</v>
      </c>
      <c r="T57" s="189">
        <v>58</v>
      </c>
      <c r="U57" s="193">
        <v>19</v>
      </c>
      <c r="V57" s="191">
        <v>491</v>
      </c>
      <c r="W57" s="208">
        <v>161</v>
      </c>
      <c r="X57" s="189">
        <v>90</v>
      </c>
      <c r="Y57" s="193">
        <v>131</v>
      </c>
      <c r="Z57" s="191">
        <v>195</v>
      </c>
      <c r="AA57" s="189">
        <v>646</v>
      </c>
      <c r="AB57" s="172">
        <f t="shared" si="64"/>
        <v>2515</v>
      </c>
      <c r="AC57" s="173">
        <f t="shared" si="65"/>
        <v>3598</v>
      </c>
      <c r="BI57" s="137" t="s">
        <v>33</v>
      </c>
      <c r="BJ57" s="129">
        <f t="shared" ref="BJ57:CI57" si="118">B57/B64</f>
        <v>4.104741684359519E-2</v>
      </c>
      <c r="BK57" s="130">
        <f t="shared" si="118"/>
        <v>5.8552024264802847E-2</v>
      </c>
      <c r="BL57" s="131">
        <f t="shared" si="118"/>
        <v>1.7280453257790367E-2</v>
      </c>
      <c r="BM57" s="132">
        <f t="shared" si="118"/>
        <v>6.3105590062111805E-2</v>
      </c>
      <c r="BN57" s="129">
        <f t="shared" si="118"/>
        <v>1.7915590008613265E-2</v>
      </c>
      <c r="BO57" s="130">
        <f t="shared" si="118"/>
        <v>8.2955948950185265E-2</v>
      </c>
      <c r="BP57" s="131">
        <f t="shared" si="118"/>
        <v>2.3432035439496388E-2</v>
      </c>
      <c r="BQ57" s="132">
        <f t="shared" si="118"/>
        <v>6.3333733926210792E-2</v>
      </c>
      <c r="BR57" s="129">
        <f t="shared" si="118"/>
        <v>2.9986369831894594E-2</v>
      </c>
      <c r="BS57" s="130">
        <f t="shared" si="118"/>
        <v>3.5619351408825092E-2</v>
      </c>
      <c r="BT57" s="131">
        <f t="shared" si="118"/>
        <v>8.0905369612328443E-2</v>
      </c>
      <c r="BU57" s="129">
        <f t="shared" si="118"/>
        <v>3.0034924330616997E-2</v>
      </c>
      <c r="BV57" s="133">
        <f t="shared" si="118"/>
        <v>5.587329520457545E-2</v>
      </c>
      <c r="BW57" s="134">
        <f t="shared" si="118"/>
        <v>4.1972114417133825E-2</v>
      </c>
      <c r="BX57" s="129">
        <f t="shared" si="118"/>
        <v>2.2687169145449961E-2</v>
      </c>
      <c r="BY57" s="130">
        <f t="shared" si="118"/>
        <v>5.7461873638344228E-2</v>
      </c>
      <c r="BZ57" s="131">
        <f t="shared" si="118"/>
        <v>2.9710711493354185E-2</v>
      </c>
      <c r="CA57" s="132">
        <f t="shared" si="118"/>
        <v>6.8439407149084572E-2</v>
      </c>
      <c r="CB57" s="129">
        <f t="shared" si="118"/>
        <v>3.5913312693498449E-2</v>
      </c>
      <c r="CC57" s="130">
        <f t="shared" si="118"/>
        <v>1.4537107880642693E-2</v>
      </c>
      <c r="CD57" s="131">
        <f t="shared" si="118"/>
        <v>8.1507304116865867E-2</v>
      </c>
      <c r="CE57" s="132">
        <f t="shared" si="118"/>
        <v>3.6179775280898878E-2</v>
      </c>
      <c r="CF57" s="129">
        <f t="shared" si="118"/>
        <v>2.4219590958019375E-2</v>
      </c>
      <c r="CG57" s="130">
        <f t="shared" si="118"/>
        <v>4.5219192267863306E-2</v>
      </c>
      <c r="CH57" s="131">
        <f t="shared" si="118"/>
        <v>2.7956989247311829E-2</v>
      </c>
      <c r="CI57" s="129">
        <f t="shared" si="118"/>
        <v>6.0765685260088423E-2</v>
      </c>
      <c r="CJ57" s="135">
        <f t="shared" ref="CJ57" si="119">AB57/AB64</f>
        <v>3.8359465560368497E-2</v>
      </c>
      <c r="CK57" s="136">
        <f t="shared" ref="CK57" si="120">AC57/AC64</f>
        <v>5.4960666004735356E-2</v>
      </c>
    </row>
    <row r="58" spans="1:89">
      <c r="A58" s="146" t="s">
        <v>34</v>
      </c>
      <c r="B58" s="203">
        <v>9</v>
      </c>
      <c r="C58" s="197">
        <v>276</v>
      </c>
      <c r="D58" s="198">
        <v>5</v>
      </c>
      <c r="E58" s="199">
        <v>132</v>
      </c>
      <c r="F58" s="196">
        <v>11</v>
      </c>
      <c r="G58" s="200">
        <v>181</v>
      </c>
      <c r="H58" s="198">
        <v>42</v>
      </c>
      <c r="I58" s="199">
        <v>176</v>
      </c>
      <c r="J58" s="196">
        <v>3</v>
      </c>
      <c r="K58" s="197">
        <v>28</v>
      </c>
      <c r="L58" s="198">
        <v>54</v>
      </c>
      <c r="M58" s="196">
        <v>42</v>
      </c>
      <c r="N58" s="201">
        <v>63</v>
      </c>
      <c r="O58" s="204">
        <v>93</v>
      </c>
      <c r="P58" s="196">
        <v>30</v>
      </c>
      <c r="Q58" s="197">
        <v>57</v>
      </c>
      <c r="R58" s="198">
        <v>36</v>
      </c>
      <c r="S58" s="199">
        <v>70</v>
      </c>
      <c r="T58" s="196">
        <v>23</v>
      </c>
      <c r="U58" s="200">
        <v>11</v>
      </c>
      <c r="V58" s="198">
        <v>70</v>
      </c>
      <c r="W58" s="205">
        <v>44</v>
      </c>
      <c r="X58" s="196">
        <v>18</v>
      </c>
      <c r="Y58" s="200">
        <v>40</v>
      </c>
      <c r="Z58" s="198">
        <v>95</v>
      </c>
      <c r="AA58" s="196">
        <v>199</v>
      </c>
      <c r="AB58" s="172">
        <f t="shared" si="64"/>
        <v>459</v>
      </c>
      <c r="AC58" s="173">
        <f t="shared" si="65"/>
        <v>1349</v>
      </c>
      <c r="BI58" s="146" t="s">
        <v>34</v>
      </c>
      <c r="BJ58" s="129">
        <f t="shared" ref="BJ58:CI58" si="121">B58/B64</f>
        <v>1.2738853503184713E-3</v>
      </c>
      <c r="BK58" s="130">
        <f t="shared" si="121"/>
        <v>3.6397204272715283E-2</v>
      </c>
      <c r="BL58" s="131">
        <f t="shared" si="121"/>
        <v>1.4164305949008499E-3</v>
      </c>
      <c r="BM58" s="132">
        <f t="shared" si="121"/>
        <v>3.279503105590062E-2</v>
      </c>
      <c r="BN58" s="129">
        <f t="shared" si="121"/>
        <v>1.8949181739879415E-3</v>
      </c>
      <c r="BO58" s="130">
        <f t="shared" si="121"/>
        <v>3.7258130918073284E-2</v>
      </c>
      <c r="BP58" s="131">
        <f t="shared" si="121"/>
        <v>4.8962462112380504E-3</v>
      </c>
      <c r="BQ58" s="132">
        <f t="shared" si="121"/>
        <v>2.1151303929816127E-2</v>
      </c>
      <c r="BR58" s="129">
        <f t="shared" si="121"/>
        <v>1.3630168105406633E-3</v>
      </c>
      <c r="BS58" s="130">
        <f t="shared" si="121"/>
        <v>1.4885699096225412E-2</v>
      </c>
      <c r="BT58" s="131">
        <f t="shared" si="121"/>
        <v>1.3002648687695642E-2</v>
      </c>
      <c r="BU58" s="129">
        <f t="shared" si="121"/>
        <v>9.7788125727590221E-3</v>
      </c>
      <c r="BV58" s="133">
        <f t="shared" si="121"/>
        <v>9.2388913330400356E-3</v>
      </c>
      <c r="BW58" s="134">
        <f t="shared" si="121"/>
        <v>1.3367830961621389E-2</v>
      </c>
      <c r="BX58" s="129">
        <f t="shared" si="121"/>
        <v>7.5623897151499871E-3</v>
      </c>
      <c r="BY58" s="130">
        <f t="shared" si="121"/>
        <v>1.5522875816993464E-2</v>
      </c>
      <c r="BZ58" s="131">
        <f t="shared" si="121"/>
        <v>7.0367474589523062E-3</v>
      </c>
      <c r="CA58" s="132">
        <f t="shared" si="121"/>
        <v>1.5257192676547515E-2</v>
      </c>
      <c r="CB58" s="129">
        <f t="shared" si="121"/>
        <v>1.4241486068111455E-2</v>
      </c>
      <c r="CC58" s="130">
        <f t="shared" si="121"/>
        <v>8.4162203519510329E-3</v>
      </c>
      <c r="CD58" s="131">
        <f t="shared" si="121"/>
        <v>1.1620185922974768E-2</v>
      </c>
      <c r="CE58" s="132">
        <f t="shared" si="121"/>
        <v>9.8876404494382016E-3</v>
      </c>
      <c r="CF58" s="129">
        <f t="shared" si="121"/>
        <v>4.8439181916038751E-3</v>
      </c>
      <c r="CG58" s="130">
        <f t="shared" si="121"/>
        <v>1.3807386952019331E-2</v>
      </c>
      <c r="CH58" s="131">
        <f t="shared" si="121"/>
        <v>1.3620071684587814E-2</v>
      </c>
      <c r="CI58" s="129">
        <f t="shared" si="121"/>
        <v>1.8718841125011758E-2</v>
      </c>
      <c r="CJ58" s="135">
        <f t="shared" ref="CJ58" si="122">AB58/AB64</f>
        <v>7.0007931181746081E-3</v>
      </c>
      <c r="CK58" s="136">
        <f t="shared" ref="CK58" si="123">AC58/AC64</f>
        <v>2.0606430917284046E-2</v>
      </c>
    </row>
    <row r="59" spans="1:89">
      <c r="A59" s="137" t="s">
        <v>35</v>
      </c>
      <c r="B59" s="206">
        <v>0</v>
      </c>
      <c r="C59" s="190">
        <v>24</v>
      </c>
      <c r="D59" s="191">
        <v>1</v>
      </c>
      <c r="E59" s="192">
        <v>29</v>
      </c>
      <c r="F59" s="189">
        <v>0</v>
      </c>
      <c r="G59" s="193">
        <v>10</v>
      </c>
      <c r="H59" s="191">
        <v>5</v>
      </c>
      <c r="I59" s="192">
        <v>14</v>
      </c>
      <c r="J59" s="189">
        <v>0</v>
      </c>
      <c r="K59" s="190">
        <v>0</v>
      </c>
      <c r="L59" s="191">
        <v>7</v>
      </c>
      <c r="M59" s="189">
        <v>0</v>
      </c>
      <c r="N59" s="194">
        <v>5</v>
      </c>
      <c r="O59" s="207">
        <v>6</v>
      </c>
      <c r="P59" s="189">
        <v>0</v>
      </c>
      <c r="Q59" s="190">
        <v>3</v>
      </c>
      <c r="R59" s="191">
        <v>4</v>
      </c>
      <c r="S59" s="192">
        <v>4</v>
      </c>
      <c r="T59" s="189">
        <v>1</v>
      </c>
      <c r="U59" s="193">
        <v>3</v>
      </c>
      <c r="V59" s="191">
        <v>3</v>
      </c>
      <c r="W59" s="208">
        <v>1</v>
      </c>
      <c r="X59" s="189">
        <v>0</v>
      </c>
      <c r="Y59" s="193">
        <v>5</v>
      </c>
      <c r="Z59" s="191">
        <v>2</v>
      </c>
      <c r="AA59" s="189">
        <v>10</v>
      </c>
      <c r="AB59" s="172">
        <f t="shared" si="64"/>
        <v>28</v>
      </c>
      <c r="AC59" s="173">
        <f t="shared" si="65"/>
        <v>109</v>
      </c>
      <c r="BI59" s="137" t="s">
        <v>35</v>
      </c>
      <c r="BJ59" s="129">
        <f t="shared" ref="BJ59:CI59" si="124">B59/B64</f>
        <v>0</v>
      </c>
      <c r="BK59" s="130">
        <f t="shared" si="124"/>
        <v>3.1649742845839377E-3</v>
      </c>
      <c r="BL59" s="131">
        <f t="shared" si="124"/>
        <v>2.8328611898016995E-4</v>
      </c>
      <c r="BM59" s="132">
        <f t="shared" si="124"/>
        <v>7.2049689440993785E-3</v>
      </c>
      <c r="BN59" s="129">
        <f t="shared" si="124"/>
        <v>0</v>
      </c>
      <c r="BO59" s="130">
        <f t="shared" si="124"/>
        <v>2.0584602717167557E-3</v>
      </c>
      <c r="BP59" s="131">
        <f t="shared" si="124"/>
        <v>5.8288645371881557E-4</v>
      </c>
      <c r="BQ59" s="132">
        <f t="shared" si="124"/>
        <v>1.682490085326283E-3</v>
      </c>
      <c r="BR59" s="129">
        <f t="shared" si="124"/>
        <v>0</v>
      </c>
      <c r="BS59" s="130">
        <f t="shared" si="124"/>
        <v>0</v>
      </c>
      <c r="BT59" s="131">
        <f t="shared" si="124"/>
        <v>1.6855285335901757E-3</v>
      </c>
      <c r="BU59" s="129">
        <f t="shared" si="124"/>
        <v>0</v>
      </c>
      <c r="BV59" s="133">
        <f t="shared" si="124"/>
        <v>7.3324534389206629E-4</v>
      </c>
      <c r="BW59" s="134">
        <f t="shared" si="124"/>
        <v>8.6244070720137994E-4</v>
      </c>
      <c r="BX59" s="129">
        <f t="shared" si="124"/>
        <v>0</v>
      </c>
      <c r="BY59" s="130">
        <f t="shared" si="124"/>
        <v>8.1699346405228761E-4</v>
      </c>
      <c r="BZ59" s="131">
        <f t="shared" si="124"/>
        <v>7.8186082877247849E-4</v>
      </c>
      <c r="CA59" s="132">
        <f t="shared" si="124"/>
        <v>8.7183958151700091E-4</v>
      </c>
      <c r="CB59" s="129">
        <f t="shared" si="124"/>
        <v>6.1919504643962852E-4</v>
      </c>
      <c r="CC59" s="130">
        <f t="shared" si="124"/>
        <v>2.2953328232593728E-3</v>
      </c>
      <c r="CD59" s="131">
        <f t="shared" si="124"/>
        <v>4.9800796812749003E-4</v>
      </c>
      <c r="CE59" s="132">
        <f t="shared" si="124"/>
        <v>2.2471910112359551E-4</v>
      </c>
      <c r="CF59" s="129">
        <f t="shared" si="124"/>
        <v>0</v>
      </c>
      <c r="CG59" s="130">
        <f t="shared" si="124"/>
        <v>1.7259233690024164E-3</v>
      </c>
      <c r="CH59" s="131">
        <f t="shared" si="124"/>
        <v>2.8673835125448029E-4</v>
      </c>
      <c r="CI59" s="129">
        <f t="shared" si="124"/>
        <v>9.4064528266390741E-4</v>
      </c>
      <c r="CJ59" s="135">
        <f t="shared" ref="CJ59" si="125">AB59/AB64</f>
        <v>4.2706363248123968E-4</v>
      </c>
      <c r="CK59" s="136">
        <f t="shared" ref="CK59" si="126">AC59/AC64</f>
        <v>1.6650118383869242E-3</v>
      </c>
    </row>
    <row r="60" spans="1:89">
      <c r="A60" s="146" t="s">
        <v>36</v>
      </c>
      <c r="B60" s="203">
        <v>0</v>
      </c>
      <c r="C60" s="197">
        <v>5</v>
      </c>
      <c r="D60" s="198">
        <v>0</v>
      </c>
      <c r="E60" s="199">
        <v>0</v>
      </c>
      <c r="F60" s="196">
        <v>0</v>
      </c>
      <c r="G60" s="200">
        <v>0</v>
      </c>
      <c r="H60" s="198">
        <v>0</v>
      </c>
      <c r="I60" s="199">
        <v>0</v>
      </c>
      <c r="J60" s="196">
        <v>0</v>
      </c>
      <c r="K60" s="200">
        <v>0</v>
      </c>
      <c r="L60" s="198">
        <v>0</v>
      </c>
      <c r="M60" s="196">
        <v>0</v>
      </c>
      <c r="N60" s="201">
        <v>0</v>
      </c>
      <c r="O60" s="204">
        <v>0</v>
      </c>
      <c r="P60" s="196">
        <v>0</v>
      </c>
      <c r="Q60" s="200">
        <v>0</v>
      </c>
      <c r="R60" s="198">
        <v>0</v>
      </c>
      <c r="S60" s="199">
        <v>0</v>
      </c>
      <c r="T60" s="196">
        <v>0</v>
      </c>
      <c r="U60" s="200">
        <v>0</v>
      </c>
      <c r="V60" s="198">
        <v>0</v>
      </c>
      <c r="W60" s="199">
        <v>0</v>
      </c>
      <c r="X60" s="196">
        <v>0</v>
      </c>
      <c r="Y60" s="200">
        <v>0</v>
      </c>
      <c r="Z60" s="198">
        <v>0</v>
      </c>
      <c r="AA60" s="196">
        <v>0</v>
      </c>
      <c r="AB60" s="172">
        <f t="shared" si="64"/>
        <v>0</v>
      </c>
      <c r="AC60" s="173">
        <f t="shared" si="65"/>
        <v>5</v>
      </c>
      <c r="BI60" s="146" t="s">
        <v>36</v>
      </c>
      <c r="BJ60" s="129">
        <f t="shared" ref="BJ60:CI60" si="127">B60/B64</f>
        <v>0</v>
      </c>
      <c r="BK60" s="130">
        <f t="shared" si="127"/>
        <v>6.5936964262165373E-4</v>
      </c>
      <c r="BL60" s="131">
        <f t="shared" si="127"/>
        <v>0</v>
      </c>
      <c r="BM60" s="132">
        <f t="shared" si="127"/>
        <v>0</v>
      </c>
      <c r="BN60" s="129">
        <f t="shared" si="127"/>
        <v>0</v>
      </c>
      <c r="BO60" s="130">
        <f t="shared" si="127"/>
        <v>0</v>
      </c>
      <c r="BP60" s="131">
        <f t="shared" si="127"/>
        <v>0</v>
      </c>
      <c r="BQ60" s="132">
        <f t="shared" si="127"/>
        <v>0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7.6376689834262577E-5</v>
      </c>
    </row>
    <row r="61" spans="1:89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/>
      <c r="AC61" s="173"/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/>
      <c r="AC62" s="173"/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4" thickBot="1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/>
      <c r="AC63" s="173"/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5" thickTop="1" thickBot="1">
      <c r="A64" s="269" t="s">
        <v>13</v>
      </c>
      <c r="B64" s="20">
        <f t="shared" ref="B64:AA64" si="187">SUM(B41:B63)</f>
        <v>7065</v>
      </c>
      <c r="C64" s="21">
        <f t="shared" si="187"/>
        <v>7583</v>
      </c>
      <c r="D64" s="20">
        <f t="shared" si="187"/>
        <v>3530</v>
      </c>
      <c r="E64" s="21">
        <f t="shared" si="187"/>
        <v>4025</v>
      </c>
      <c r="F64" s="20">
        <f t="shared" si="187"/>
        <v>5805</v>
      </c>
      <c r="G64" s="21">
        <f t="shared" si="187"/>
        <v>4858</v>
      </c>
      <c r="H64" s="20">
        <f t="shared" si="187"/>
        <v>8578</v>
      </c>
      <c r="I64" s="21">
        <f t="shared" si="187"/>
        <v>8321</v>
      </c>
      <c r="J64" s="20">
        <f t="shared" si="187"/>
        <v>2201</v>
      </c>
      <c r="K64" s="21">
        <f t="shared" si="187"/>
        <v>1881</v>
      </c>
      <c r="L64" s="20">
        <f t="shared" si="187"/>
        <v>4153</v>
      </c>
      <c r="M64" s="21">
        <f t="shared" si="187"/>
        <v>4295</v>
      </c>
      <c r="N64" s="20">
        <f t="shared" si="187"/>
        <v>6819</v>
      </c>
      <c r="O64" s="21">
        <f t="shared" si="187"/>
        <v>6957</v>
      </c>
      <c r="P64" s="20">
        <f t="shared" si="187"/>
        <v>3967</v>
      </c>
      <c r="Q64" s="21">
        <f t="shared" si="187"/>
        <v>3672</v>
      </c>
      <c r="R64" s="20">
        <f t="shared" si="187"/>
        <v>5116</v>
      </c>
      <c r="S64" s="21">
        <f t="shared" si="187"/>
        <v>4588</v>
      </c>
      <c r="T64" s="20">
        <f t="shared" si="187"/>
        <v>1615</v>
      </c>
      <c r="U64" s="21">
        <f t="shared" si="187"/>
        <v>1307</v>
      </c>
      <c r="V64" s="20">
        <f t="shared" si="187"/>
        <v>6024</v>
      </c>
      <c r="W64" s="21">
        <f t="shared" si="187"/>
        <v>4450</v>
      </c>
      <c r="X64" s="20">
        <f t="shared" si="187"/>
        <v>3716</v>
      </c>
      <c r="Y64" s="21">
        <f t="shared" si="187"/>
        <v>2897</v>
      </c>
      <c r="Z64" s="20">
        <f t="shared" si="187"/>
        <v>6975</v>
      </c>
      <c r="AA64" s="21">
        <f t="shared" si="187"/>
        <v>10631</v>
      </c>
      <c r="AB64" s="174">
        <f t="shared" ref="AB64:AC64" si="188">SUM(AB40:AB63)</f>
        <v>65564</v>
      </c>
      <c r="AC64" s="175">
        <f t="shared" si="188"/>
        <v>65465</v>
      </c>
      <c r="BI64" s="269" t="s">
        <v>13</v>
      </c>
      <c r="BJ64" s="155">
        <f>SUM(BJ40:BJ63)</f>
        <v>1.0000000000000002</v>
      </c>
      <c r="BK64" s="156">
        <f t="shared" ref="BK64:CK64" si="189">SUM(BK40:BK63)</f>
        <v>1</v>
      </c>
      <c r="BL64" s="155">
        <f t="shared" si="189"/>
        <v>1</v>
      </c>
      <c r="BM64" s="156">
        <f t="shared" si="189"/>
        <v>1</v>
      </c>
      <c r="BN64" s="155">
        <f t="shared" si="189"/>
        <v>1</v>
      </c>
      <c r="BO64" s="156">
        <f t="shared" si="189"/>
        <v>0.99999999999999989</v>
      </c>
      <c r="BP64" s="155">
        <f t="shared" si="189"/>
        <v>1</v>
      </c>
      <c r="BQ64" s="156">
        <f t="shared" si="189"/>
        <v>0.99999999999999989</v>
      </c>
      <c r="BR64" s="155">
        <f t="shared" si="189"/>
        <v>1</v>
      </c>
      <c r="BS64" s="156">
        <f t="shared" si="189"/>
        <v>0.99999999999999978</v>
      </c>
      <c r="BT64" s="155">
        <f t="shared" si="189"/>
        <v>1</v>
      </c>
      <c r="BU64" s="156">
        <f t="shared" si="189"/>
        <v>1</v>
      </c>
      <c r="BV64" s="155">
        <f t="shared" si="189"/>
        <v>1</v>
      </c>
      <c r="BW64" s="156">
        <f t="shared" si="189"/>
        <v>1</v>
      </c>
      <c r="BX64" s="155">
        <f t="shared" si="189"/>
        <v>0.99999999999999989</v>
      </c>
      <c r="BY64" s="156">
        <f t="shared" si="189"/>
        <v>1</v>
      </c>
      <c r="BZ64" s="155">
        <f t="shared" si="189"/>
        <v>1</v>
      </c>
      <c r="CA64" s="156">
        <f t="shared" si="189"/>
        <v>1</v>
      </c>
      <c r="CB64" s="155">
        <f t="shared" si="189"/>
        <v>0.99999999999999989</v>
      </c>
      <c r="CC64" s="156">
        <f t="shared" si="189"/>
        <v>1</v>
      </c>
      <c r="CD64" s="155">
        <f t="shared" si="189"/>
        <v>1.0000000000000002</v>
      </c>
      <c r="CE64" s="156">
        <f t="shared" si="189"/>
        <v>1</v>
      </c>
      <c r="CF64" s="155">
        <f t="shared" si="189"/>
        <v>1</v>
      </c>
      <c r="CG64" s="156">
        <f t="shared" si="189"/>
        <v>1</v>
      </c>
      <c r="CH64" s="155">
        <f t="shared" si="189"/>
        <v>1.0000000000000002</v>
      </c>
      <c r="CI64" s="156">
        <f t="shared" si="189"/>
        <v>1</v>
      </c>
      <c r="CJ64" s="155">
        <f t="shared" si="189"/>
        <v>1.0000000000000002</v>
      </c>
      <c r="CK64" s="156">
        <f t="shared" si="189"/>
        <v>1</v>
      </c>
    </row>
    <row r="65" spans="1:89" ht="14" thickTop="1">
      <c r="A65" s="187"/>
    </row>
    <row r="67" spans="1:89">
      <c r="A67" s="301">
        <f>+A36+1</f>
        <v>44015</v>
      </c>
      <c r="B67" s="301"/>
      <c r="C67" s="301"/>
      <c r="D67" s="301"/>
      <c r="BI67" s="300">
        <f>+BI36+1</f>
        <v>44015</v>
      </c>
      <c r="BJ67" s="300"/>
      <c r="BK67" s="300"/>
      <c r="BL67" s="300"/>
    </row>
    <row r="68" spans="1:89" ht="14" thickBot="1">
      <c r="AE68" s="272" t="s">
        <v>84</v>
      </c>
    </row>
    <row r="69" spans="1:89" ht="15" thickTop="1" thickBot="1">
      <c r="A69" s="298" t="s">
        <v>0</v>
      </c>
      <c r="B69" s="292" t="s">
        <v>1</v>
      </c>
      <c r="C69" s="293"/>
      <c r="D69" s="292" t="s">
        <v>2</v>
      </c>
      <c r="E69" s="293"/>
      <c r="F69" s="292" t="s">
        <v>3</v>
      </c>
      <c r="G69" s="293"/>
      <c r="H69" s="292" t="s">
        <v>4</v>
      </c>
      <c r="I69" s="293"/>
      <c r="J69" s="292" t="s">
        <v>5</v>
      </c>
      <c r="K69" s="293"/>
      <c r="L69" s="292" t="s">
        <v>6</v>
      </c>
      <c r="M69" s="293"/>
      <c r="N69" s="292" t="s">
        <v>7</v>
      </c>
      <c r="O69" s="293"/>
      <c r="P69" s="292" t="s">
        <v>8</v>
      </c>
      <c r="Q69" s="293"/>
      <c r="R69" s="292" t="s">
        <v>9</v>
      </c>
      <c r="S69" s="293"/>
      <c r="T69" s="292" t="s">
        <v>10</v>
      </c>
      <c r="U69" s="293"/>
      <c r="V69" s="292" t="s">
        <v>11</v>
      </c>
      <c r="W69" s="293"/>
      <c r="X69" s="292" t="s">
        <v>12</v>
      </c>
      <c r="Y69" s="293"/>
      <c r="Z69" s="294" t="s">
        <v>40</v>
      </c>
      <c r="AA69" s="295"/>
      <c r="AB69" s="296" t="s">
        <v>41</v>
      </c>
      <c r="AC69" s="297"/>
      <c r="AE69" s="298" t="s">
        <v>0</v>
      </c>
      <c r="AF69" s="292" t="s">
        <v>1</v>
      </c>
      <c r="AG69" s="293"/>
      <c r="AH69" s="292" t="s">
        <v>2</v>
      </c>
      <c r="AI69" s="293"/>
      <c r="AJ69" s="292" t="s">
        <v>3</v>
      </c>
      <c r="AK69" s="293"/>
      <c r="AL69" s="292" t="s">
        <v>4</v>
      </c>
      <c r="AM69" s="293"/>
      <c r="AN69" s="292" t="s">
        <v>5</v>
      </c>
      <c r="AO69" s="293"/>
      <c r="AP69" s="292" t="s">
        <v>6</v>
      </c>
      <c r="AQ69" s="293"/>
      <c r="AR69" s="292" t="s">
        <v>7</v>
      </c>
      <c r="AS69" s="293"/>
      <c r="AT69" s="292" t="s">
        <v>8</v>
      </c>
      <c r="AU69" s="293"/>
      <c r="AV69" s="292" t="s">
        <v>9</v>
      </c>
      <c r="AW69" s="293"/>
      <c r="AX69" s="292" t="s">
        <v>10</v>
      </c>
      <c r="AY69" s="293"/>
      <c r="AZ69" s="292" t="s">
        <v>11</v>
      </c>
      <c r="BA69" s="293"/>
      <c r="BB69" s="292" t="s">
        <v>12</v>
      </c>
      <c r="BC69" s="293"/>
      <c r="BD69" s="294" t="s">
        <v>40</v>
      </c>
      <c r="BE69" s="295"/>
      <c r="BF69" s="296" t="s">
        <v>41</v>
      </c>
      <c r="BG69" s="297"/>
      <c r="BI69" s="298" t="s">
        <v>0</v>
      </c>
      <c r="BJ69" s="292" t="s">
        <v>1</v>
      </c>
      <c r="BK69" s="293"/>
      <c r="BL69" s="292" t="s">
        <v>2</v>
      </c>
      <c r="BM69" s="293"/>
      <c r="BN69" s="292" t="s">
        <v>3</v>
      </c>
      <c r="BO69" s="293"/>
      <c r="BP69" s="292" t="s">
        <v>4</v>
      </c>
      <c r="BQ69" s="293"/>
      <c r="BR69" s="292" t="s">
        <v>5</v>
      </c>
      <c r="BS69" s="293"/>
      <c r="BT69" s="292" t="s">
        <v>6</v>
      </c>
      <c r="BU69" s="293"/>
      <c r="BV69" s="292" t="s">
        <v>7</v>
      </c>
      <c r="BW69" s="293"/>
      <c r="BX69" s="292" t="s">
        <v>8</v>
      </c>
      <c r="BY69" s="293"/>
      <c r="BZ69" s="292" t="s">
        <v>9</v>
      </c>
      <c r="CA69" s="293"/>
      <c r="CB69" s="292" t="s">
        <v>10</v>
      </c>
      <c r="CC69" s="293"/>
      <c r="CD69" s="292" t="s">
        <v>11</v>
      </c>
      <c r="CE69" s="293"/>
      <c r="CF69" s="292" t="s">
        <v>12</v>
      </c>
      <c r="CG69" s="293"/>
      <c r="CH69" s="294" t="s">
        <v>40</v>
      </c>
      <c r="CI69" s="295"/>
      <c r="CJ69" s="292" t="s">
        <v>41</v>
      </c>
      <c r="CK69" s="293"/>
    </row>
    <row r="70" spans="1:89" ht="15" thickTop="1" thickBot="1">
      <c r="A70" s="299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9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9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4" thickTop="1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5" t="str">
        <f>$AE$9</f>
        <v>07:00 - 07:59</v>
      </c>
      <c r="AF71" s="126">
        <f>SUMIF($A$9:$A$32,$AE71,B$71:B$94)</f>
        <v>502</v>
      </c>
      <c r="AG71" s="186">
        <f t="shared" ref="AG71:AV72" si="190">SUMIF($A$9:$A$32,$AE71,C$71:C$94)</f>
        <v>536</v>
      </c>
      <c r="AH71" s="127">
        <f t="shared" si="190"/>
        <v>320</v>
      </c>
      <c r="AI71" s="180">
        <f t="shared" si="190"/>
        <v>255</v>
      </c>
      <c r="AJ71" s="126">
        <f t="shared" si="190"/>
        <v>496</v>
      </c>
      <c r="AK71" s="128">
        <f t="shared" si="190"/>
        <v>247</v>
      </c>
      <c r="AL71" s="127">
        <f t="shared" si="190"/>
        <v>618</v>
      </c>
      <c r="AM71" s="180">
        <f t="shared" si="190"/>
        <v>416</v>
      </c>
      <c r="AN71" s="126">
        <f t="shared" si="190"/>
        <v>135</v>
      </c>
      <c r="AO71" s="128">
        <f t="shared" si="190"/>
        <v>223</v>
      </c>
      <c r="AP71" s="127">
        <f t="shared" si="190"/>
        <v>219</v>
      </c>
      <c r="AQ71" s="126">
        <f t="shared" si="190"/>
        <v>576</v>
      </c>
      <c r="AR71" s="179">
        <f t="shared" si="190"/>
        <v>515</v>
      </c>
      <c r="AS71" s="181">
        <f t="shared" si="190"/>
        <v>638</v>
      </c>
      <c r="AT71" s="126">
        <f t="shared" si="190"/>
        <v>308</v>
      </c>
      <c r="AU71" s="128">
        <f t="shared" si="190"/>
        <v>268</v>
      </c>
      <c r="AV71" s="127">
        <f t="shared" si="190"/>
        <v>393</v>
      </c>
      <c r="AW71" s="180">
        <f t="shared" ref="AW71:BE72" si="191">SUMIF($A$9:$A$32,$AE71,S$71:S$94)</f>
        <v>266</v>
      </c>
      <c r="AX71" s="126">
        <f t="shared" si="191"/>
        <v>92</v>
      </c>
      <c r="AY71" s="128">
        <f t="shared" si="191"/>
        <v>159</v>
      </c>
      <c r="AZ71" s="127">
        <f t="shared" si="191"/>
        <v>385</v>
      </c>
      <c r="BA71" s="180">
        <f t="shared" si="191"/>
        <v>351</v>
      </c>
      <c r="BB71" s="126">
        <f t="shared" si="191"/>
        <v>304</v>
      </c>
      <c r="BC71" s="128">
        <f t="shared" si="191"/>
        <v>222</v>
      </c>
      <c r="BD71" s="184">
        <f t="shared" si="191"/>
        <v>469</v>
      </c>
      <c r="BE71" s="185">
        <f t="shared" si="191"/>
        <v>582</v>
      </c>
      <c r="BF71" s="170">
        <f>AF71+AH71+AJ71+AL71+AN71+AP71+AR71+AT71+AV71+AX71+AZ71+BB71+BD71</f>
        <v>4756</v>
      </c>
      <c r="BG71" s="171">
        <f>AG71+AI71+AK71+AM71+AO71+AQ71+AS71+AU71+AW71+AY71+BA71+BC71+BE71</f>
        <v>4739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>
      <c r="A72" s="137" t="s">
        <v>17</v>
      </c>
      <c r="B72" s="189">
        <v>210</v>
      </c>
      <c r="C72" s="190">
        <v>0</v>
      </c>
      <c r="D72" s="191">
        <v>84</v>
      </c>
      <c r="E72" s="192">
        <v>1</v>
      </c>
      <c r="F72" s="189">
        <v>312</v>
      </c>
      <c r="G72" s="193">
        <v>2</v>
      </c>
      <c r="H72" s="191">
        <v>191</v>
      </c>
      <c r="I72" s="192">
        <v>16</v>
      </c>
      <c r="J72" s="189">
        <v>28</v>
      </c>
      <c r="K72" s="193">
        <v>12</v>
      </c>
      <c r="L72" s="191">
        <v>21</v>
      </c>
      <c r="M72" s="189">
        <v>42</v>
      </c>
      <c r="N72" s="194">
        <v>49</v>
      </c>
      <c r="O72" s="195">
        <v>14</v>
      </c>
      <c r="P72" s="189">
        <v>17</v>
      </c>
      <c r="Q72" s="193">
        <v>11</v>
      </c>
      <c r="R72" s="191">
        <v>24</v>
      </c>
      <c r="S72" s="192">
        <v>3</v>
      </c>
      <c r="T72" s="189">
        <v>0</v>
      </c>
      <c r="U72" s="193">
        <v>0</v>
      </c>
      <c r="V72" s="191">
        <v>0</v>
      </c>
      <c r="W72" s="192">
        <v>0</v>
      </c>
      <c r="X72" s="189">
        <v>0</v>
      </c>
      <c r="Y72" s="193">
        <v>0</v>
      </c>
      <c r="Z72" s="191">
        <v>0</v>
      </c>
      <c r="AA72" s="189">
        <v>0</v>
      </c>
      <c r="AB72" s="172">
        <f t="shared" ref="AB72:AB91" si="193">SUM(B72,D72,F72,H72,J72,L72,N72,P72,R72,T72,V72,X72,Z72)</f>
        <v>936</v>
      </c>
      <c r="AC72" s="173">
        <f t="shared" ref="AC72:AC91" si="194">SUM(C72,E72,G72,I72,K72,M72,O72,Q72,S72,U72,W72,Y72,AA72)</f>
        <v>101</v>
      </c>
      <c r="AE72" s="277" t="str">
        <f>$AE$10</f>
        <v>08:00 - 08:59</v>
      </c>
      <c r="AF72" s="126">
        <f>SUMIF($A$9:$A$32,$AE72,B$71:B$94)</f>
        <v>444</v>
      </c>
      <c r="AG72" s="190">
        <f t="shared" si="190"/>
        <v>531</v>
      </c>
      <c r="AH72" s="191">
        <f t="shared" si="190"/>
        <v>328</v>
      </c>
      <c r="AI72" s="192">
        <f t="shared" si="190"/>
        <v>231</v>
      </c>
      <c r="AJ72" s="278">
        <f t="shared" si="190"/>
        <v>346</v>
      </c>
      <c r="AK72" s="193">
        <f t="shared" si="190"/>
        <v>182</v>
      </c>
      <c r="AL72" s="191">
        <f t="shared" si="190"/>
        <v>642</v>
      </c>
      <c r="AM72" s="192">
        <f t="shared" si="190"/>
        <v>449</v>
      </c>
      <c r="AN72" s="278">
        <f t="shared" si="190"/>
        <v>108</v>
      </c>
      <c r="AO72" s="193">
        <f t="shared" si="190"/>
        <v>190</v>
      </c>
      <c r="AP72" s="191">
        <f t="shared" si="190"/>
        <v>195</v>
      </c>
      <c r="AQ72" s="278">
        <f t="shared" si="190"/>
        <v>514</v>
      </c>
      <c r="AR72" s="194">
        <f t="shared" si="190"/>
        <v>495</v>
      </c>
      <c r="AS72" s="195">
        <f t="shared" si="190"/>
        <v>629</v>
      </c>
      <c r="AT72" s="278">
        <f t="shared" si="190"/>
        <v>288</v>
      </c>
      <c r="AU72" s="193">
        <f t="shared" si="190"/>
        <v>229</v>
      </c>
      <c r="AV72" s="191">
        <f t="shared" si="190"/>
        <v>421</v>
      </c>
      <c r="AW72" s="192">
        <f t="shared" si="191"/>
        <v>205</v>
      </c>
      <c r="AX72" s="278">
        <f t="shared" si="191"/>
        <v>103</v>
      </c>
      <c r="AY72" s="193">
        <f t="shared" si="191"/>
        <v>138</v>
      </c>
      <c r="AZ72" s="191">
        <f t="shared" si="191"/>
        <v>392</v>
      </c>
      <c r="BA72" s="192">
        <f t="shared" si="191"/>
        <v>390</v>
      </c>
      <c r="BB72" s="278">
        <f t="shared" si="191"/>
        <v>273</v>
      </c>
      <c r="BC72" s="193">
        <f t="shared" si="191"/>
        <v>214</v>
      </c>
      <c r="BD72" s="191">
        <f t="shared" si="191"/>
        <v>452</v>
      </c>
      <c r="BE72" s="278">
        <f t="shared" si="191"/>
        <v>536</v>
      </c>
      <c r="BF72" s="172">
        <f>SUM(AF72,AH72,AJ72,AL72,AN72,AP72,AR72,AT72,AV72,AX72,AZ72,BB72,BD72)</f>
        <v>4487</v>
      </c>
      <c r="BG72" s="173">
        <f>SUM(AG72,AI72,AK72,AM72,AO72,AQ72,AS72,AU72,AW72,AY72,BA72,BC72,BE72)</f>
        <v>4438</v>
      </c>
      <c r="BI72" s="137" t="s">
        <v>17</v>
      </c>
      <c r="BJ72" s="129">
        <f t="shared" ref="BJ72:CK72" si="195">B72/B95</f>
        <v>2.8885832187070151E-2</v>
      </c>
      <c r="BK72" s="130">
        <f t="shared" si="195"/>
        <v>0</v>
      </c>
      <c r="BL72" s="131">
        <f t="shared" si="195"/>
        <v>2.2018348623853212E-2</v>
      </c>
      <c r="BM72" s="132">
        <f t="shared" si="195"/>
        <v>2.2466861379465288E-4</v>
      </c>
      <c r="BN72" s="129">
        <f t="shared" si="195"/>
        <v>5.0814332247557006E-2</v>
      </c>
      <c r="BO72" s="130">
        <f t="shared" si="195"/>
        <v>3.9131285462727449E-4</v>
      </c>
      <c r="BP72" s="131">
        <f t="shared" si="195"/>
        <v>2.0952172005265467E-2</v>
      </c>
      <c r="BQ72" s="132">
        <f t="shared" si="195"/>
        <v>1.8583042973286876E-3</v>
      </c>
      <c r="BR72" s="129">
        <f t="shared" si="195"/>
        <v>1.2411347517730497E-2</v>
      </c>
      <c r="BS72" s="130">
        <f t="shared" si="195"/>
        <v>6.9005175388154108E-3</v>
      </c>
      <c r="BT72" s="131">
        <f t="shared" si="195"/>
        <v>4.5307443365695792E-3</v>
      </c>
      <c r="BU72" s="129">
        <f t="shared" si="195"/>
        <v>8.3053193593039358E-3</v>
      </c>
      <c r="BV72" s="133">
        <f t="shared" si="195"/>
        <v>6.7409547393038937E-3</v>
      </c>
      <c r="BW72" s="134">
        <f t="shared" si="195"/>
        <v>1.8279148713931323E-3</v>
      </c>
      <c r="BX72" s="129">
        <f t="shared" si="195"/>
        <v>3.8566243194192379E-3</v>
      </c>
      <c r="BY72" s="130">
        <f t="shared" si="195"/>
        <v>2.9278679797710939E-3</v>
      </c>
      <c r="BZ72" s="131">
        <f t="shared" si="195"/>
        <v>4.3875685557586835E-3</v>
      </c>
      <c r="CA72" s="132">
        <f t="shared" si="195"/>
        <v>6.4336264207591682E-4</v>
      </c>
      <c r="CB72" s="129">
        <f t="shared" si="195"/>
        <v>0</v>
      </c>
      <c r="CC72" s="130">
        <f t="shared" si="195"/>
        <v>0</v>
      </c>
      <c r="CD72" s="131">
        <f t="shared" si="195"/>
        <v>0</v>
      </c>
      <c r="CE72" s="132">
        <f t="shared" si="195"/>
        <v>0</v>
      </c>
      <c r="CF72" s="129">
        <f t="shared" si="195"/>
        <v>0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1.3384813384813385E-2</v>
      </c>
      <c r="CK72" s="136">
        <f t="shared" si="195"/>
        <v>1.4466597914518163E-3</v>
      </c>
    </row>
    <row r="73" spans="1:89" ht="14" thickBot="1">
      <c r="A73" s="146" t="s">
        <v>18</v>
      </c>
      <c r="B73" s="196">
        <v>453</v>
      </c>
      <c r="C73" s="197">
        <v>0</v>
      </c>
      <c r="D73" s="198">
        <v>169</v>
      </c>
      <c r="E73" s="199">
        <v>4</v>
      </c>
      <c r="F73" s="196">
        <v>350</v>
      </c>
      <c r="G73" s="200">
        <v>14</v>
      </c>
      <c r="H73" s="198">
        <v>315</v>
      </c>
      <c r="I73" s="199">
        <v>123</v>
      </c>
      <c r="J73" s="196">
        <v>61</v>
      </c>
      <c r="K73" s="200">
        <v>47</v>
      </c>
      <c r="L73" s="198">
        <v>137</v>
      </c>
      <c r="M73" s="196">
        <v>222</v>
      </c>
      <c r="N73" s="201">
        <v>339</v>
      </c>
      <c r="O73" s="202">
        <v>307</v>
      </c>
      <c r="P73" s="196">
        <v>183</v>
      </c>
      <c r="Q73" s="200">
        <v>175</v>
      </c>
      <c r="R73" s="198">
        <v>256</v>
      </c>
      <c r="S73" s="199">
        <v>131</v>
      </c>
      <c r="T73" s="196">
        <v>37</v>
      </c>
      <c r="U73" s="200">
        <v>107</v>
      </c>
      <c r="V73" s="198">
        <v>126</v>
      </c>
      <c r="W73" s="199">
        <v>251</v>
      </c>
      <c r="X73" s="196">
        <v>180</v>
      </c>
      <c r="Y73" s="200">
        <v>132</v>
      </c>
      <c r="Z73" s="198">
        <v>564</v>
      </c>
      <c r="AA73" s="196">
        <v>363</v>
      </c>
      <c r="AB73" s="172">
        <f t="shared" si="193"/>
        <v>3170</v>
      </c>
      <c r="AC73" s="173">
        <f t="shared" si="194"/>
        <v>1876</v>
      </c>
      <c r="AE73" s="275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6.2310866574965609E-2</v>
      </c>
      <c r="BK73" s="130">
        <f t="shared" si="196"/>
        <v>0</v>
      </c>
      <c r="BL73" s="131">
        <f t="shared" si="196"/>
        <v>4.4298820445609434E-2</v>
      </c>
      <c r="BM73" s="132">
        <f t="shared" si="196"/>
        <v>8.9867445517861151E-4</v>
      </c>
      <c r="BN73" s="129">
        <f t="shared" si="196"/>
        <v>5.7003257328990226E-2</v>
      </c>
      <c r="BO73" s="130">
        <f t="shared" si="196"/>
        <v>2.7391899823909216E-3</v>
      </c>
      <c r="BP73" s="131">
        <f t="shared" si="196"/>
        <v>3.4554629223343569E-2</v>
      </c>
      <c r="BQ73" s="132">
        <f t="shared" si="196"/>
        <v>1.4285714285714285E-2</v>
      </c>
      <c r="BR73" s="129">
        <f t="shared" si="196"/>
        <v>2.7039007092198582E-2</v>
      </c>
      <c r="BS73" s="130">
        <f t="shared" si="196"/>
        <v>2.7027027027027029E-2</v>
      </c>
      <c r="BT73" s="131">
        <f t="shared" si="196"/>
        <v>2.9557713052858686E-2</v>
      </c>
      <c r="BU73" s="129">
        <f t="shared" si="196"/>
        <v>4.3899545184892232E-2</v>
      </c>
      <c r="BV73" s="133">
        <f t="shared" si="196"/>
        <v>4.6636401155592241E-2</v>
      </c>
      <c r="BW73" s="134">
        <f t="shared" si="196"/>
        <v>4.0083561822692258E-2</v>
      </c>
      <c r="BX73" s="129">
        <f t="shared" si="196"/>
        <v>4.1515426497277678E-2</v>
      </c>
      <c r="BY73" s="130">
        <f t="shared" si="196"/>
        <v>4.6579717859994679E-2</v>
      </c>
      <c r="BZ73" s="131">
        <f t="shared" si="196"/>
        <v>4.6800731261425962E-2</v>
      </c>
      <c r="CA73" s="132">
        <f t="shared" si="196"/>
        <v>2.8093502037315032E-2</v>
      </c>
      <c r="CB73" s="129">
        <f t="shared" si="196"/>
        <v>2.1362586605080832E-2</v>
      </c>
      <c r="CC73" s="130">
        <f t="shared" si="196"/>
        <v>8.9765100671140935E-2</v>
      </c>
      <c r="CD73" s="131">
        <f t="shared" si="196"/>
        <v>1.8608772707133361E-2</v>
      </c>
      <c r="CE73" s="132">
        <f t="shared" si="196"/>
        <v>5.4588951718138323E-2</v>
      </c>
      <c r="CF73" s="129">
        <f t="shared" si="196"/>
        <v>4.5778229908443539E-2</v>
      </c>
      <c r="CG73" s="130">
        <f t="shared" si="196"/>
        <v>4.5706371191135735E-2</v>
      </c>
      <c r="CH73" s="131">
        <f t="shared" si="196"/>
        <v>7.9258010118043842E-2</v>
      </c>
      <c r="CI73" s="129">
        <f t="shared" si="196"/>
        <v>3.1062810200239602E-2</v>
      </c>
      <c r="CJ73" s="135">
        <f t="shared" si="196"/>
        <v>4.533104533104533E-2</v>
      </c>
      <c r="CK73" s="136">
        <f t="shared" si="196"/>
        <v>2.68706313738971E-2</v>
      </c>
    </row>
    <row r="74" spans="1:89" ht="15" thickTop="1" thickBot="1">
      <c r="A74" s="137" t="s">
        <v>19</v>
      </c>
      <c r="B74" s="189">
        <v>574</v>
      </c>
      <c r="C74" s="190">
        <v>380</v>
      </c>
      <c r="D74" s="191">
        <v>254</v>
      </c>
      <c r="E74" s="192">
        <v>247</v>
      </c>
      <c r="F74" s="189">
        <v>530</v>
      </c>
      <c r="G74" s="193">
        <v>250</v>
      </c>
      <c r="H74" s="191">
        <v>591</v>
      </c>
      <c r="I74" s="192">
        <v>355</v>
      </c>
      <c r="J74" s="189">
        <v>105</v>
      </c>
      <c r="K74" s="193">
        <v>128</v>
      </c>
      <c r="L74" s="191">
        <v>226</v>
      </c>
      <c r="M74" s="189">
        <v>438</v>
      </c>
      <c r="N74" s="194">
        <v>521</v>
      </c>
      <c r="O74" s="195">
        <v>524</v>
      </c>
      <c r="P74" s="189">
        <v>294</v>
      </c>
      <c r="Q74" s="193">
        <v>284</v>
      </c>
      <c r="R74" s="191">
        <v>447</v>
      </c>
      <c r="S74" s="192">
        <v>240</v>
      </c>
      <c r="T74" s="189">
        <v>74</v>
      </c>
      <c r="U74" s="193">
        <v>172</v>
      </c>
      <c r="V74" s="191">
        <v>417</v>
      </c>
      <c r="W74" s="192">
        <v>318</v>
      </c>
      <c r="X74" s="189">
        <v>298</v>
      </c>
      <c r="Y74" s="193">
        <v>244</v>
      </c>
      <c r="Z74" s="191">
        <v>431</v>
      </c>
      <c r="AA74" s="189">
        <v>607</v>
      </c>
      <c r="AB74" s="172">
        <f t="shared" si="193"/>
        <v>4762</v>
      </c>
      <c r="AC74" s="173">
        <f t="shared" si="194"/>
        <v>4187</v>
      </c>
      <c r="AE74" s="269" t="s">
        <v>13</v>
      </c>
      <c r="AF74" s="20">
        <f t="shared" ref="AF74:BG74" si="197">SUM(AF71:AF73)</f>
        <v>946</v>
      </c>
      <c r="AG74" s="21">
        <f t="shared" si="197"/>
        <v>1067</v>
      </c>
      <c r="AH74" s="20">
        <f t="shared" si="197"/>
        <v>648</v>
      </c>
      <c r="AI74" s="21">
        <f t="shared" si="197"/>
        <v>486</v>
      </c>
      <c r="AJ74" s="20">
        <f t="shared" si="197"/>
        <v>842</v>
      </c>
      <c r="AK74" s="21">
        <f t="shared" si="197"/>
        <v>429</v>
      </c>
      <c r="AL74" s="20">
        <f t="shared" si="197"/>
        <v>1260</v>
      </c>
      <c r="AM74" s="21">
        <f t="shared" si="197"/>
        <v>865</v>
      </c>
      <c r="AN74" s="20">
        <f t="shared" si="197"/>
        <v>243</v>
      </c>
      <c r="AO74" s="21">
        <f t="shared" si="197"/>
        <v>413</v>
      </c>
      <c r="AP74" s="20">
        <f t="shared" si="197"/>
        <v>414</v>
      </c>
      <c r="AQ74" s="21">
        <f t="shared" si="197"/>
        <v>1090</v>
      </c>
      <c r="AR74" s="20">
        <f t="shared" si="197"/>
        <v>1010</v>
      </c>
      <c r="AS74" s="21">
        <f t="shared" si="197"/>
        <v>1267</v>
      </c>
      <c r="AT74" s="20">
        <f t="shared" si="197"/>
        <v>596</v>
      </c>
      <c r="AU74" s="21">
        <f t="shared" si="197"/>
        <v>497</v>
      </c>
      <c r="AV74" s="20">
        <f t="shared" si="197"/>
        <v>814</v>
      </c>
      <c r="AW74" s="21">
        <f t="shared" si="197"/>
        <v>471</v>
      </c>
      <c r="AX74" s="20">
        <f t="shared" si="197"/>
        <v>195</v>
      </c>
      <c r="AY74" s="21">
        <f t="shared" si="197"/>
        <v>297</v>
      </c>
      <c r="AZ74" s="20">
        <f t="shared" si="197"/>
        <v>777</v>
      </c>
      <c r="BA74" s="21">
        <f t="shared" si="197"/>
        <v>741</v>
      </c>
      <c r="BB74" s="20">
        <f t="shared" si="197"/>
        <v>577</v>
      </c>
      <c r="BC74" s="21">
        <f t="shared" si="197"/>
        <v>436</v>
      </c>
      <c r="BD74" s="20">
        <f t="shared" si="197"/>
        <v>921</v>
      </c>
      <c r="BE74" s="21">
        <f t="shared" si="197"/>
        <v>1118</v>
      </c>
      <c r="BF74" s="174">
        <f t="shared" si="197"/>
        <v>9243</v>
      </c>
      <c r="BG74" s="175">
        <f t="shared" si="197"/>
        <v>9177</v>
      </c>
      <c r="BI74" s="137" t="s">
        <v>19</v>
      </c>
      <c r="BJ74" s="129">
        <f t="shared" ref="BJ74:CK74" si="198">B74/B95</f>
        <v>7.8954607977991753E-2</v>
      </c>
      <c r="BK74" s="130">
        <f t="shared" si="198"/>
        <v>4.5211183819155266E-2</v>
      </c>
      <c r="BL74" s="131">
        <f t="shared" si="198"/>
        <v>6.6579292267365656E-2</v>
      </c>
      <c r="BM74" s="132">
        <f t="shared" si="198"/>
        <v>5.5493147607279261E-2</v>
      </c>
      <c r="BN74" s="129">
        <f t="shared" si="198"/>
        <v>8.6319218241042342E-2</v>
      </c>
      <c r="BO74" s="130">
        <f t="shared" si="198"/>
        <v>4.8914106828409312E-2</v>
      </c>
      <c r="BP74" s="131">
        <f t="shared" si="198"/>
        <v>6.4831066257130324E-2</v>
      </c>
      <c r="BQ74" s="132">
        <f t="shared" si="198"/>
        <v>4.1231126596980257E-2</v>
      </c>
      <c r="BR74" s="129">
        <f t="shared" si="198"/>
        <v>4.6542553191489359E-2</v>
      </c>
      <c r="BS74" s="130">
        <f t="shared" si="198"/>
        <v>7.3605520414031053E-2</v>
      </c>
      <c r="BT74" s="131">
        <f t="shared" si="198"/>
        <v>4.8759439050701188E-2</v>
      </c>
      <c r="BU74" s="129">
        <f t="shared" si="198"/>
        <v>8.6612616175598178E-2</v>
      </c>
      <c r="BV74" s="133">
        <f t="shared" si="198"/>
        <v>7.1674233044435279E-2</v>
      </c>
      <c r="BW74" s="134">
        <f t="shared" si="198"/>
        <v>6.8416242329285809E-2</v>
      </c>
      <c r="BX74" s="129">
        <f t="shared" si="198"/>
        <v>6.6696914700544466E-2</v>
      </c>
      <c r="BY74" s="130">
        <f t="shared" si="198"/>
        <v>7.5592227841362783E-2</v>
      </c>
      <c r="BZ74" s="131">
        <f t="shared" si="198"/>
        <v>8.1718464351005479E-2</v>
      </c>
      <c r="CA74" s="132">
        <f t="shared" si="198"/>
        <v>5.146901136607334E-2</v>
      </c>
      <c r="CB74" s="129">
        <f t="shared" si="198"/>
        <v>4.2725173210161664E-2</v>
      </c>
      <c r="CC74" s="130">
        <f t="shared" si="198"/>
        <v>0.14429530201342283</v>
      </c>
      <c r="CD74" s="131">
        <f t="shared" si="198"/>
        <v>6.1586176340274704E-2</v>
      </c>
      <c r="CE74" s="132">
        <f t="shared" si="198"/>
        <v>6.9160504567203129E-2</v>
      </c>
      <c r="CF74" s="129">
        <f t="shared" si="198"/>
        <v>7.5788402848423198E-2</v>
      </c>
      <c r="CG74" s="130">
        <f t="shared" si="198"/>
        <v>8.4487534626038779E-2</v>
      </c>
      <c r="CH74" s="131">
        <f t="shared" si="198"/>
        <v>6.0567734682405845E-2</v>
      </c>
      <c r="CI74" s="129">
        <f t="shared" si="198"/>
        <v>5.1942495293513608E-2</v>
      </c>
      <c r="CJ74" s="135">
        <f t="shared" si="198"/>
        <v>6.8096668096668103E-2</v>
      </c>
      <c r="CK74" s="136">
        <f t="shared" si="198"/>
        <v>5.9971926206027273E-2</v>
      </c>
    </row>
    <row r="75" spans="1:89" ht="14" thickTop="1">
      <c r="A75" s="146" t="s">
        <v>20</v>
      </c>
      <c r="B75" s="196">
        <v>502</v>
      </c>
      <c r="C75" s="197">
        <v>536</v>
      </c>
      <c r="D75" s="198">
        <v>320</v>
      </c>
      <c r="E75" s="199">
        <v>255</v>
      </c>
      <c r="F75" s="196">
        <v>496</v>
      </c>
      <c r="G75" s="200">
        <v>247</v>
      </c>
      <c r="H75" s="198">
        <v>618</v>
      </c>
      <c r="I75" s="199">
        <v>416</v>
      </c>
      <c r="J75" s="196">
        <v>135</v>
      </c>
      <c r="K75" s="200">
        <v>223</v>
      </c>
      <c r="L75" s="198">
        <v>219</v>
      </c>
      <c r="M75" s="196">
        <v>576</v>
      </c>
      <c r="N75" s="201">
        <v>515</v>
      </c>
      <c r="O75" s="202">
        <v>638</v>
      </c>
      <c r="P75" s="196">
        <v>308</v>
      </c>
      <c r="Q75" s="200">
        <v>268</v>
      </c>
      <c r="R75" s="198">
        <v>393</v>
      </c>
      <c r="S75" s="199">
        <v>266</v>
      </c>
      <c r="T75" s="196">
        <v>92</v>
      </c>
      <c r="U75" s="200">
        <v>159</v>
      </c>
      <c r="V75" s="198">
        <v>385</v>
      </c>
      <c r="W75" s="199">
        <v>351</v>
      </c>
      <c r="X75" s="196">
        <v>304</v>
      </c>
      <c r="Y75" s="200">
        <v>222</v>
      </c>
      <c r="Z75" s="198">
        <v>469</v>
      </c>
      <c r="AA75" s="196">
        <v>582</v>
      </c>
      <c r="AB75" s="172">
        <f t="shared" si="193"/>
        <v>4756</v>
      </c>
      <c r="AC75" s="173">
        <f t="shared" si="194"/>
        <v>4739</v>
      </c>
      <c r="BI75" s="146" t="s">
        <v>20</v>
      </c>
      <c r="BJ75" s="129">
        <f t="shared" ref="BJ75:CK75" si="199">B75/B95</f>
        <v>6.9050894085281977E-2</v>
      </c>
      <c r="BK75" s="130">
        <f t="shared" si="199"/>
        <v>6.3771564544913742E-2</v>
      </c>
      <c r="BL75" s="131">
        <f t="shared" si="199"/>
        <v>8.3879423328964614E-2</v>
      </c>
      <c r="BM75" s="132">
        <f t="shared" si="199"/>
        <v>5.7290496517636486E-2</v>
      </c>
      <c r="BN75" s="129">
        <f t="shared" si="199"/>
        <v>8.0781758957654728E-2</v>
      </c>
      <c r="BO75" s="130">
        <f t="shared" si="199"/>
        <v>4.8327137546468404E-2</v>
      </c>
      <c r="BP75" s="131">
        <f t="shared" si="199"/>
        <v>6.7792891619131199E-2</v>
      </c>
      <c r="BQ75" s="132">
        <f t="shared" si="199"/>
        <v>4.8315911730545877E-2</v>
      </c>
      <c r="BR75" s="129">
        <f t="shared" si="199"/>
        <v>5.9840425531914897E-2</v>
      </c>
      <c r="BS75" s="130">
        <f t="shared" si="199"/>
        <v>0.12823461759631971</v>
      </c>
      <c r="BT75" s="131">
        <f t="shared" si="199"/>
        <v>4.7249190938511328E-2</v>
      </c>
      <c r="BU75" s="129">
        <f t="shared" si="199"/>
        <v>0.11390152264188254</v>
      </c>
      <c r="BV75" s="133">
        <f t="shared" si="199"/>
        <v>7.0848810015132754E-2</v>
      </c>
      <c r="BW75" s="134">
        <f t="shared" si="199"/>
        <v>8.330069199634417E-2</v>
      </c>
      <c r="BX75" s="129">
        <f t="shared" si="199"/>
        <v>6.9872958257713252E-2</v>
      </c>
      <c r="BY75" s="130">
        <f t="shared" si="199"/>
        <v>7.1333510779877568E-2</v>
      </c>
      <c r="BZ75" s="131">
        <f t="shared" si="199"/>
        <v>7.1846435100548445E-2</v>
      </c>
      <c r="CA75" s="132">
        <f t="shared" si="199"/>
        <v>5.7044820930731287E-2</v>
      </c>
      <c r="CB75" s="129">
        <f t="shared" si="199"/>
        <v>5.3117782909930716E-2</v>
      </c>
      <c r="CC75" s="130">
        <f t="shared" si="199"/>
        <v>0.13338926174496643</v>
      </c>
      <c r="CD75" s="131">
        <f t="shared" si="199"/>
        <v>5.6860138827351941E-2</v>
      </c>
      <c r="CE75" s="132">
        <f t="shared" si="199"/>
        <v>7.6337538060026092E-2</v>
      </c>
      <c r="CF75" s="129">
        <f t="shared" si="199"/>
        <v>7.7314343845371308E-2</v>
      </c>
      <c r="CG75" s="130">
        <f t="shared" si="199"/>
        <v>7.6869806094182827E-2</v>
      </c>
      <c r="CH75" s="131">
        <f t="shared" si="199"/>
        <v>6.5907813378302413E-2</v>
      </c>
      <c r="CI75" s="129">
        <f t="shared" si="199"/>
        <v>4.9803183296251927E-2</v>
      </c>
      <c r="CJ75" s="135">
        <f t="shared" si="199"/>
        <v>6.8010868010868017E-2</v>
      </c>
      <c r="CK75" s="136">
        <f t="shared" si="199"/>
        <v>6.7878423284060962E-2</v>
      </c>
    </row>
    <row r="76" spans="1:89" ht="14" thickBot="1">
      <c r="A76" s="137" t="s">
        <v>21</v>
      </c>
      <c r="B76" s="189">
        <v>444</v>
      </c>
      <c r="C76" s="190">
        <v>531</v>
      </c>
      <c r="D76" s="191">
        <v>328</v>
      </c>
      <c r="E76" s="192">
        <v>231</v>
      </c>
      <c r="F76" s="189">
        <v>346</v>
      </c>
      <c r="G76" s="193">
        <v>182</v>
      </c>
      <c r="H76" s="191">
        <v>642</v>
      </c>
      <c r="I76" s="192">
        <v>449</v>
      </c>
      <c r="J76" s="189">
        <v>108</v>
      </c>
      <c r="K76" s="193">
        <v>190</v>
      </c>
      <c r="L76" s="191">
        <v>195</v>
      </c>
      <c r="M76" s="189">
        <v>514</v>
      </c>
      <c r="N76" s="194">
        <v>495</v>
      </c>
      <c r="O76" s="195">
        <v>629</v>
      </c>
      <c r="P76" s="189">
        <v>288</v>
      </c>
      <c r="Q76" s="193">
        <v>229</v>
      </c>
      <c r="R76" s="191">
        <v>421</v>
      </c>
      <c r="S76" s="192">
        <v>205</v>
      </c>
      <c r="T76" s="189">
        <v>103</v>
      </c>
      <c r="U76" s="193">
        <v>138</v>
      </c>
      <c r="V76" s="191">
        <v>392</v>
      </c>
      <c r="W76" s="192">
        <v>390</v>
      </c>
      <c r="X76" s="189">
        <v>273</v>
      </c>
      <c r="Y76" s="193">
        <v>214</v>
      </c>
      <c r="Z76" s="191">
        <v>452</v>
      </c>
      <c r="AA76" s="189">
        <v>536</v>
      </c>
      <c r="AB76" s="172">
        <f t="shared" si="193"/>
        <v>4487</v>
      </c>
      <c r="AC76" s="173">
        <f t="shared" si="194"/>
        <v>4438</v>
      </c>
      <c r="AE76" s="272" t="s">
        <v>85</v>
      </c>
      <c r="BI76" s="137" t="s">
        <v>21</v>
      </c>
      <c r="BJ76" s="129">
        <f t="shared" ref="BJ76:CK76" si="200">B76/B95</f>
        <v>6.1072902338376894E-2</v>
      </c>
      <c r="BK76" s="130">
        <f t="shared" si="200"/>
        <v>6.3176680547293279E-2</v>
      </c>
      <c r="BL76" s="131">
        <f t="shared" si="200"/>
        <v>8.5976408912188731E-2</v>
      </c>
      <c r="BM76" s="132">
        <f t="shared" si="200"/>
        <v>5.1898449786564819E-2</v>
      </c>
      <c r="BN76" s="129">
        <f t="shared" si="200"/>
        <v>5.6351791530944627E-2</v>
      </c>
      <c r="BO76" s="130">
        <f t="shared" si="200"/>
        <v>3.5609469771081981E-2</v>
      </c>
      <c r="BP76" s="131">
        <f t="shared" si="200"/>
        <v>7.0425625274243092E-2</v>
      </c>
      <c r="BQ76" s="132">
        <f t="shared" si="200"/>
        <v>5.2148664343786295E-2</v>
      </c>
      <c r="BR76" s="129">
        <f t="shared" si="200"/>
        <v>4.7872340425531915E-2</v>
      </c>
      <c r="BS76" s="130">
        <f t="shared" si="200"/>
        <v>0.10925819436457734</v>
      </c>
      <c r="BT76" s="131">
        <f t="shared" si="200"/>
        <v>4.2071197411003236E-2</v>
      </c>
      <c r="BU76" s="129">
        <f t="shared" si="200"/>
        <v>0.10164128930195768</v>
      </c>
      <c r="BV76" s="133">
        <f t="shared" si="200"/>
        <v>6.8097399917457696E-2</v>
      </c>
      <c r="BW76" s="134">
        <f t="shared" si="200"/>
        <v>8.2125603864734303E-2</v>
      </c>
      <c r="BX76" s="129">
        <f t="shared" si="200"/>
        <v>6.5335753176043551E-2</v>
      </c>
      <c r="BY76" s="130">
        <f t="shared" si="200"/>
        <v>6.0952887942507319E-2</v>
      </c>
      <c r="BZ76" s="131">
        <f t="shared" si="200"/>
        <v>7.6965265082266907E-2</v>
      </c>
      <c r="CA76" s="132">
        <f t="shared" si="200"/>
        <v>4.396311387518765E-2</v>
      </c>
      <c r="CB76" s="129">
        <f t="shared" si="200"/>
        <v>5.9468822170900694E-2</v>
      </c>
      <c r="CC76" s="130">
        <f t="shared" si="200"/>
        <v>0.11577181208053691</v>
      </c>
      <c r="CD76" s="131">
        <f t="shared" si="200"/>
        <v>5.7893959533303799E-2</v>
      </c>
      <c r="CE76" s="132">
        <f t="shared" si="200"/>
        <v>8.4819486733362329E-2</v>
      </c>
      <c r="CF76" s="129">
        <f t="shared" si="200"/>
        <v>6.9430315361139375E-2</v>
      </c>
      <c r="CG76" s="130">
        <f t="shared" si="200"/>
        <v>7.4099722991689751E-2</v>
      </c>
      <c r="CH76" s="131">
        <f t="shared" si="200"/>
        <v>6.3518830803822368E-2</v>
      </c>
      <c r="CI76" s="129">
        <f t="shared" si="200"/>
        <v>4.5866849221290432E-2</v>
      </c>
      <c r="CJ76" s="135">
        <f t="shared" si="200"/>
        <v>6.4164164164164164E-2</v>
      </c>
      <c r="CK76" s="136">
        <f t="shared" si="200"/>
        <v>6.3567090638249113E-2</v>
      </c>
    </row>
    <row r="77" spans="1:89" ht="15" thickTop="1" thickBot="1">
      <c r="A77" s="146" t="s">
        <v>22</v>
      </c>
      <c r="B77" s="196">
        <v>405</v>
      </c>
      <c r="C77" s="197">
        <v>646</v>
      </c>
      <c r="D77" s="198">
        <v>325</v>
      </c>
      <c r="E77" s="199">
        <v>195</v>
      </c>
      <c r="F77" s="196">
        <v>499</v>
      </c>
      <c r="G77" s="200">
        <v>200</v>
      </c>
      <c r="H77" s="198">
        <v>620</v>
      </c>
      <c r="I77" s="199">
        <v>501</v>
      </c>
      <c r="J77" s="196">
        <v>142</v>
      </c>
      <c r="K77" s="200">
        <v>199</v>
      </c>
      <c r="L77" s="198">
        <v>180</v>
      </c>
      <c r="M77" s="196">
        <v>536</v>
      </c>
      <c r="N77" s="201">
        <v>439</v>
      </c>
      <c r="O77" s="202">
        <v>747</v>
      </c>
      <c r="P77" s="196">
        <v>294</v>
      </c>
      <c r="Q77" s="200">
        <v>204</v>
      </c>
      <c r="R77" s="198">
        <v>460</v>
      </c>
      <c r="S77" s="199">
        <v>290</v>
      </c>
      <c r="T77" s="196">
        <v>69</v>
      </c>
      <c r="U77" s="200">
        <v>87</v>
      </c>
      <c r="V77" s="198">
        <v>334</v>
      </c>
      <c r="W77" s="199">
        <v>422</v>
      </c>
      <c r="X77" s="196">
        <v>277</v>
      </c>
      <c r="Y77" s="200">
        <v>159</v>
      </c>
      <c r="Z77" s="198">
        <v>459</v>
      </c>
      <c r="AA77" s="196">
        <v>466</v>
      </c>
      <c r="AB77" s="172">
        <f t="shared" si="193"/>
        <v>4503</v>
      </c>
      <c r="AC77" s="173">
        <f t="shared" si="194"/>
        <v>4652</v>
      </c>
      <c r="AE77" s="298" t="s">
        <v>0</v>
      </c>
      <c r="AF77" s="292" t="s">
        <v>1</v>
      </c>
      <c r="AG77" s="293"/>
      <c r="AH77" s="292" t="s">
        <v>2</v>
      </c>
      <c r="AI77" s="293"/>
      <c r="AJ77" s="292" t="s">
        <v>3</v>
      </c>
      <c r="AK77" s="293"/>
      <c r="AL77" s="292" t="s">
        <v>4</v>
      </c>
      <c r="AM77" s="293"/>
      <c r="AN77" s="292" t="s">
        <v>5</v>
      </c>
      <c r="AO77" s="293"/>
      <c r="AP77" s="292" t="s">
        <v>6</v>
      </c>
      <c r="AQ77" s="293"/>
      <c r="AR77" s="292" t="s">
        <v>7</v>
      </c>
      <c r="AS77" s="293"/>
      <c r="AT77" s="292" t="s">
        <v>8</v>
      </c>
      <c r="AU77" s="293"/>
      <c r="AV77" s="292" t="s">
        <v>9</v>
      </c>
      <c r="AW77" s="293"/>
      <c r="AX77" s="292" t="s">
        <v>10</v>
      </c>
      <c r="AY77" s="293"/>
      <c r="AZ77" s="292" t="s">
        <v>11</v>
      </c>
      <c r="BA77" s="293"/>
      <c r="BB77" s="292" t="s">
        <v>12</v>
      </c>
      <c r="BC77" s="293"/>
      <c r="BD77" s="294" t="s">
        <v>40</v>
      </c>
      <c r="BE77" s="295"/>
      <c r="BF77" s="296" t="s">
        <v>41</v>
      </c>
      <c r="BG77" s="297"/>
      <c r="BI77" s="146" t="s">
        <v>22</v>
      </c>
      <c r="BJ77" s="129">
        <f t="shared" ref="BJ77:CK77" si="201">B77/B95</f>
        <v>5.5708390646492432E-2</v>
      </c>
      <c r="BK77" s="130">
        <f t="shared" si="201"/>
        <v>7.6859012492563952E-2</v>
      </c>
      <c r="BL77" s="131">
        <f t="shared" si="201"/>
        <v>8.5190039318479682E-2</v>
      </c>
      <c r="BM77" s="132">
        <f t="shared" si="201"/>
        <v>4.381037968995731E-2</v>
      </c>
      <c r="BN77" s="129">
        <f t="shared" si="201"/>
        <v>8.1270358306188922E-2</v>
      </c>
      <c r="BO77" s="130">
        <f t="shared" si="201"/>
        <v>3.9131285462727448E-2</v>
      </c>
      <c r="BP77" s="131">
        <f t="shared" si="201"/>
        <v>6.801228609039052E-2</v>
      </c>
      <c r="BQ77" s="132">
        <f t="shared" si="201"/>
        <v>5.8188153310104532E-2</v>
      </c>
      <c r="BR77" s="129">
        <f t="shared" si="201"/>
        <v>6.2943262411347511E-2</v>
      </c>
      <c r="BS77" s="130">
        <f t="shared" si="201"/>
        <v>0.1144335825186889</v>
      </c>
      <c r="BT77" s="131">
        <f t="shared" si="201"/>
        <v>3.8834951456310676E-2</v>
      </c>
      <c r="BU77" s="129">
        <f t="shared" si="201"/>
        <v>0.10599169468064069</v>
      </c>
      <c r="BV77" s="133">
        <f t="shared" si="201"/>
        <v>6.0393451643967533E-2</v>
      </c>
      <c r="BW77" s="134">
        <f t="shared" si="201"/>
        <v>9.7532314923619273E-2</v>
      </c>
      <c r="BX77" s="129">
        <f t="shared" si="201"/>
        <v>6.6696914700544466E-2</v>
      </c>
      <c r="BY77" s="130">
        <f t="shared" si="201"/>
        <v>5.4298642533936653E-2</v>
      </c>
      <c r="BZ77" s="131">
        <f t="shared" si="201"/>
        <v>8.4095063985374766E-2</v>
      </c>
      <c r="CA77" s="132">
        <f t="shared" si="201"/>
        <v>6.2191722067338626E-2</v>
      </c>
      <c r="CB77" s="129">
        <f t="shared" si="201"/>
        <v>3.9838337182448037E-2</v>
      </c>
      <c r="CC77" s="130">
        <f t="shared" si="201"/>
        <v>7.2986577181208059E-2</v>
      </c>
      <c r="CD77" s="131">
        <f t="shared" si="201"/>
        <v>4.9328016541131295E-2</v>
      </c>
      <c r="CE77" s="132">
        <f t="shared" si="201"/>
        <v>9.1779034362766423E-2</v>
      </c>
      <c r="CF77" s="129">
        <f t="shared" si="201"/>
        <v>7.0447609359104782E-2</v>
      </c>
      <c r="CG77" s="130">
        <f t="shared" si="201"/>
        <v>5.5055401662049863E-2</v>
      </c>
      <c r="CH77" s="131">
        <f t="shared" si="201"/>
        <v>6.4502529510961221E-2</v>
      </c>
      <c r="CI77" s="129">
        <f t="shared" si="201"/>
        <v>3.9876775628957729E-2</v>
      </c>
      <c r="CJ77" s="135">
        <f t="shared" si="201"/>
        <v>6.4392964392964394E-2</v>
      </c>
      <c r="CK77" s="136">
        <f t="shared" si="201"/>
        <v>6.663229059241435E-2</v>
      </c>
    </row>
    <row r="78" spans="1:89" ht="15" thickTop="1" thickBot="1">
      <c r="A78" s="137" t="s">
        <v>23</v>
      </c>
      <c r="B78" s="189">
        <v>461</v>
      </c>
      <c r="C78" s="190">
        <v>434</v>
      </c>
      <c r="D78" s="191">
        <v>282</v>
      </c>
      <c r="E78" s="192">
        <v>210</v>
      </c>
      <c r="F78" s="189">
        <v>466</v>
      </c>
      <c r="G78" s="193">
        <v>190</v>
      </c>
      <c r="H78" s="191">
        <v>518</v>
      </c>
      <c r="I78" s="192">
        <v>508</v>
      </c>
      <c r="J78" s="189">
        <v>143</v>
      </c>
      <c r="K78" s="193">
        <v>149</v>
      </c>
      <c r="L78" s="191">
        <v>194</v>
      </c>
      <c r="M78" s="189">
        <v>495</v>
      </c>
      <c r="N78" s="194">
        <v>334</v>
      </c>
      <c r="O78" s="195">
        <v>663</v>
      </c>
      <c r="P78" s="189">
        <v>248</v>
      </c>
      <c r="Q78" s="193">
        <v>256</v>
      </c>
      <c r="R78" s="191">
        <v>360</v>
      </c>
      <c r="S78" s="192">
        <v>255</v>
      </c>
      <c r="T78" s="189">
        <v>78</v>
      </c>
      <c r="U78" s="193">
        <v>65</v>
      </c>
      <c r="V78" s="191">
        <v>321</v>
      </c>
      <c r="W78" s="192">
        <v>328</v>
      </c>
      <c r="X78" s="189">
        <v>237</v>
      </c>
      <c r="Y78" s="193">
        <v>124</v>
      </c>
      <c r="Z78" s="191">
        <v>492</v>
      </c>
      <c r="AA78" s="189">
        <v>562</v>
      </c>
      <c r="AB78" s="172">
        <f t="shared" si="193"/>
        <v>4134</v>
      </c>
      <c r="AC78" s="173">
        <f t="shared" si="194"/>
        <v>4239</v>
      </c>
      <c r="AE78" s="299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2">B78/B95</f>
        <v>6.341127922971114E-2</v>
      </c>
      <c r="BK78" s="130">
        <f t="shared" si="202"/>
        <v>5.1635930993456279E-2</v>
      </c>
      <c r="BL78" s="131">
        <f t="shared" si="202"/>
        <v>7.391874180865006E-2</v>
      </c>
      <c r="BM78" s="132">
        <f t="shared" si="202"/>
        <v>4.7180408896877107E-2</v>
      </c>
      <c r="BN78" s="129">
        <f t="shared" si="202"/>
        <v>7.5895765472312707E-2</v>
      </c>
      <c r="BO78" s="130">
        <f t="shared" si="202"/>
        <v>3.717472118959108E-2</v>
      </c>
      <c r="BP78" s="131">
        <f t="shared" si="202"/>
        <v>5.6823168056164983E-2</v>
      </c>
      <c r="BQ78" s="132">
        <f t="shared" si="202"/>
        <v>5.9001161440185829E-2</v>
      </c>
      <c r="BR78" s="129">
        <f t="shared" si="202"/>
        <v>6.3386524822695037E-2</v>
      </c>
      <c r="BS78" s="130">
        <f t="shared" si="202"/>
        <v>8.5681426106958017E-2</v>
      </c>
      <c r="BT78" s="131">
        <f t="shared" si="202"/>
        <v>4.1855447680690397E-2</v>
      </c>
      <c r="BU78" s="129">
        <f t="shared" si="202"/>
        <v>9.7884121020367809E-2</v>
      </c>
      <c r="BV78" s="133">
        <f t="shared" si="202"/>
        <v>4.5948548631173473E-2</v>
      </c>
      <c r="BW78" s="134">
        <f t="shared" si="202"/>
        <v>8.6564825695260472E-2</v>
      </c>
      <c r="BX78" s="129">
        <f t="shared" si="202"/>
        <v>5.6261343012704176E-2</v>
      </c>
      <c r="BY78" s="130">
        <f t="shared" si="202"/>
        <v>6.8139472983763646E-2</v>
      </c>
      <c r="BZ78" s="131">
        <f t="shared" si="202"/>
        <v>6.5813528336380253E-2</v>
      </c>
      <c r="CA78" s="132">
        <f t="shared" si="202"/>
        <v>5.4685824576452928E-2</v>
      </c>
      <c r="CB78" s="129">
        <f t="shared" si="202"/>
        <v>4.5034642032332567E-2</v>
      </c>
      <c r="CC78" s="130">
        <f t="shared" si="202"/>
        <v>5.4530201342281877E-2</v>
      </c>
      <c r="CD78" s="131">
        <f t="shared" si="202"/>
        <v>4.7408063801506424E-2</v>
      </c>
      <c r="CE78" s="132">
        <f t="shared" si="202"/>
        <v>7.1335363201391916E-2</v>
      </c>
      <c r="CF78" s="129">
        <f t="shared" si="202"/>
        <v>6.0274669379450661E-2</v>
      </c>
      <c r="CG78" s="130">
        <f t="shared" si="202"/>
        <v>4.2936288088642659E-2</v>
      </c>
      <c r="CH78" s="131">
        <f t="shared" si="202"/>
        <v>6.9139966273187178E-2</v>
      </c>
      <c r="CI78" s="129">
        <f t="shared" si="202"/>
        <v>4.8091733698442579E-2</v>
      </c>
      <c r="CJ78" s="135">
        <f t="shared" si="202"/>
        <v>5.9116259116259118E-2</v>
      </c>
      <c r="CK78" s="136">
        <f t="shared" si="202"/>
        <v>6.0716741148160877E-2</v>
      </c>
    </row>
    <row r="79" spans="1:89" ht="14" thickTop="1">
      <c r="A79" s="146" t="s">
        <v>24</v>
      </c>
      <c r="B79" s="203">
        <v>531</v>
      </c>
      <c r="C79" s="197">
        <v>447</v>
      </c>
      <c r="D79" s="198">
        <v>268</v>
      </c>
      <c r="E79" s="199">
        <v>202</v>
      </c>
      <c r="F79" s="196">
        <v>378</v>
      </c>
      <c r="G79" s="200">
        <v>267</v>
      </c>
      <c r="H79" s="198">
        <v>489</v>
      </c>
      <c r="I79" s="199">
        <v>580</v>
      </c>
      <c r="J79" s="196">
        <v>122</v>
      </c>
      <c r="K79" s="200">
        <v>128</v>
      </c>
      <c r="L79" s="198">
        <v>210</v>
      </c>
      <c r="M79" s="196">
        <v>365</v>
      </c>
      <c r="N79" s="201">
        <v>369</v>
      </c>
      <c r="O79" s="204">
        <v>471</v>
      </c>
      <c r="P79" s="196">
        <v>216</v>
      </c>
      <c r="Q79" s="200">
        <v>244</v>
      </c>
      <c r="R79" s="198">
        <v>321</v>
      </c>
      <c r="S79" s="199">
        <v>271</v>
      </c>
      <c r="T79" s="196">
        <v>45</v>
      </c>
      <c r="U79" s="200">
        <v>78</v>
      </c>
      <c r="V79" s="198">
        <v>321</v>
      </c>
      <c r="W79" s="205">
        <v>275</v>
      </c>
      <c r="X79" s="196">
        <v>223</v>
      </c>
      <c r="Y79" s="200">
        <v>121</v>
      </c>
      <c r="Z79" s="198">
        <v>407</v>
      </c>
      <c r="AA79" s="196">
        <v>532</v>
      </c>
      <c r="AB79" s="172">
        <f t="shared" si="193"/>
        <v>3900</v>
      </c>
      <c r="AC79" s="173">
        <f t="shared" si="194"/>
        <v>3981</v>
      </c>
      <c r="AE79" s="275" t="str">
        <f>$AE$17</f>
        <v>17:00 - 17:59</v>
      </c>
      <c r="AF79" s="126">
        <f t="shared" ref="AF79:AU80" si="203">SUMIF($A$9:$A$32,$AE79,B$71:B$94)</f>
        <v>533</v>
      </c>
      <c r="AG79" s="186">
        <f t="shared" si="203"/>
        <v>650</v>
      </c>
      <c r="AH79" s="127">
        <f t="shared" si="203"/>
        <v>269</v>
      </c>
      <c r="AI79" s="180">
        <f t="shared" si="203"/>
        <v>315</v>
      </c>
      <c r="AJ79" s="126">
        <f t="shared" si="203"/>
        <v>325</v>
      </c>
      <c r="AK79" s="128">
        <f t="shared" si="203"/>
        <v>494</v>
      </c>
      <c r="AL79" s="127">
        <f t="shared" si="203"/>
        <v>672</v>
      </c>
      <c r="AM79" s="180">
        <f t="shared" si="203"/>
        <v>635</v>
      </c>
      <c r="AN79" s="126">
        <f t="shared" si="203"/>
        <v>182</v>
      </c>
      <c r="AO79" s="128">
        <f t="shared" si="203"/>
        <v>67</v>
      </c>
      <c r="AP79" s="127">
        <f t="shared" si="203"/>
        <v>314</v>
      </c>
      <c r="AQ79" s="126">
        <f t="shared" si="203"/>
        <v>194</v>
      </c>
      <c r="AR79" s="179">
        <f t="shared" si="203"/>
        <v>446</v>
      </c>
      <c r="AS79" s="181">
        <f t="shared" si="203"/>
        <v>439</v>
      </c>
      <c r="AT79" s="126">
        <f t="shared" si="203"/>
        <v>252</v>
      </c>
      <c r="AU79" s="128">
        <f t="shared" si="203"/>
        <v>244</v>
      </c>
      <c r="AV79" s="127">
        <f t="shared" ref="AP79:BE80" si="204">SUMIF($A$9:$A$32,$AE79,R$71:R$94)</f>
        <v>358</v>
      </c>
      <c r="AW79" s="180">
        <f t="shared" si="204"/>
        <v>309</v>
      </c>
      <c r="AX79" s="126">
        <f t="shared" si="204"/>
        <v>165</v>
      </c>
      <c r="AY79" s="128">
        <f t="shared" si="204"/>
        <v>25</v>
      </c>
      <c r="AZ79" s="127">
        <f t="shared" si="204"/>
        <v>519</v>
      </c>
      <c r="BA79" s="180">
        <f t="shared" si="204"/>
        <v>215</v>
      </c>
      <c r="BB79" s="126">
        <f t="shared" si="204"/>
        <v>322</v>
      </c>
      <c r="BC79" s="128">
        <f t="shared" si="204"/>
        <v>251</v>
      </c>
      <c r="BD79" s="184">
        <f t="shared" si="204"/>
        <v>434</v>
      </c>
      <c r="BE79" s="185">
        <f t="shared" si="204"/>
        <v>966</v>
      </c>
      <c r="BF79" s="170">
        <f>AF79+AH79+AJ79+AL79+AN79+AP79+AR79+AT79+AV79+AX79+AZ79+BB79+BD79</f>
        <v>4791</v>
      </c>
      <c r="BG79" s="171">
        <f>AG79+AI79+AK79+AM79+AO79+AQ79+AS79+AU79+AW79+AY79+BA79+BC79+BE79</f>
        <v>4804</v>
      </c>
      <c r="BI79" s="146" t="s">
        <v>24</v>
      </c>
      <c r="BJ79" s="129">
        <f t="shared" ref="BJ79:CK79" si="205">B79/B95</f>
        <v>7.3039889958734519E-2</v>
      </c>
      <c r="BK79" s="130">
        <f t="shared" si="205"/>
        <v>5.3182629387269482E-2</v>
      </c>
      <c r="BL79" s="131">
        <f t="shared" si="205"/>
        <v>7.0249017038007858E-2</v>
      </c>
      <c r="BM79" s="132">
        <f t="shared" si="205"/>
        <v>4.5383059986519883E-2</v>
      </c>
      <c r="BN79" s="129">
        <f t="shared" si="205"/>
        <v>6.1563517915309444E-2</v>
      </c>
      <c r="BO79" s="130">
        <f t="shared" si="205"/>
        <v>5.2240266092741149E-2</v>
      </c>
      <c r="BP79" s="131">
        <f t="shared" si="205"/>
        <v>5.364194822290478E-2</v>
      </c>
      <c r="BQ79" s="132">
        <f t="shared" si="205"/>
        <v>6.7363530778164926E-2</v>
      </c>
      <c r="BR79" s="129">
        <f t="shared" si="205"/>
        <v>5.4078014184397165E-2</v>
      </c>
      <c r="BS79" s="130">
        <f t="shared" si="205"/>
        <v>7.3605520414031053E-2</v>
      </c>
      <c r="BT79" s="131">
        <f t="shared" si="205"/>
        <v>4.5307443365695796E-2</v>
      </c>
      <c r="BU79" s="129">
        <f t="shared" si="205"/>
        <v>7.2177180146331815E-2</v>
      </c>
      <c r="BV79" s="133">
        <f t="shared" si="205"/>
        <v>5.0763516302104829E-2</v>
      </c>
      <c r="BW79" s="134">
        <f t="shared" si="205"/>
        <v>6.1496278887583238E-2</v>
      </c>
      <c r="BX79" s="129">
        <f t="shared" si="205"/>
        <v>4.9001814882032667E-2</v>
      </c>
      <c r="BY79" s="130">
        <f t="shared" si="205"/>
        <v>6.4945435187649725E-2</v>
      </c>
      <c r="BZ79" s="131">
        <f t="shared" si="205"/>
        <v>5.8683729433272394E-2</v>
      </c>
      <c r="CA79" s="132">
        <f t="shared" si="205"/>
        <v>5.8117092000857816E-2</v>
      </c>
      <c r="CB79" s="129">
        <f t="shared" si="205"/>
        <v>2.5981524249422634E-2</v>
      </c>
      <c r="CC79" s="130">
        <f t="shared" si="205"/>
        <v>6.5436241610738258E-2</v>
      </c>
      <c r="CD79" s="131">
        <f t="shared" si="205"/>
        <v>4.7408063801506424E-2</v>
      </c>
      <c r="CE79" s="132">
        <f t="shared" si="205"/>
        <v>5.9808612440191387E-2</v>
      </c>
      <c r="CF79" s="129">
        <f t="shared" si="205"/>
        <v>5.6714140386571722E-2</v>
      </c>
      <c r="CG79" s="130">
        <f t="shared" si="205"/>
        <v>4.1897506925207759E-2</v>
      </c>
      <c r="CH79" s="131">
        <f t="shared" si="205"/>
        <v>5.7195053400786962E-2</v>
      </c>
      <c r="CI79" s="129">
        <f t="shared" si="205"/>
        <v>4.5524559301728565E-2</v>
      </c>
      <c r="CJ79" s="135">
        <f t="shared" si="205"/>
        <v>5.5770055770055768E-2</v>
      </c>
      <c r="CK79" s="136">
        <f t="shared" si="205"/>
        <v>5.7021313166036439E-2</v>
      </c>
    </row>
    <row r="80" spans="1:89">
      <c r="A80" s="137" t="s">
        <v>25</v>
      </c>
      <c r="B80" s="206">
        <v>336</v>
      </c>
      <c r="C80" s="190">
        <v>426</v>
      </c>
      <c r="D80" s="191">
        <v>268</v>
      </c>
      <c r="E80" s="192">
        <v>230</v>
      </c>
      <c r="F80" s="189">
        <v>393</v>
      </c>
      <c r="G80" s="193">
        <v>245</v>
      </c>
      <c r="H80" s="191">
        <v>564</v>
      </c>
      <c r="I80" s="192">
        <v>640</v>
      </c>
      <c r="J80" s="189">
        <v>144</v>
      </c>
      <c r="K80" s="190">
        <v>100</v>
      </c>
      <c r="L80" s="191">
        <v>222</v>
      </c>
      <c r="M80" s="189">
        <v>278</v>
      </c>
      <c r="N80" s="194">
        <v>401</v>
      </c>
      <c r="O80" s="207">
        <v>433</v>
      </c>
      <c r="P80" s="189">
        <v>236</v>
      </c>
      <c r="Q80" s="190">
        <v>202</v>
      </c>
      <c r="R80" s="191">
        <v>273</v>
      </c>
      <c r="S80" s="192">
        <v>267</v>
      </c>
      <c r="T80" s="198">
        <v>78</v>
      </c>
      <c r="U80" s="189">
        <v>68</v>
      </c>
      <c r="V80" s="191">
        <v>333</v>
      </c>
      <c r="W80" s="208">
        <v>250</v>
      </c>
      <c r="X80" s="189">
        <v>168</v>
      </c>
      <c r="Y80" s="193">
        <v>132</v>
      </c>
      <c r="Z80" s="191">
        <v>490</v>
      </c>
      <c r="AA80" s="189">
        <v>619</v>
      </c>
      <c r="AB80" s="172">
        <f t="shared" si="193"/>
        <v>3906</v>
      </c>
      <c r="AC80" s="173">
        <f t="shared" si="194"/>
        <v>3890</v>
      </c>
      <c r="AE80" s="277" t="str">
        <f>$AE$18</f>
        <v>18:00 - 18:59</v>
      </c>
      <c r="AF80" s="126">
        <f t="shared" si="203"/>
        <v>556</v>
      </c>
      <c r="AG80" s="190">
        <f t="shared" si="203"/>
        <v>606</v>
      </c>
      <c r="AH80" s="191">
        <f t="shared" si="203"/>
        <v>228</v>
      </c>
      <c r="AI80" s="192">
        <f t="shared" si="203"/>
        <v>315</v>
      </c>
      <c r="AJ80" s="278">
        <f t="shared" si="203"/>
        <v>284</v>
      </c>
      <c r="AK80" s="193">
        <f t="shared" si="203"/>
        <v>417</v>
      </c>
      <c r="AL80" s="191">
        <f t="shared" si="203"/>
        <v>627</v>
      </c>
      <c r="AM80" s="192">
        <f t="shared" si="203"/>
        <v>607</v>
      </c>
      <c r="AN80" s="278">
        <f t="shared" si="203"/>
        <v>174</v>
      </c>
      <c r="AO80" s="193">
        <f t="shared" si="203"/>
        <v>62</v>
      </c>
      <c r="AP80" s="191">
        <f t="shared" si="204"/>
        <v>377</v>
      </c>
      <c r="AQ80" s="278">
        <f t="shared" si="204"/>
        <v>209</v>
      </c>
      <c r="AR80" s="194">
        <f t="shared" si="204"/>
        <v>440</v>
      </c>
      <c r="AS80" s="195">
        <f t="shared" si="204"/>
        <v>422</v>
      </c>
      <c r="AT80" s="278">
        <f t="shared" si="204"/>
        <v>345</v>
      </c>
      <c r="AU80" s="193">
        <f t="shared" si="204"/>
        <v>286</v>
      </c>
      <c r="AV80" s="191">
        <f t="shared" si="204"/>
        <v>345</v>
      </c>
      <c r="AW80" s="192">
        <f t="shared" si="204"/>
        <v>396</v>
      </c>
      <c r="AX80" s="278">
        <f t="shared" si="204"/>
        <v>169</v>
      </c>
      <c r="AY80" s="193">
        <f t="shared" si="204"/>
        <v>34</v>
      </c>
      <c r="AZ80" s="191">
        <f t="shared" si="204"/>
        <v>572</v>
      </c>
      <c r="BA80" s="192">
        <f t="shared" si="204"/>
        <v>176</v>
      </c>
      <c r="BB80" s="278">
        <f t="shared" si="204"/>
        <v>356</v>
      </c>
      <c r="BC80" s="193">
        <f t="shared" si="204"/>
        <v>191</v>
      </c>
      <c r="BD80" s="191">
        <f t="shared" si="204"/>
        <v>432</v>
      </c>
      <c r="BE80" s="278">
        <f t="shared" si="204"/>
        <v>987</v>
      </c>
      <c r="BF80" s="172">
        <f>SUM(AF80,AH80,AJ80,AL80,AN80,AP80,AR80,AT80,AV80,AX80,AZ80,BB80,BD80)</f>
        <v>4905</v>
      </c>
      <c r="BG80" s="173">
        <f>SUM(AG80,AI80,AK80,AM80,AO80,AQ80,AS80,AU80,AW80,AY80,BA80,BC80,BE80)</f>
        <v>4708</v>
      </c>
      <c r="BI80" s="137" t="s">
        <v>25</v>
      </c>
      <c r="BJ80" s="129">
        <f t="shared" ref="BJ80:CK80" si="206">B80/B95</f>
        <v>4.6217331499312245E-2</v>
      </c>
      <c r="BK80" s="130">
        <f t="shared" si="206"/>
        <v>5.0684116597263532E-2</v>
      </c>
      <c r="BL80" s="131">
        <f t="shared" si="206"/>
        <v>7.0249017038007858E-2</v>
      </c>
      <c r="BM80" s="132">
        <f t="shared" si="206"/>
        <v>5.1673781172770161E-2</v>
      </c>
      <c r="BN80" s="129">
        <f t="shared" si="206"/>
        <v>6.4006514657980462E-2</v>
      </c>
      <c r="BO80" s="130">
        <f t="shared" si="206"/>
        <v>4.7935824691841128E-2</v>
      </c>
      <c r="BP80" s="131">
        <f t="shared" si="206"/>
        <v>6.1869240895129442E-2</v>
      </c>
      <c r="BQ80" s="132">
        <f t="shared" si="206"/>
        <v>7.4332171893147503E-2</v>
      </c>
      <c r="BR80" s="129">
        <f t="shared" si="206"/>
        <v>6.3829787234042548E-2</v>
      </c>
      <c r="BS80" s="130">
        <f t="shared" si="206"/>
        <v>5.7504312823461759E-2</v>
      </c>
      <c r="BT80" s="131">
        <f t="shared" si="206"/>
        <v>4.7896440129449838E-2</v>
      </c>
      <c r="BU80" s="129">
        <f t="shared" si="206"/>
        <v>5.4973304330630808E-2</v>
      </c>
      <c r="BV80" s="133">
        <f t="shared" si="206"/>
        <v>5.5165772458384922E-2</v>
      </c>
      <c r="BW80" s="134">
        <f t="shared" si="206"/>
        <v>5.6534795665230446E-2</v>
      </c>
      <c r="BX80" s="129">
        <f t="shared" si="206"/>
        <v>5.3539019963702361E-2</v>
      </c>
      <c r="BY80" s="130">
        <f t="shared" si="206"/>
        <v>5.3766302901250999E-2</v>
      </c>
      <c r="BZ80" s="131">
        <f t="shared" si="206"/>
        <v>4.9908592321755027E-2</v>
      </c>
      <c r="CA80" s="132">
        <f t="shared" si="206"/>
        <v>5.7259275144756594E-2</v>
      </c>
      <c r="CB80" s="129">
        <f t="shared" si="206"/>
        <v>4.5034642032332567E-2</v>
      </c>
      <c r="CC80" s="130">
        <f t="shared" si="206"/>
        <v>5.7046979865771813E-2</v>
      </c>
      <c r="CD80" s="131">
        <f t="shared" si="206"/>
        <v>4.9180327868852458E-2</v>
      </c>
      <c r="CE80" s="132">
        <f t="shared" si="206"/>
        <v>5.4371465854719442E-2</v>
      </c>
      <c r="CF80" s="129">
        <f t="shared" si="206"/>
        <v>4.2726347914547304E-2</v>
      </c>
      <c r="CG80" s="130">
        <f t="shared" si="206"/>
        <v>4.5706371191135735E-2</v>
      </c>
      <c r="CH80" s="131">
        <f t="shared" si="206"/>
        <v>6.8858909499718943E-2</v>
      </c>
      <c r="CI80" s="129">
        <f t="shared" si="206"/>
        <v>5.2969365052199215E-2</v>
      </c>
      <c r="CJ80" s="135">
        <f t="shared" si="206"/>
        <v>5.5855855855855854E-2</v>
      </c>
      <c r="CK80" s="136">
        <f t="shared" si="206"/>
        <v>5.5717887017302625E-2</v>
      </c>
    </row>
    <row r="81" spans="1:89" ht="14" thickBot="1">
      <c r="A81" s="146" t="s">
        <v>26</v>
      </c>
      <c r="B81" s="203">
        <v>305</v>
      </c>
      <c r="C81" s="197">
        <v>452</v>
      </c>
      <c r="D81" s="198">
        <v>193</v>
      </c>
      <c r="E81" s="199">
        <v>246</v>
      </c>
      <c r="F81" s="196">
        <v>365</v>
      </c>
      <c r="G81" s="200">
        <v>269</v>
      </c>
      <c r="H81" s="198">
        <v>556</v>
      </c>
      <c r="I81" s="199">
        <v>552</v>
      </c>
      <c r="J81" s="196">
        <v>144</v>
      </c>
      <c r="K81" s="197">
        <v>91</v>
      </c>
      <c r="L81" s="198">
        <v>259</v>
      </c>
      <c r="M81" s="196">
        <v>266</v>
      </c>
      <c r="N81" s="201">
        <v>443</v>
      </c>
      <c r="O81" s="204">
        <v>397</v>
      </c>
      <c r="P81" s="196">
        <v>240</v>
      </c>
      <c r="Q81" s="197">
        <v>168</v>
      </c>
      <c r="R81" s="198">
        <v>311</v>
      </c>
      <c r="S81" s="199">
        <v>283</v>
      </c>
      <c r="T81" s="196">
        <v>75</v>
      </c>
      <c r="U81" s="200">
        <v>62</v>
      </c>
      <c r="V81" s="198">
        <v>286</v>
      </c>
      <c r="W81" s="205">
        <v>295</v>
      </c>
      <c r="X81" s="196">
        <v>169</v>
      </c>
      <c r="Y81" s="200">
        <v>143</v>
      </c>
      <c r="Z81" s="198">
        <v>413</v>
      </c>
      <c r="AA81" s="196">
        <v>656</v>
      </c>
      <c r="AB81" s="172">
        <f t="shared" si="193"/>
        <v>3759</v>
      </c>
      <c r="AC81" s="173">
        <f t="shared" si="194"/>
        <v>3880</v>
      </c>
      <c r="AE81" s="275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7">B81/B95</f>
        <v>4.1953232462173314E-2</v>
      </c>
      <c r="BK81" s="130">
        <f t="shared" si="207"/>
        <v>5.3777513384889945E-2</v>
      </c>
      <c r="BL81" s="131">
        <f t="shared" si="207"/>
        <v>5.0589777195281779E-2</v>
      </c>
      <c r="BM81" s="132">
        <f t="shared" si="207"/>
        <v>5.526847899348461E-2</v>
      </c>
      <c r="BN81" s="129">
        <f t="shared" si="207"/>
        <v>5.9446254071661236E-2</v>
      </c>
      <c r="BO81" s="130">
        <f t="shared" si="207"/>
        <v>5.2631578947368418E-2</v>
      </c>
      <c r="BP81" s="131">
        <f t="shared" si="207"/>
        <v>6.0991663010092144E-2</v>
      </c>
      <c r="BQ81" s="132">
        <f t="shared" si="207"/>
        <v>6.4111498257839725E-2</v>
      </c>
      <c r="BR81" s="129">
        <f t="shared" si="207"/>
        <v>6.3829787234042548E-2</v>
      </c>
      <c r="BS81" s="130">
        <f t="shared" si="207"/>
        <v>5.2328924669350199E-2</v>
      </c>
      <c r="BT81" s="131">
        <f t="shared" si="207"/>
        <v>5.5879180151024811E-2</v>
      </c>
      <c r="BU81" s="129">
        <f t="shared" si="207"/>
        <v>5.2600355942258259E-2</v>
      </c>
      <c r="BV81" s="133">
        <f t="shared" si="207"/>
        <v>6.0943733663502545E-2</v>
      </c>
      <c r="BW81" s="134">
        <f t="shared" si="207"/>
        <v>5.1834443138790966E-2</v>
      </c>
      <c r="BX81" s="129">
        <f t="shared" si="207"/>
        <v>5.4446460980036297E-2</v>
      </c>
      <c r="BY81" s="130">
        <f t="shared" si="207"/>
        <v>4.4716529145594888E-2</v>
      </c>
      <c r="BZ81" s="131">
        <f t="shared" si="207"/>
        <v>5.6855575868372941E-2</v>
      </c>
      <c r="CA81" s="132">
        <f t="shared" si="207"/>
        <v>6.0690542569161482E-2</v>
      </c>
      <c r="CB81" s="129">
        <f t="shared" si="207"/>
        <v>4.3302540415704388E-2</v>
      </c>
      <c r="CC81" s="130">
        <f t="shared" si="207"/>
        <v>5.2013422818791948E-2</v>
      </c>
      <c r="CD81" s="131">
        <f t="shared" si="207"/>
        <v>4.2238960271747159E-2</v>
      </c>
      <c r="CE81" s="132">
        <f t="shared" si="207"/>
        <v>6.415832970856894E-2</v>
      </c>
      <c r="CF81" s="129">
        <f t="shared" si="207"/>
        <v>4.2980671414038656E-2</v>
      </c>
      <c r="CG81" s="130">
        <f t="shared" si="207"/>
        <v>4.9515235457063711E-2</v>
      </c>
      <c r="CH81" s="131">
        <f t="shared" si="207"/>
        <v>5.8038223721191683E-2</v>
      </c>
      <c r="CI81" s="129">
        <f t="shared" si="207"/>
        <v>5.6135546808146503E-2</v>
      </c>
      <c r="CJ81" s="135">
        <f t="shared" si="207"/>
        <v>5.3753753753753755E-2</v>
      </c>
      <c r="CK81" s="136">
        <f t="shared" si="207"/>
        <v>5.5574653374584622E-2</v>
      </c>
    </row>
    <row r="82" spans="1:89" ht="15" thickTop="1" thickBot="1">
      <c r="A82" s="137" t="s">
        <v>27</v>
      </c>
      <c r="B82" s="206">
        <v>356</v>
      </c>
      <c r="C82" s="190">
        <v>503</v>
      </c>
      <c r="D82" s="191">
        <v>174</v>
      </c>
      <c r="E82" s="192">
        <v>309</v>
      </c>
      <c r="F82" s="189">
        <v>324</v>
      </c>
      <c r="G82" s="193">
        <v>259</v>
      </c>
      <c r="H82" s="191">
        <v>529</v>
      </c>
      <c r="I82" s="192">
        <v>537</v>
      </c>
      <c r="J82" s="189">
        <v>172</v>
      </c>
      <c r="K82" s="190">
        <v>68</v>
      </c>
      <c r="L82" s="191">
        <v>341</v>
      </c>
      <c r="M82" s="189">
        <v>201</v>
      </c>
      <c r="N82" s="194">
        <v>440</v>
      </c>
      <c r="O82" s="207">
        <v>344</v>
      </c>
      <c r="P82" s="189">
        <v>239</v>
      </c>
      <c r="Q82" s="190">
        <v>177</v>
      </c>
      <c r="R82" s="191">
        <v>322</v>
      </c>
      <c r="S82" s="192">
        <v>301</v>
      </c>
      <c r="T82" s="189">
        <v>108</v>
      </c>
      <c r="U82" s="193">
        <v>56</v>
      </c>
      <c r="V82" s="191">
        <v>381</v>
      </c>
      <c r="W82" s="208">
        <v>298</v>
      </c>
      <c r="X82" s="189">
        <v>153</v>
      </c>
      <c r="Y82" s="193">
        <v>137</v>
      </c>
      <c r="Z82" s="191">
        <v>444</v>
      </c>
      <c r="AA82" s="189">
        <v>698</v>
      </c>
      <c r="AB82" s="172">
        <f t="shared" si="193"/>
        <v>3983</v>
      </c>
      <c r="AC82" s="173">
        <f t="shared" si="194"/>
        <v>3888</v>
      </c>
      <c r="AE82" s="269" t="s">
        <v>13</v>
      </c>
      <c r="AF82" s="20">
        <f t="shared" ref="AF82:BG82" si="208">SUM(AF79:AF81)</f>
        <v>1089</v>
      </c>
      <c r="AG82" s="21">
        <f t="shared" si="208"/>
        <v>1256</v>
      </c>
      <c r="AH82" s="20">
        <f t="shared" si="208"/>
        <v>497</v>
      </c>
      <c r="AI82" s="21">
        <f t="shared" si="208"/>
        <v>630</v>
      </c>
      <c r="AJ82" s="20">
        <f t="shared" si="208"/>
        <v>609</v>
      </c>
      <c r="AK82" s="21">
        <f t="shared" si="208"/>
        <v>911</v>
      </c>
      <c r="AL82" s="20">
        <f t="shared" si="208"/>
        <v>1299</v>
      </c>
      <c r="AM82" s="21">
        <f t="shared" si="208"/>
        <v>1242</v>
      </c>
      <c r="AN82" s="20">
        <f t="shared" si="208"/>
        <v>356</v>
      </c>
      <c r="AO82" s="21">
        <f t="shared" si="208"/>
        <v>129</v>
      </c>
      <c r="AP82" s="20">
        <f t="shared" si="208"/>
        <v>691</v>
      </c>
      <c r="AQ82" s="21">
        <f t="shared" si="208"/>
        <v>403</v>
      </c>
      <c r="AR82" s="20">
        <f t="shared" si="208"/>
        <v>886</v>
      </c>
      <c r="AS82" s="21">
        <f t="shared" si="208"/>
        <v>861</v>
      </c>
      <c r="AT82" s="20">
        <f t="shared" si="208"/>
        <v>597</v>
      </c>
      <c r="AU82" s="21">
        <f t="shared" si="208"/>
        <v>530</v>
      </c>
      <c r="AV82" s="20">
        <f t="shared" si="208"/>
        <v>703</v>
      </c>
      <c r="AW82" s="21">
        <f t="shared" si="208"/>
        <v>705</v>
      </c>
      <c r="AX82" s="20">
        <f t="shared" si="208"/>
        <v>334</v>
      </c>
      <c r="AY82" s="21">
        <f t="shared" si="208"/>
        <v>59</v>
      </c>
      <c r="AZ82" s="20">
        <f t="shared" si="208"/>
        <v>1091</v>
      </c>
      <c r="BA82" s="21">
        <f t="shared" si="208"/>
        <v>391</v>
      </c>
      <c r="BB82" s="20">
        <f t="shared" si="208"/>
        <v>678</v>
      </c>
      <c r="BC82" s="21">
        <f t="shared" si="208"/>
        <v>442</v>
      </c>
      <c r="BD82" s="20">
        <f t="shared" si="208"/>
        <v>866</v>
      </c>
      <c r="BE82" s="21">
        <f t="shared" si="208"/>
        <v>1953</v>
      </c>
      <c r="BF82" s="174">
        <f t="shared" si="208"/>
        <v>9696</v>
      </c>
      <c r="BG82" s="175">
        <f t="shared" si="208"/>
        <v>9512</v>
      </c>
      <c r="BI82" s="137" t="s">
        <v>27</v>
      </c>
      <c r="BJ82" s="129">
        <f t="shared" ref="BJ82:CK82" si="209">B82/B95</f>
        <v>4.8968363136176064E-2</v>
      </c>
      <c r="BK82" s="130">
        <f t="shared" si="209"/>
        <v>5.984533016061868E-2</v>
      </c>
      <c r="BL82" s="131">
        <f t="shared" si="209"/>
        <v>4.5609436435124509E-2</v>
      </c>
      <c r="BM82" s="132">
        <f t="shared" si="209"/>
        <v>6.9422601662547739E-2</v>
      </c>
      <c r="BN82" s="129">
        <f t="shared" si="209"/>
        <v>5.276872964169381E-2</v>
      </c>
      <c r="BO82" s="130">
        <f t="shared" si="209"/>
        <v>5.067501467423205E-2</v>
      </c>
      <c r="BP82" s="131">
        <f t="shared" si="209"/>
        <v>5.8029837648091269E-2</v>
      </c>
      <c r="BQ82" s="132">
        <f t="shared" si="209"/>
        <v>6.2369337979094074E-2</v>
      </c>
      <c r="BR82" s="129">
        <f t="shared" si="209"/>
        <v>7.6241134751773049E-2</v>
      </c>
      <c r="BS82" s="130">
        <f t="shared" si="209"/>
        <v>3.9102932719953999E-2</v>
      </c>
      <c r="BT82" s="131">
        <f t="shared" si="209"/>
        <v>7.357065803667745E-2</v>
      </c>
      <c r="BU82" s="129">
        <f t="shared" si="209"/>
        <v>3.9746885505240262E-2</v>
      </c>
      <c r="BV82" s="133">
        <f t="shared" si="209"/>
        <v>6.0531022148851289E-2</v>
      </c>
      <c r="BW82" s="134">
        <f t="shared" si="209"/>
        <v>4.4914479697088394E-2</v>
      </c>
      <c r="BX82" s="129">
        <f t="shared" si="209"/>
        <v>5.4219600725952811E-2</v>
      </c>
      <c r="BY82" s="130">
        <f t="shared" si="209"/>
        <v>4.7112057492680333E-2</v>
      </c>
      <c r="BZ82" s="131">
        <f t="shared" si="209"/>
        <v>5.8866544789762339E-2</v>
      </c>
      <c r="CA82" s="132">
        <f t="shared" si="209"/>
        <v>6.4550718421616984E-2</v>
      </c>
      <c r="CB82" s="129">
        <f t="shared" si="209"/>
        <v>6.2355658198614321E-2</v>
      </c>
      <c r="CC82" s="130">
        <f t="shared" si="209"/>
        <v>4.6979865771812082E-2</v>
      </c>
      <c r="CD82" s="131">
        <f t="shared" si="209"/>
        <v>5.6269384138236594E-2</v>
      </c>
      <c r="CE82" s="132">
        <f t="shared" si="209"/>
        <v>6.481078729882557E-2</v>
      </c>
      <c r="CF82" s="129">
        <f t="shared" si="209"/>
        <v>3.8911495422177006E-2</v>
      </c>
      <c r="CG82" s="130">
        <f t="shared" si="209"/>
        <v>4.7437673130193904E-2</v>
      </c>
      <c r="CH82" s="131">
        <f t="shared" si="209"/>
        <v>6.2394603709949412E-2</v>
      </c>
      <c r="CI82" s="129">
        <f t="shared" si="209"/>
        <v>5.9729590963546124E-2</v>
      </c>
      <c r="CJ82" s="135">
        <f t="shared" si="209"/>
        <v>5.6956956956956954E-2</v>
      </c>
      <c r="CK82" s="136">
        <f t="shared" si="209"/>
        <v>5.5689240288759025E-2</v>
      </c>
    </row>
    <row r="83" spans="1:89" ht="14" thickTop="1">
      <c r="A83" s="146" t="s">
        <v>28</v>
      </c>
      <c r="B83" s="203">
        <v>340</v>
      </c>
      <c r="C83" s="197">
        <v>583</v>
      </c>
      <c r="D83" s="198">
        <v>179</v>
      </c>
      <c r="E83" s="199">
        <v>385</v>
      </c>
      <c r="F83" s="196">
        <v>349</v>
      </c>
      <c r="G83" s="200">
        <v>376</v>
      </c>
      <c r="H83" s="198">
        <v>566</v>
      </c>
      <c r="I83" s="199">
        <v>611</v>
      </c>
      <c r="J83" s="196">
        <v>182</v>
      </c>
      <c r="K83" s="197">
        <v>66</v>
      </c>
      <c r="L83" s="198">
        <v>432</v>
      </c>
      <c r="M83" s="196">
        <v>222</v>
      </c>
      <c r="N83" s="201">
        <v>444</v>
      </c>
      <c r="O83" s="204">
        <v>327</v>
      </c>
      <c r="P83" s="196">
        <v>320</v>
      </c>
      <c r="Q83" s="197">
        <v>223</v>
      </c>
      <c r="R83" s="198">
        <v>288</v>
      </c>
      <c r="S83" s="199">
        <v>293</v>
      </c>
      <c r="T83" s="196">
        <v>187</v>
      </c>
      <c r="U83" s="200">
        <v>36</v>
      </c>
      <c r="V83" s="198">
        <v>484</v>
      </c>
      <c r="W83" s="205">
        <v>295</v>
      </c>
      <c r="X83" s="196">
        <v>248</v>
      </c>
      <c r="Y83" s="200">
        <v>170</v>
      </c>
      <c r="Z83" s="198">
        <v>490</v>
      </c>
      <c r="AA83" s="196">
        <v>740</v>
      </c>
      <c r="AB83" s="172">
        <f t="shared" si="193"/>
        <v>4509</v>
      </c>
      <c r="AC83" s="173">
        <f t="shared" si="194"/>
        <v>4327</v>
      </c>
      <c r="BI83" s="146" t="s">
        <v>28</v>
      </c>
      <c r="BJ83" s="129">
        <f t="shared" ref="BJ83:CK83" si="210">B83/B95</f>
        <v>4.676753782668501E-2</v>
      </c>
      <c r="BK83" s="130">
        <f t="shared" si="210"/>
        <v>6.9363474122546107E-2</v>
      </c>
      <c r="BL83" s="131">
        <f t="shared" si="210"/>
        <v>4.6920052424639577E-2</v>
      </c>
      <c r="BM83" s="132">
        <f t="shared" si="210"/>
        <v>8.6497416310941364E-2</v>
      </c>
      <c r="BN83" s="129">
        <f t="shared" si="210"/>
        <v>5.6840390879478828E-2</v>
      </c>
      <c r="BO83" s="130">
        <f t="shared" si="210"/>
        <v>7.3566816669927607E-2</v>
      </c>
      <c r="BP83" s="131">
        <f t="shared" si="210"/>
        <v>6.208863536638877E-2</v>
      </c>
      <c r="BQ83" s="132">
        <f t="shared" si="210"/>
        <v>7.0963995354239251E-2</v>
      </c>
      <c r="BR83" s="129">
        <f t="shared" si="210"/>
        <v>8.0673758865248232E-2</v>
      </c>
      <c r="BS83" s="130">
        <f t="shared" si="210"/>
        <v>3.7952846463484763E-2</v>
      </c>
      <c r="BT83" s="131">
        <f t="shared" si="210"/>
        <v>9.3203883495145634E-2</v>
      </c>
      <c r="BU83" s="129">
        <f t="shared" si="210"/>
        <v>4.3899545184892232E-2</v>
      </c>
      <c r="BV83" s="133">
        <f t="shared" si="210"/>
        <v>6.1081304168386301E-2</v>
      </c>
      <c r="BW83" s="134">
        <f t="shared" si="210"/>
        <v>4.2694868781825303E-2</v>
      </c>
      <c r="BX83" s="129">
        <f t="shared" si="210"/>
        <v>7.2595281306715068E-2</v>
      </c>
      <c r="BY83" s="130">
        <f t="shared" si="210"/>
        <v>5.9355869044450359E-2</v>
      </c>
      <c r="BZ83" s="131">
        <f t="shared" si="210"/>
        <v>5.2650822669104203E-2</v>
      </c>
      <c r="CA83" s="132">
        <f t="shared" si="210"/>
        <v>6.283508470941454E-2</v>
      </c>
      <c r="CB83" s="129">
        <f t="shared" si="210"/>
        <v>0.10796766743648961</v>
      </c>
      <c r="CC83" s="130">
        <f t="shared" si="210"/>
        <v>3.0201342281879196E-2</v>
      </c>
      <c r="CD83" s="131">
        <f t="shared" si="210"/>
        <v>7.1481317382956724E-2</v>
      </c>
      <c r="CE83" s="132">
        <f t="shared" si="210"/>
        <v>6.415832970856894E-2</v>
      </c>
      <c r="CF83" s="129">
        <f t="shared" si="210"/>
        <v>6.3072227873855538E-2</v>
      </c>
      <c r="CG83" s="130">
        <f t="shared" si="210"/>
        <v>5.8864265927977839E-2</v>
      </c>
      <c r="CH83" s="131">
        <f t="shared" si="210"/>
        <v>6.8858909499718943E-2</v>
      </c>
      <c r="CI83" s="129">
        <f t="shared" si="210"/>
        <v>6.3323635118945745E-2</v>
      </c>
      <c r="CJ83" s="135">
        <f t="shared" si="210"/>
        <v>6.447876447876448E-2</v>
      </c>
      <c r="CK83" s="136">
        <f t="shared" si="210"/>
        <v>6.1977197204079293E-2</v>
      </c>
    </row>
    <row r="84" spans="1:89">
      <c r="A84" s="137" t="s">
        <v>29</v>
      </c>
      <c r="B84" s="206">
        <v>431</v>
      </c>
      <c r="C84" s="190">
        <v>545</v>
      </c>
      <c r="D84" s="191">
        <v>246</v>
      </c>
      <c r="E84" s="192">
        <v>363</v>
      </c>
      <c r="F84" s="189">
        <v>398</v>
      </c>
      <c r="G84" s="193">
        <v>358</v>
      </c>
      <c r="H84" s="191">
        <v>709</v>
      </c>
      <c r="I84" s="192">
        <v>559</v>
      </c>
      <c r="J84" s="189">
        <v>187</v>
      </c>
      <c r="K84" s="190">
        <v>73</v>
      </c>
      <c r="L84" s="191">
        <v>401</v>
      </c>
      <c r="M84" s="189">
        <v>165</v>
      </c>
      <c r="N84" s="194">
        <v>466</v>
      </c>
      <c r="O84" s="207">
        <v>406</v>
      </c>
      <c r="P84" s="189">
        <v>288</v>
      </c>
      <c r="Q84" s="190">
        <v>214</v>
      </c>
      <c r="R84" s="191">
        <v>352</v>
      </c>
      <c r="S84" s="192">
        <v>326</v>
      </c>
      <c r="T84" s="189">
        <v>190</v>
      </c>
      <c r="U84" s="193">
        <v>52</v>
      </c>
      <c r="V84" s="191">
        <v>520</v>
      </c>
      <c r="W84" s="208">
        <v>292</v>
      </c>
      <c r="X84" s="189">
        <v>338</v>
      </c>
      <c r="Y84" s="193">
        <v>191</v>
      </c>
      <c r="Z84" s="191">
        <v>440</v>
      </c>
      <c r="AA84" s="189">
        <v>937</v>
      </c>
      <c r="AB84" s="172">
        <f t="shared" si="193"/>
        <v>4966</v>
      </c>
      <c r="AC84" s="173">
        <f t="shared" si="194"/>
        <v>4481</v>
      </c>
      <c r="BI84" s="137" t="s">
        <v>29</v>
      </c>
      <c r="BJ84" s="129">
        <f t="shared" ref="BJ84:CK84" si="211">B84/B95</f>
        <v>5.9284731774415407E-2</v>
      </c>
      <c r="BK84" s="130">
        <f t="shared" si="211"/>
        <v>6.4842355740630575E-2</v>
      </c>
      <c r="BL84" s="131">
        <f t="shared" si="211"/>
        <v>6.4482306684141552E-2</v>
      </c>
      <c r="BM84" s="132">
        <f t="shared" si="211"/>
        <v>8.1554706807458993E-2</v>
      </c>
      <c r="BN84" s="129">
        <f t="shared" si="211"/>
        <v>6.4820846905537466E-2</v>
      </c>
      <c r="BO84" s="130">
        <f t="shared" si="211"/>
        <v>7.0045000978282132E-2</v>
      </c>
      <c r="BP84" s="131">
        <f t="shared" si="211"/>
        <v>7.7775340061430456E-2</v>
      </c>
      <c r="BQ84" s="132">
        <f t="shared" si="211"/>
        <v>6.4924506387921022E-2</v>
      </c>
      <c r="BR84" s="129">
        <f t="shared" si="211"/>
        <v>8.2890070921985817E-2</v>
      </c>
      <c r="BS84" s="130">
        <f t="shared" si="211"/>
        <v>4.1978148361127086E-2</v>
      </c>
      <c r="BT84" s="131">
        <f t="shared" si="211"/>
        <v>8.6515641855447675E-2</v>
      </c>
      <c r="BU84" s="129">
        <f t="shared" si="211"/>
        <v>3.2628040340122601E-2</v>
      </c>
      <c r="BV84" s="133">
        <f t="shared" si="211"/>
        <v>6.4107855275828865E-2</v>
      </c>
      <c r="BW84" s="134">
        <f t="shared" si="211"/>
        <v>5.3009531270400832E-2</v>
      </c>
      <c r="BX84" s="129">
        <f t="shared" si="211"/>
        <v>6.5335753176043551E-2</v>
      </c>
      <c r="BY84" s="130">
        <f t="shared" si="211"/>
        <v>5.6960340697364921E-2</v>
      </c>
      <c r="BZ84" s="131">
        <f t="shared" si="211"/>
        <v>6.4351005484460697E-2</v>
      </c>
      <c r="CA84" s="132">
        <f t="shared" si="211"/>
        <v>6.991207377224963E-2</v>
      </c>
      <c r="CB84" s="129">
        <f t="shared" si="211"/>
        <v>0.10969976905311778</v>
      </c>
      <c r="CC84" s="130">
        <f t="shared" si="211"/>
        <v>4.3624161073825503E-2</v>
      </c>
      <c r="CD84" s="131">
        <f t="shared" si="211"/>
        <v>7.6798109584994834E-2</v>
      </c>
      <c r="CE84" s="132">
        <f t="shared" si="211"/>
        <v>6.3505872118312309E-2</v>
      </c>
      <c r="CF84" s="129">
        <f t="shared" si="211"/>
        <v>8.5961342828077311E-2</v>
      </c>
      <c r="CG84" s="130">
        <f t="shared" si="211"/>
        <v>6.6135734072022168E-2</v>
      </c>
      <c r="CH84" s="131">
        <f t="shared" si="211"/>
        <v>6.1832490163012926E-2</v>
      </c>
      <c r="CI84" s="129">
        <f t="shared" si="211"/>
        <v>8.0181413657367792E-2</v>
      </c>
      <c r="CJ84" s="135">
        <f t="shared" si="211"/>
        <v>7.1013871013871008E-2</v>
      </c>
      <c r="CK84" s="136">
        <f t="shared" si="211"/>
        <v>6.4182995301936524E-2</v>
      </c>
    </row>
    <row r="85" spans="1:89">
      <c r="A85" s="146" t="s">
        <v>30</v>
      </c>
      <c r="B85" s="203">
        <v>533</v>
      </c>
      <c r="C85" s="197">
        <v>650</v>
      </c>
      <c r="D85" s="198">
        <v>269</v>
      </c>
      <c r="E85" s="199">
        <v>315</v>
      </c>
      <c r="F85" s="196">
        <v>325</v>
      </c>
      <c r="G85" s="200">
        <v>494</v>
      </c>
      <c r="H85" s="198">
        <v>672</v>
      </c>
      <c r="I85" s="199">
        <v>635</v>
      </c>
      <c r="J85" s="196">
        <v>182</v>
      </c>
      <c r="K85" s="197">
        <v>67</v>
      </c>
      <c r="L85" s="198">
        <v>314</v>
      </c>
      <c r="M85" s="196">
        <v>194</v>
      </c>
      <c r="N85" s="201">
        <v>446</v>
      </c>
      <c r="O85" s="204">
        <v>439</v>
      </c>
      <c r="P85" s="196">
        <v>252</v>
      </c>
      <c r="Q85" s="197">
        <v>244</v>
      </c>
      <c r="R85" s="198">
        <v>358</v>
      </c>
      <c r="S85" s="199">
        <v>309</v>
      </c>
      <c r="T85" s="196">
        <v>165</v>
      </c>
      <c r="U85" s="200">
        <v>25</v>
      </c>
      <c r="V85" s="198">
        <v>519</v>
      </c>
      <c r="W85" s="205">
        <v>215</v>
      </c>
      <c r="X85" s="196">
        <v>322</v>
      </c>
      <c r="Y85" s="200">
        <v>251</v>
      </c>
      <c r="Z85" s="198">
        <v>434</v>
      </c>
      <c r="AA85" s="196">
        <v>966</v>
      </c>
      <c r="AB85" s="172">
        <f t="shared" si="193"/>
        <v>4791</v>
      </c>
      <c r="AC85" s="173">
        <f t="shared" si="194"/>
        <v>4804</v>
      </c>
      <c r="BI85" s="146" t="s">
        <v>30</v>
      </c>
      <c r="BJ85" s="129">
        <f t="shared" ref="BJ85:CK85" si="212">B85/B95</f>
        <v>7.3314993122420902E-2</v>
      </c>
      <c r="BK85" s="130">
        <f t="shared" si="212"/>
        <v>7.7334919690660323E-2</v>
      </c>
      <c r="BL85" s="131">
        <f t="shared" si="212"/>
        <v>7.0511140235910874E-2</v>
      </c>
      <c r="BM85" s="132">
        <f t="shared" si="212"/>
        <v>7.0770613345315661E-2</v>
      </c>
      <c r="BN85" s="129">
        <f t="shared" si="212"/>
        <v>5.2931596091205214E-2</v>
      </c>
      <c r="BO85" s="130">
        <f t="shared" si="212"/>
        <v>9.6654275092936809E-2</v>
      </c>
      <c r="BP85" s="131">
        <f t="shared" si="212"/>
        <v>7.3716542343132949E-2</v>
      </c>
      <c r="BQ85" s="132">
        <f t="shared" si="212"/>
        <v>7.3751451800232293E-2</v>
      </c>
      <c r="BR85" s="129">
        <f t="shared" si="212"/>
        <v>8.0673758865248232E-2</v>
      </c>
      <c r="BS85" s="130">
        <f t="shared" si="212"/>
        <v>3.8527889591719378E-2</v>
      </c>
      <c r="BT85" s="131">
        <f t="shared" si="212"/>
        <v>6.7745415318230848E-2</v>
      </c>
      <c r="BU85" s="129">
        <f t="shared" si="212"/>
        <v>3.8362665612022936E-2</v>
      </c>
      <c r="BV85" s="133">
        <f t="shared" si="212"/>
        <v>6.1356445178153807E-2</v>
      </c>
      <c r="BW85" s="134">
        <f t="shared" si="212"/>
        <v>5.7318187752970359E-2</v>
      </c>
      <c r="BX85" s="129">
        <f t="shared" si="212"/>
        <v>5.7168784029038112E-2</v>
      </c>
      <c r="BY85" s="130">
        <f t="shared" si="212"/>
        <v>6.4945435187649725E-2</v>
      </c>
      <c r="BZ85" s="131">
        <f t="shared" si="212"/>
        <v>6.5447897623400364E-2</v>
      </c>
      <c r="CA85" s="132">
        <f t="shared" si="212"/>
        <v>6.6266352133819428E-2</v>
      </c>
      <c r="CB85" s="129">
        <f t="shared" si="212"/>
        <v>9.5265588914549656E-2</v>
      </c>
      <c r="CC85" s="130">
        <f t="shared" si="212"/>
        <v>2.0973154362416108E-2</v>
      </c>
      <c r="CD85" s="131">
        <f t="shared" si="212"/>
        <v>7.6650420912715997E-2</v>
      </c>
      <c r="CE85" s="132">
        <f t="shared" si="212"/>
        <v>4.6759460635058724E-2</v>
      </c>
      <c r="CF85" s="129">
        <f t="shared" si="212"/>
        <v>8.1892166836215669E-2</v>
      </c>
      <c r="CG85" s="130">
        <f t="shared" si="212"/>
        <v>8.6911357340720224E-2</v>
      </c>
      <c r="CH85" s="131">
        <f t="shared" si="212"/>
        <v>6.0989319842608206E-2</v>
      </c>
      <c r="CI85" s="129">
        <f t="shared" si="212"/>
        <v>8.266301557419134E-2</v>
      </c>
      <c r="CJ85" s="135">
        <f t="shared" si="212"/>
        <v>6.8511368511368506E-2</v>
      </c>
      <c r="CK85" s="136">
        <f t="shared" si="212"/>
        <v>6.8809441961727974E-2</v>
      </c>
    </row>
    <row r="86" spans="1:89">
      <c r="A86" s="137" t="s">
        <v>31</v>
      </c>
      <c r="B86" s="206">
        <v>556</v>
      </c>
      <c r="C86" s="190">
        <v>606</v>
      </c>
      <c r="D86" s="191">
        <v>228</v>
      </c>
      <c r="E86" s="192">
        <v>315</v>
      </c>
      <c r="F86" s="189">
        <v>284</v>
      </c>
      <c r="G86" s="193">
        <v>417</v>
      </c>
      <c r="H86" s="191">
        <v>627</v>
      </c>
      <c r="I86" s="192">
        <v>607</v>
      </c>
      <c r="J86" s="189">
        <v>174</v>
      </c>
      <c r="K86" s="190">
        <v>62</v>
      </c>
      <c r="L86" s="191">
        <v>377</v>
      </c>
      <c r="M86" s="189">
        <v>209</v>
      </c>
      <c r="N86" s="194">
        <v>440</v>
      </c>
      <c r="O86" s="207">
        <v>422</v>
      </c>
      <c r="P86" s="189">
        <v>345</v>
      </c>
      <c r="Q86" s="190">
        <v>286</v>
      </c>
      <c r="R86" s="191">
        <v>345</v>
      </c>
      <c r="S86" s="192">
        <v>396</v>
      </c>
      <c r="T86" s="189">
        <v>169</v>
      </c>
      <c r="U86" s="193">
        <v>34</v>
      </c>
      <c r="V86" s="191">
        <v>572</v>
      </c>
      <c r="W86" s="208">
        <v>176</v>
      </c>
      <c r="X86" s="189">
        <v>356</v>
      </c>
      <c r="Y86" s="193">
        <v>191</v>
      </c>
      <c r="Z86" s="191">
        <v>432</v>
      </c>
      <c r="AA86" s="189">
        <v>987</v>
      </c>
      <c r="AB86" s="172">
        <f t="shared" si="193"/>
        <v>4905</v>
      </c>
      <c r="AC86" s="173">
        <f t="shared" si="194"/>
        <v>4708</v>
      </c>
      <c r="BI86" s="137" t="s">
        <v>31</v>
      </c>
      <c r="BJ86" s="129">
        <f t="shared" ref="BJ86:CK86" si="213">B86/B95</f>
        <v>7.6478679504814309E-2</v>
      </c>
      <c r="BK86" s="130">
        <f t="shared" si="213"/>
        <v>7.2099940511600236E-2</v>
      </c>
      <c r="BL86" s="131">
        <f t="shared" si="213"/>
        <v>5.9764089121887284E-2</v>
      </c>
      <c r="BM86" s="132">
        <f t="shared" si="213"/>
        <v>7.0770613345315661E-2</v>
      </c>
      <c r="BN86" s="129">
        <f t="shared" si="213"/>
        <v>4.6254071661237788E-2</v>
      </c>
      <c r="BO86" s="130">
        <f t="shared" si="213"/>
        <v>8.158873018978674E-2</v>
      </c>
      <c r="BP86" s="131">
        <f t="shared" si="213"/>
        <v>6.8780166739798157E-2</v>
      </c>
      <c r="BQ86" s="132">
        <f t="shared" si="213"/>
        <v>7.0499419279907091E-2</v>
      </c>
      <c r="BR86" s="129">
        <f t="shared" si="213"/>
        <v>7.7127659574468085E-2</v>
      </c>
      <c r="BS86" s="130">
        <f t="shared" si="213"/>
        <v>3.565267395054629E-2</v>
      </c>
      <c r="BT86" s="131">
        <f t="shared" si="213"/>
        <v>8.1337648327939591E-2</v>
      </c>
      <c r="BU86" s="129">
        <f t="shared" si="213"/>
        <v>4.1328851097488628E-2</v>
      </c>
      <c r="BV86" s="133">
        <f t="shared" si="213"/>
        <v>6.0531022148851289E-2</v>
      </c>
      <c r="BW86" s="134">
        <f t="shared" si="213"/>
        <v>5.5098576837707275E-2</v>
      </c>
      <c r="BX86" s="129">
        <f t="shared" si="213"/>
        <v>7.8266787658802184E-2</v>
      </c>
      <c r="BY86" s="130">
        <f t="shared" si="213"/>
        <v>7.6124567474048443E-2</v>
      </c>
      <c r="BZ86" s="131">
        <f t="shared" si="213"/>
        <v>6.3071297989031078E-2</v>
      </c>
      <c r="CA86" s="132">
        <f t="shared" si="213"/>
        <v>8.4923868754021012E-2</v>
      </c>
      <c r="CB86" s="129">
        <f t="shared" si="213"/>
        <v>9.7575057736720552E-2</v>
      </c>
      <c r="CC86" s="130">
        <f t="shared" si="213"/>
        <v>2.8523489932885907E-2</v>
      </c>
      <c r="CD86" s="131">
        <f t="shared" si="213"/>
        <v>8.4477920543494317E-2</v>
      </c>
      <c r="CE86" s="132">
        <f t="shared" si="213"/>
        <v>3.8277511961722487E-2</v>
      </c>
      <c r="CF86" s="129">
        <f t="shared" si="213"/>
        <v>9.0539165818921671E-2</v>
      </c>
      <c r="CG86" s="130">
        <f t="shared" si="213"/>
        <v>6.6135734072022168E-2</v>
      </c>
      <c r="CH86" s="131">
        <f t="shared" si="213"/>
        <v>6.0708263069139963E-2</v>
      </c>
      <c r="CI86" s="129">
        <f t="shared" si="213"/>
        <v>8.4460037651891154E-2</v>
      </c>
      <c r="CJ86" s="135">
        <f t="shared" si="213"/>
        <v>7.0141570141570145E-2</v>
      </c>
      <c r="CK86" s="136">
        <f t="shared" si="213"/>
        <v>6.7434398991635155E-2</v>
      </c>
    </row>
    <row r="87" spans="1:89">
      <c r="A87" s="146" t="s">
        <v>32</v>
      </c>
      <c r="B87" s="203">
        <v>524</v>
      </c>
      <c r="C87" s="197">
        <v>548</v>
      </c>
      <c r="D87" s="198">
        <v>162</v>
      </c>
      <c r="E87" s="199">
        <v>318</v>
      </c>
      <c r="F87" s="196">
        <v>192</v>
      </c>
      <c r="G87" s="200">
        <v>516</v>
      </c>
      <c r="H87" s="198">
        <v>580</v>
      </c>
      <c r="I87" s="199">
        <v>666</v>
      </c>
      <c r="J87" s="196">
        <v>103</v>
      </c>
      <c r="K87" s="197">
        <v>41</v>
      </c>
      <c r="L87" s="198">
        <v>417</v>
      </c>
      <c r="M87" s="196">
        <v>136</v>
      </c>
      <c r="N87" s="201">
        <v>398</v>
      </c>
      <c r="O87" s="204">
        <v>407</v>
      </c>
      <c r="P87" s="196">
        <v>269</v>
      </c>
      <c r="Q87" s="197">
        <v>244</v>
      </c>
      <c r="R87" s="198">
        <v>244</v>
      </c>
      <c r="S87" s="199">
        <v>331</v>
      </c>
      <c r="T87" s="196">
        <v>129</v>
      </c>
      <c r="U87" s="200">
        <v>23</v>
      </c>
      <c r="V87" s="198">
        <v>546</v>
      </c>
      <c r="W87" s="205">
        <v>188</v>
      </c>
      <c r="X87" s="196">
        <v>250</v>
      </c>
      <c r="Y87" s="200">
        <v>208</v>
      </c>
      <c r="Z87" s="198">
        <v>386</v>
      </c>
      <c r="AA87" s="196">
        <v>1024</v>
      </c>
      <c r="AB87" s="172">
        <f t="shared" si="193"/>
        <v>4200</v>
      </c>
      <c r="AC87" s="173">
        <f t="shared" si="194"/>
        <v>4650</v>
      </c>
      <c r="BI87" s="146" t="s">
        <v>32</v>
      </c>
      <c r="BJ87" s="129">
        <f t="shared" ref="BJ87:CK87" si="214">B87/B95</f>
        <v>7.2077028885832187E-2</v>
      </c>
      <c r="BK87" s="130">
        <f t="shared" si="214"/>
        <v>6.5199286139202853E-2</v>
      </c>
      <c r="BL87" s="131">
        <f t="shared" si="214"/>
        <v>4.2463958060288333E-2</v>
      </c>
      <c r="BM87" s="132">
        <f t="shared" si="214"/>
        <v>7.1444619186699615E-2</v>
      </c>
      <c r="BN87" s="129">
        <f t="shared" si="214"/>
        <v>3.1270358306188926E-2</v>
      </c>
      <c r="BO87" s="130">
        <f t="shared" si="214"/>
        <v>0.10095871649383682</v>
      </c>
      <c r="BP87" s="131">
        <f t="shared" si="214"/>
        <v>6.362439666520403E-2</v>
      </c>
      <c r="BQ87" s="132">
        <f t="shared" si="214"/>
        <v>7.7351916376306618E-2</v>
      </c>
      <c r="BR87" s="129">
        <f t="shared" si="214"/>
        <v>4.565602836879433E-2</v>
      </c>
      <c r="BS87" s="130">
        <f t="shared" si="214"/>
        <v>2.3576768257619323E-2</v>
      </c>
      <c r="BT87" s="131">
        <f t="shared" si="214"/>
        <v>8.9967637540453074E-2</v>
      </c>
      <c r="BU87" s="129">
        <f t="shared" si="214"/>
        <v>2.6893415068222265E-2</v>
      </c>
      <c r="BV87" s="133">
        <f t="shared" si="214"/>
        <v>5.4753060943733667E-2</v>
      </c>
      <c r="BW87" s="134">
        <f t="shared" si="214"/>
        <v>5.3140096618357488E-2</v>
      </c>
      <c r="BX87" s="129">
        <f t="shared" si="214"/>
        <v>6.102540834845735E-2</v>
      </c>
      <c r="BY87" s="130">
        <f t="shared" si="214"/>
        <v>6.4945435187649725E-2</v>
      </c>
      <c r="BZ87" s="131">
        <f t="shared" si="214"/>
        <v>4.4606946983546621E-2</v>
      </c>
      <c r="CA87" s="132">
        <f t="shared" si="214"/>
        <v>7.0984344842376146E-2</v>
      </c>
      <c r="CB87" s="129">
        <f t="shared" si="214"/>
        <v>7.4480369515011552E-2</v>
      </c>
      <c r="CC87" s="130">
        <f t="shared" si="214"/>
        <v>1.9295302013422819E-2</v>
      </c>
      <c r="CD87" s="131">
        <f t="shared" si="214"/>
        <v>8.0638015064244575E-2</v>
      </c>
      <c r="CE87" s="132">
        <f t="shared" si="214"/>
        <v>4.0887342322749022E-2</v>
      </c>
      <c r="CF87" s="129">
        <f t="shared" si="214"/>
        <v>6.3580874872838256E-2</v>
      </c>
      <c r="CG87" s="130">
        <f t="shared" si="214"/>
        <v>7.2022160664819951E-2</v>
      </c>
      <c r="CH87" s="131">
        <f t="shared" si="214"/>
        <v>5.4243957279370432E-2</v>
      </c>
      <c r="CI87" s="129">
        <f t="shared" si="214"/>
        <v>8.7626219407838435E-2</v>
      </c>
      <c r="CJ87" s="135">
        <f t="shared" si="214"/>
        <v>6.006006006006006E-2</v>
      </c>
      <c r="CK87" s="136">
        <f t="shared" si="214"/>
        <v>6.6603643863870743E-2</v>
      </c>
    </row>
    <row r="88" spans="1:89">
      <c r="A88" s="137" t="s">
        <v>33</v>
      </c>
      <c r="B88" s="206">
        <v>301</v>
      </c>
      <c r="C88" s="190">
        <v>540</v>
      </c>
      <c r="D88" s="191">
        <v>60</v>
      </c>
      <c r="E88" s="192">
        <v>301</v>
      </c>
      <c r="F88" s="189">
        <v>122</v>
      </c>
      <c r="G88" s="193">
        <v>438</v>
      </c>
      <c r="H88" s="191">
        <v>273</v>
      </c>
      <c r="I88" s="192">
        <v>485</v>
      </c>
      <c r="J88" s="189">
        <v>112</v>
      </c>
      <c r="K88" s="190">
        <v>58</v>
      </c>
      <c r="L88" s="191">
        <v>273</v>
      </c>
      <c r="M88" s="189">
        <v>135</v>
      </c>
      <c r="N88" s="194">
        <v>480</v>
      </c>
      <c r="O88" s="207">
        <v>333</v>
      </c>
      <c r="P88" s="189">
        <v>268</v>
      </c>
      <c r="Q88" s="190">
        <v>237</v>
      </c>
      <c r="R88" s="191">
        <v>233</v>
      </c>
      <c r="S88" s="192">
        <v>342</v>
      </c>
      <c r="T88" s="189">
        <v>110</v>
      </c>
      <c r="U88" s="193">
        <v>21</v>
      </c>
      <c r="V88" s="191">
        <v>710</v>
      </c>
      <c r="W88" s="208">
        <v>205</v>
      </c>
      <c r="X88" s="189">
        <v>108</v>
      </c>
      <c r="Y88" s="193">
        <v>164</v>
      </c>
      <c r="Z88" s="191">
        <v>209</v>
      </c>
      <c r="AA88" s="189">
        <v>1018</v>
      </c>
      <c r="AB88" s="172">
        <f t="shared" si="193"/>
        <v>3259</v>
      </c>
      <c r="AC88" s="173">
        <f t="shared" si="194"/>
        <v>4277</v>
      </c>
      <c r="BI88" s="137" t="s">
        <v>33</v>
      </c>
      <c r="BJ88" s="129">
        <f t="shared" ref="BJ88:CK88" si="215">B88/B95</f>
        <v>4.1403026134800548E-2</v>
      </c>
      <c r="BK88" s="130">
        <f t="shared" si="215"/>
        <v>6.4247471743010112E-2</v>
      </c>
      <c r="BL88" s="131">
        <f t="shared" si="215"/>
        <v>1.5727391874180863E-2</v>
      </c>
      <c r="BM88" s="132">
        <f t="shared" si="215"/>
        <v>6.7625252752190515E-2</v>
      </c>
      <c r="BN88" s="129">
        <f t="shared" si="215"/>
        <v>1.9869706840390879E-2</v>
      </c>
      <c r="BO88" s="130">
        <f t="shared" si="215"/>
        <v>8.5697515163373122E-2</v>
      </c>
      <c r="BP88" s="131">
        <f t="shared" si="215"/>
        <v>2.9947345326897763E-2</v>
      </c>
      <c r="BQ88" s="132">
        <f t="shared" si="215"/>
        <v>5.6329849012775844E-2</v>
      </c>
      <c r="BR88" s="129">
        <f t="shared" si="215"/>
        <v>4.9645390070921988E-2</v>
      </c>
      <c r="BS88" s="130">
        <f t="shared" si="215"/>
        <v>3.3352501437607818E-2</v>
      </c>
      <c r="BT88" s="131">
        <f t="shared" si="215"/>
        <v>5.8899676375404532E-2</v>
      </c>
      <c r="BU88" s="129">
        <f t="shared" si="215"/>
        <v>2.6695669369191221E-2</v>
      </c>
      <c r="BV88" s="133">
        <f t="shared" si="215"/>
        <v>6.6033842344201399E-2</v>
      </c>
      <c r="BW88" s="134">
        <f t="shared" si="215"/>
        <v>4.3478260869565216E-2</v>
      </c>
      <c r="BX88" s="129">
        <f t="shared" si="215"/>
        <v>6.0798548094373864E-2</v>
      </c>
      <c r="BY88" s="130">
        <f t="shared" si="215"/>
        <v>6.3082246473249934E-2</v>
      </c>
      <c r="BZ88" s="131">
        <f t="shared" si="215"/>
        <v>4.2595978062157223E-2</v>
      </c>
      <c r="CA88" s="132">
        <f t="shared" si="215"/>
        <v>7.3343341196654518E-2</v>
      </c>
      <c r="CB88" s="129">
        <f t="shared" si="215"/>
        <v>6.3510392609699776E-2</v>
      </c>
      <c r="CC88" s="130">
        <f t="shared" si="215"/>
        <v>1.7617449664429529E-2</v>
      </c>
      <c r="CD88" s="131">
        <f t="shared" si="215"/>
        <v>0.10485895731797371</v>
      </c>
      <c r="CE88" s="132">
        <f t="shared" si="215"/>
        <v>4.4584602000869944E-2</v>
      </c>
      <c r="CF88" s="129">
        <f t="shared" si="215"/>
        <v>2.7466937945066123E-2</v>
      </c>
      <c r="CG88" s="130">
        <f t="shared" si="215"/>
        <v>5.6786703601108032E-2</v>
      </c>
      <c r="CH88" s="131">
        <f t="shared" si="215"/>
        <v>2.9370432827431139E-2</v>
      </c>
      <c r="CI88" s="129">
        <f t="shared" si="215"/>
        <v>8.7112784528495635E-2</v>
      </c>
      <c r="CJ88" s="135">
        <f t="shared" si="215"/>
        <v>4.6603746603746603E-2</v>
      </c>
      <c r="CK88" s="136">
        <f t="shared" si="215"/>
        <v>6.1261028990489283E-2</v>
      </c>
    </row>
    <row r="89" spans="1:89">
      <c r="A89" s="146" t="s">
        <v>34</v>
      </c>
      <c r="B89" s="203">
        <v>8</v>
      </c>
      <c r="C89" s="197">
        <v>509</v>
      </c>
      <c r="D89" s="198">
        <v>6</v>
      </c>
      <c r="E89" s="199">
        <v>302</v>
      </c>
      <c r="F89" s="196">
        <v>11</v>
      </c>
      <c r="G89" s="200">
        <v>379</v>
      </c>
      <c r="H89" s="198">
        <v>50</v>
      </c>
      <c r="I89" s="199">
        <v>354</v>
      </c>
      <c r="J89" s="196">
        <v>12</v>
      </c>
      <c r="K89" s="197">
        <v>37</v>
      </c>
      <c r="L89" s="198">
        <v>210</v>
      </c>
      <c r="M89" s="196">
        <v>58</v>
      </c>
      <c r="N89" s="201">
        <v>247</v>
      </c>
      <c r="O89" s="204">
        <v>155</v>
      </c>
      <c r="P89" s="196">
        <v>98</v>
      </c>
      <c r="Q89" s="197">
        <v>85</v>
      </c>
      <c r="R89" s="198">
        <v>54</v>
      </c>
      <c r="S89" s="199">
        <v>151</v>
      </c>
      <c r="T89" s="196">
        <v>21</v>
      </c>
      <c r="U89" s="200">
        <v>8</v>
      </c>
      <c r="V89" s="198">
        <v>121</v>
      </c>
      <c r="W89" s="205">
        <v>46</v>
      </c>
      <c r="X89" s="196">
        <v>28</v>
      </c>
      <c r="Y89" s="200">
        <v>80</v>
      </c>
      <c r="Z89" s="198">
        <v>101</v>
      </c>
      <c r="AA89" s="196">
        <v>387</v>
      </c>
      <c r="AB89" s="172">
        <f t="shared" si="193"/>
        <v>967</v>
      </c>
      <c r="AC89" s="173">
        <f t="shared" si="194"/>
        <v>2551</v>
      </c>
      <c r="BI89" s="146" t="s">
        <v>34</v>
      </c>
      <c r="BJ89" s="129">
        <f t="shared" ref="BJ89:CK89" si="216">B89/B95</f>
        <v>1.1004126547455295E-3</v>
      </c>
      <c r="BK89" s="130">
        <f t="shared" si="216"/>
        <v>6.0559190957763236E-2</v>
      </c>
      <c r="BL89" s="131">
        <f t="shared" si="216"/>
        <v>1.5727391874180866E-3</v>
      </c>
      <c r="BM89" s="132">
        <f t="shared" si="216"/>
        <v>6.7849921365985166E-2</v>
      </c>
      <c r="BN89" s="129">
        <f t="shared" si="216"/>
        <v>1.7915309446254071E-3</v>
      </c>
      <c r="BO89" s="130">
        <f t="shared" si="216"/>
        <v>7.4153785951868514E-2</v>
      </c>
      <c r="BP89" s="131">
        <f t="shared" si="216"/>
        <v>5.4848617814831063E-3</v>
      </c>
      <c r="BQ89" s="132">
        <f t="shared" si="216"/>
        <v>4.1114982578397213E-2</v>
      </c>
      <c r="BR89" s="129">
        <f t="shared" si="216"/>
        <v>5.3191489361702126E-3</v>
      </c>
      <c r="BS89" s="130">
        <f t="shared" si="216"/>
        <v>2.1276595744680851E-2</v>
      </c>
      <c r="BT89" s="131">
        <f t="shared" si="216"/>
        <v>4.5307443365695796E-2</v>
      </c>
      <c r="BU89" s="129">
        <f t="shared" si="216"/>
        <v>1.1469250543800673E-2</v>
      </c>
      <c r="BV89" s="133">
        <f t="shared" si="216"/>
        <v>3.3979914706286973E-2</v>
      </c>
      <c r="BW89" s="134">
        <f t="shared" si="216"/>
        <v>2.0237628933281106E-2</v>
      </c>
      <c r="BX89" s="129">
        <f t="shared" si="216"/>
        <v>2.223230490018149E-2</v>
      </c>
      <c r="BY89" s="130">
        <f t="shared" si="216"/>
        <v>2.2624434389140271E-2</v>
      </c>
      <c r="BZ89" s="131">
        <f t="shared" si="216"/>
        <v>9.872029250457038E-3</v>
      </c>
      <c r="CA89" s="132">
        <f t="shared" si="216"/>
        <v>3.2382586317821142E-2</v>
      </c>
      <c r="CB89" s="129">
        <f t="shared" si="216"/>
        <v>1.2124711316397229E-2</v>
      </c>
      <c r="CC89" s="130">
        <f t="shared" si="216"/>
        <v>6.7114093959731542E-3</v>
      </c>
      <c r="CD89" s="131">
        <f t="shared" si="216"/>
        <v>1.7870329345739181E-2</v>
      </c>
      <c r="CE89" s="132">
        <f t="shared" si="216"/>
        <v>1.0004349717268378E-2</v>
      </c>
      <c r="CF89" s="129">
        <f t="shared" si="216"/>
        <v>7.1210579857578843E-3</v>
      </c>
      <c r="CG89" s="130">
        <f t="shared" si="216"/>
        <v>2.7700831024930747E-2</v>
      </c>
      <c r="CH89" s="131">
        <f t="shared" si="216"/>
        <v>1.419336706014615E-2</v>
      </c>
      <c r="CI89" s="129">
        <f t="shared" si="216"/>
        <v>3.3116549717610813E-2</v>
      </c>
      <c r="CJ89" s="135">
        <f t="shared" si="216"/>
        <v>1.3828113828113829E-2</v>
      </c>
      <c r="CK89" s="136">
        <f t="shared" si="216"/>
        <v>3.6538902257362206E-2</v>
      </c>
    </row>
    <row r="90" spans="1:89">
      <c r="A90" s="137" t="s">
        <v>35</v>
      </c>
      <c r="B90" s="206">
        <v>0</v>
      </c>
      <c r="C90" s="190">
        <v>69</v>
      </c>
      <c r="D90" s="191">
        <v>0</v>
      </c>
      <c r="E90" s="192">
        <v>22</v>
      </c>
      <c r="F90" s="189">
        <v>0</v>
      </c>
      <c r="G90" s="193">
        <v>8</v>
      </c>
      <c r="H90" s="191">
        <v>6</v>
      </c>
      <c r="I90" s="192">
        <v>16</v>
      </c>
      <c r="J90" s="189">
        <v>0</v>
      </c>
      <c r="K90" s="190">
        <v>0</v>
      </c>
      <c r="L90" s="191">
        <v>7</v>
      </c>
      <c r="M90" s="189">
        <v>5</v>
      </c>
      <c r="N90" s="194">
        <v>3</v>
      </c>
      <c r="O90" s="207">
        <v>3</v>
      </c>
      <c r="P90" s="189">
        <v>5</v>
      </c>
      <c r="Q90" s="190">
        <v>6</v>
      </c>
      <c r="R90" s="191">
        <v>8</v>
      </c>
      <c r="S90" s="192">
        <v>3</v>
      </c>
      <c r="T90" s="189">
        <v>2</v>
      </c>
      <c r="U90" s="193">
        <v>1</v>
      </c>
      <c r="V90" s="191">
        <v>3</v>
      </c>
      <c r="W90" s="208">
        <v>3</v>
      </c>
      <c r="X90" s="189">
        <v>0</v>
      </c>
      <c r="Y90" s="193">
        <v>5</v>
      </c>
      <c r="Z90" s="191">
        <v>3</v>
      </c>
      <c r="AA90" s="189">
        <v>6</v>
      </c>
      <c r="AB90" s="172">
        <f t="shared" si="193"/>
        <v>37</v>
      </c>
      <c r="AC90" s="173">
        <f t="shared" si="194"/>
        <v>147</v>
      </c>
      <c r="BI90" s="137" t="s">
        <v>35</v>
      </c>
      <c r="BJ90" s="129">
        <f t="shared" ref="BJ90:CK90" si="217">B90/B95</f>
        <v>0</v>
      </c>
      <c r="BK90" s="130">
        <f t="shared" si="217"/>
        <v>8.2093991671624029E-3</v>
      </c>
      <c r="BL90" s="131">
        <f t="shared" si="217"/>
        <v>0</v>
      </c>
      <c r="BM90" s="132">
        <f t="shared" si="217"/>
        <v>4.9427095034823634E-3</v>
      </c>
      <c r="BN90" s="129">
        <f t="shared" si="217"/>
        <v>0</v>
      </c>
      <c r="BO90" s="130">
        <f t="shared" si="217"/>
        <v>1.565251418509098E-3</v>
      </c>
      <c r="BP90" s="131">
        <f t="shared" si="217"/>
        <v>6.5818341377797283E-4</v>
      </c>
      <c r="BQ90" s="132">
        <f t="shared" si="217"/>
        <v>1.8583042973286876E-3</v>
      </c>
      <c r="BR90" s="129">
        <f t="shared" si="217"/>
        <v>0</v>
      </c>
      <c r="BS90" s="130">
        <f t="shared" si="217"/>
        <v>0</v>
      </c>
      <c r="BT90" s="131">
        <f t="shared" si="217"/>
        <v>1.5102481121898597E-3</v>
      </c>
      <c r="BU90" s="129">
        <f t="shared" si="217"/>
        <v>9.8872849515523032E-4</v>
      </c>
      <c r="BV90" s="133">
        <f t="shared" si="217"/>
        <v>4.127115146512588E-4</v>
      </c>
      <c r="BW90" s="134">
        <f t="shared" si="217"/>
        <v>3.916960438699569E-4</v>
      </c>
      <c r="BX90" s="129">
        <f t="shared" si="217"/>
        <v>1.1343012704174229E-3</v>
      </c>
      <c r="BY90" s="130">
        <f t="shared" si="217"/>
        <v>1.5970188980569604E-3</v>
      </c>
      <c r="BZ90" s="131">
        <f t="shared" si="217"/>
        <v>1.4625228519195613E-3</v>
      </c>
      <c r="CA90" s="132">
        <f t="shared" si="217"/>
        <v>6.4336264207591682E-4</v>
      </c>
      <c r="CB90" s="129">
        <f t="shared" si="217"/>
        <v>1.1547344110854503E-3</v>
      </c>
      <c r="CC90" s="130">
        <f t="shared" si="217"/>
        <v>8.3892617449664428E-4</v>
      </c>
      <c r="CD90" s="131">
        <f t="shared" si="217"/>
        <v>4.4306601683650863E-4</v>
      </c>
      <c r="CE90" s="132">
        <f t="shared" si="217"/>
        <v>6.5245759025663334E-4</v>
      </c>
      <c r="CF90" s="129">
        <f t="shared" si="217"/>
        <v>0</v>
      </c>
      <c r="CG90" s="130">
        <f t="shared" si="217"/>
        <v>1.7313019390581717E-3</v>
      </c>
      <c r="CH90" s="131">
        <f t="shared" si="217"/>
        <v>4.2158516020236085E-4</v>
      </c>
      <c r="CI90" s="129">
        <f t="shared" si="217"/>
        <v>5.1343487934280333E-4</v>
      </c>
      <c r="CJ90" s="135">
        <f t="shared" si="217"/>
        <v>5.2910052910052914E-4</v>
      </c>
      <c r="CK90" s="136">
        <f t="shared" si="217"/>
        <v>2.1055345479546236E-3</v>
      </c>
    </row>
    <row r="91" spans="1:89">
      <c r="A91" s="146" t="s">
        <v>36</v>
      </c>
      <c r="B91" s="203">
        <v>0</v>
      </c>
      <c r="C91" s="197">
        <v>0</v>
      </c>
      <c r="D91" s="198">
        <v>0</v>
      </c>
      <c r="E91" s="199">
        <v>0</v>
      </c>
      <c r="F91" s="196">
        <v>0</v>
      </c>
      <c r="G91" s="200">
        <v>0</v>
      </c>
      <c r="H91" s="198">
        <v>0</v>
      </c>
      <c r="I91" s="199">
        <v>0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3"/>
        <v>0</v>
      </c>
      <c r="AC91" s="173">
        <f t="shared" si="194"/>
        <v>0</v>
      </c>
      <c r="BI91" s="146" t="s">
        <v>36</v>
      </c>
      <c r="BJ91" s="129">
        <f t="shared" ref="BJ91:CK91" si="218">B91/B95</f>
        <v>0</v>
      </c>
      <c r="BK91" s="130">
        <f t="shared" si="218"/>
        <v>0</v>
      </c>
      <c r="BL91" s="131">
        <f t="shared" si="218"/>
        <v>0</v>
      </c>
      <c r="BM91" s="132">
        <f t="shared" si="218"/>
        <v>0</v>
      </c>
      <c r="BN91" s="129">
        <f t="shared" si="218"/>
        <v>0</v>
      </c>
      <c r="BO91" s="130">
        <f t="shared" si="218"/>
        <v>0</v>
      </c>
      <c r="BP91" s="131">
        <f t="shared" si="218"/>
        <v>0</v>
      </c>
      <c r="BQ91" s="132">
        <f t="shared" si="218"/>
        <v>0</v>
      </c>
      <c r="BR91" s="129">
        <f t="shared" si="218"/>
        <v>0</v>
      </c>
      <c r="BS91" s="130">
        <f t="shared" si="218"/>
        <v>0</v>
      </c>
      <c r="BT91" s="131">
        <f t="shared" si="218"/>
        <v>0</v>
      </c>
      <c r="BU91" s="129">
        <f t="shared" si="218"/>
        <v>0</v>
      </c>
      <c r="BV91" s="133">
        <f t="shared" si="218"/>
        <v>0</v>
      </c>
      <c r="BW91" s="134">
        <f t="shared" si="218"/>
        <v>0</v>
      </c>
      <c r="BX91" s="129">
        <f t="shared" si="218"/>
        <v>0</v>
      </c>
      <c r="BY91" s="130">
        <f t="shared" si="218"/>
        <v>0</v>
      </c>
      <c r="BZ91" s="131">
        <f t="shared" si="218"/>
        <v>0</v>
      </c>
      <c r="CA91" s="132">
        <f t="shared" si="218"/>
        <v>0</v>
      </c>
      <c r="CB91" s="129">
        <f t="shared" si="218"/>
        <v>0</v>
      </c>
      <c r="CC91" s="130">
        <f t="shared" si="218"/>
        <v>0</v>
      </c>
      <c r="CD91" s="131">
        <f t="shared" si="218"/>
        <v>0</v>
      </c>
      <c r="CE91" s="132">
        <f t="shared" si="218"/>
        <v>0</v>
      </c>
      <c r="CF91" s="129">
        <f t="shared" si="218"/>
        <v>0</v>
      </c>
      <c r="CG91" s="130">
        <f t="shared" si="218"/>
        <v>0</v>
      </c>
      <c r="CH91" s="131">
        <f t="shared" si="218"/>
        <v>0</v>
      </c>
      <c r="CI91" s="129">
        <f t="shared" si="218"/>
        <v>0</v>
      </c>
      <c r="CJ91" s="135">
        <f t="shared" si="218"/>
        <v>0</v>
      </c>
      <c r="CK91" s="136">
        <f t="shared" si="218"/>
        <v>0</v>
      </c>
    </row>
    <row r="92" spans="1:89">
      <c r="A92" s="137" t="s">
        <v>37</v>
      </c>
      <c r="B92" s="59">
        <v>0</v>
      </c>
      <c r="C92" s="60">
        <v>0</v>
      </c>
      <c r="D92" s="139">
        <v>0</v>
      </c>
      <c r="E92" s="140">
        <v>0</v>
      </c>
      <c r="F92" s="138">
        <v>0</v>
      </c>
      <c r="G92" s="141">
        <v>0</v>
      </c>
      <c r="H92" s="139">
        <v>0</v>
      </c>
      <c r="I92" s="140">
        <v>0</v>
      </c>
      <c r="J92" s="138">
        <v>0</v>
      </c>
      <c r="K92" s="141">
        <v>0</v>
      </c>
      <c r="L92" s="139">
        <v>0</v>
      </c>
      <c r="M92" s="138">
        <v>0</v>
      </c>
      <c r="N92" s="142">
        <v>0</v>
      </c>
      <c r="O92" s="143">
        <v>0</v>
      </c>
      <c r="P92" s="138">
        <v>0</v>
      </c>
      <c r="Q92" s="141">
        <v>0</v>
      </c>
      <c r="R92" s="139"/>
      <c r="S92" s="140">
        <v>0</v>
      </c>
      <c r="T92" s="138">
        <v>0</v>
      </c>
      <c r="U92" s="141">
        <v>0</v>
      </c>
      <c r="V92" s="139">
        <v>0</v>
      </c>
      <c r="W92" s="140">
        <v>0</v>
      </c>
      <c r="X92" s="138">
        <v>0</v>
      </c>
      <c r="Y92" s="141">
        <v>0</v>
      </c>
      <c r="Z92" s="144">
        <v>0</v>
      </c>
      <c r="AA92" s="145">
        <v>0</v>
      </c>
      <c r="AB92" s="172"/>
      <c r="AC92" s="173"/>
      <c r="BI92" s="137" t="s">
        <v>37</v>
      </c>
      <c r="BJ92" s="129">
        <f t="shared" ref="BJ92:CI92" si="219">B92/B95</f>
        <v>0</v>
      </c>
      <c r="BK92" s="130">
        <f t="shared" si="219"/>
        <v>0</v>
      </c>
      <c r="BL92" s="131">
        <f t="shared" si="219"/>
        <v>0</v>
      </c>
      <c r="BM92" s="132">
        <f t="shared" si="219"/>
        <v>0</v>
      </c>
      <c r="BN92" s="129">
        <f t="shared" si="219"/>
        <v>0</v>
      </c>
      <c r="BO92" s="130">
        <f t="shared" si="219"/>
        <v>0</v>
      </c>
      <c r="BP92" s="131">
        <f t="shared" si="219"/>
        <v>0</v>
      </c>
      <c r="BQ92" s="132">
        <f t="shared" si="219"/>
        <v>0</v>
      </c>
      <c r="BR92" s="129">
        <f t="shared" si="219"/>
        <v>0</v>
      </c>
      <c r="BS92" s="130">
        <f t="shared" si="219"/>
        <v>0</v>
      </c>
      <c r="BT92" s="131">
        <f t="shared" si="219"/>
        <v>0</v>
      </c>
      <c r="BU92" s="129">
        <f t="shared" si="219"/>
        <v>0</v>
      </c>
      <c r="BV92" s="133">
        <f t="shared" si="219"/>
        <v>0</v>
      </c>
      <c r="BW92" s="134">
        <f t="shared" si="219"/>
        <v>0</v>
      </c>
      <c r="BX92" s="129">
        <f t="shared" si="219"/>
        <v>0</v>
      </c>
      <c r="BY92" s="130">
        <f t="shared" si="219"/>
        <v>0</v>
      </c>
      <c r="BZ92" s="131">
        <f t="shared" si="219"/>
        <v>0</v>
      </c>
      <c r="CA92" s="132">
        <f t="shared" si="219"/>
        <v>0</v>
      </c>
      <c r="CB92" s="129">
        <f t="shared" si="219"/>
        <v>0</v>
      </c>
      <c r="CC92" s="130">
        <f t="shared" si="219"/>
        <v>0</v>
      </c>
      <c r="CD92" s="131">
        <f t="shared" si="219"/>
        <v>0</v>
      </c>
      <c r="CE92" s="132">
        <f t="shared" si="219"/>
        <v>0</v>
      </c>
      <c r="CF92" s="129">
        <f t="shared" si="219"/>
        <v>0</v>
      </c>
      <c r="CG92" s="130">
        <f t="shared" si="219"/>
        <v>0</v>
      </c>
      <c r="CH92" s="131">
        <f t="shared" si="219"/>
        <v>0</v>
      </c>
      <c r="CI92" s="129">
        <f t="shared" si="219"/>
        <v>0</v>
      </c>
      <c r="CJ92" s="135">
        <f t="shared" ref="CJ92:CK92" si="220">AB92/AB95</f>
        <v>0</v>
      </c>
      <c r="CK92" s="136">
        <f t="shared" si="220"/>
        <v>0</v>
      </c>
    </row>
    <row r="93" spans="1:89">
      <c r="A93" s="146" t="s">
        <v>38</v>
      </c>
      <c r="B93" s="57"/>
      <c r="C93" s="58"/>
      <c r="D93" s="152"/>
      <c r="E93" s="149"/>
      <c r="F93" s="150"/>
      <c r="G93" s="151"/>
      <c r="H93" s="152"/>
      <c r="I93" s="149"/>
      <c r="J93" s="150"/>
      <c r="K93" s="151"/>
      <c r="L93" s="152"/>
      <c r="M93" s="150"/>
      <c r="N93" s="154"/>
      <c r="O93" s="153"/>
      <c r="P93" s="150"/>
      <c r="Q93" s="151"/>
      <c r="R93" s="152"/>
      <c r="S93" s="149"/>
      <c r="T93" s="150"/>
      <c r="U93" s="151"/>
      <c r="V93" s="152"/>
      <c r="W93" s="149"/>
      <c r="X93" s="150"/>
      <c r="Y93" s="151"/>
      <c r="Z93" s="148"/>
      <c r="AA93" s="147"/>
      <c r="AB93" s="172"/>
      <c r="AC93" s="173"/>
      <c r="BI93" s="146" t="s">
        <v>38</v>
      </c>
      <c r="BJ93" s="129">
        <f t="shared" ref="BJ93:CI93" si="221">B93/B95</f>
        <v>0</v>
      </c>
      <c r="BK93" s="130">
        <f t="shared" si="221"/>
        <v>0</v>
      </c>
      <c r="BL93" s="131">
        <f t="shared" si="221"/>
        <v>0</v>
      </c>
      <c r="BM93" s="132">
        <f t="shared" si="221"/>
        <v>0</v>
      </c>
      <c r="BN93" s="129">
        <f t="shared" si="221"/>
        <v>0</v>
      </c>
      <c r="BO93" s="130">
        <f t="shared" si="221"/>
        <v>0</v>
      </c>
      <c r="BP93" s="131">
        <f t="shared" si="221"/>
        <v>0</v>
      </c>
      <c r="BQ93" s="132">
        <f t="shared" si="221"/>
        <v>0</v>
      </c>
      <c r="BR93" s="129">
        <f t="shared" si="221"/>
        <v>0</v>
      </c>
      <c r="BS93" s="130">
        <f t="shared" si="221"/>
        <v>0</v>
      </c>
      <c r="BT93" s="131">
        <f t="shared" si="221"/>
        <v>0</v>
      </c>
      <c r="BU93" s="129">
        <f t="shared" si="221"/>
        <v>0</v>
      </c>
      <c r="BV93" s="133">
        <f t="shared" si="221"/>
        <v>0</v>
      </c>
      <c r="BW93" s="134">
        <f t="shared" si="221"/>
        <v>0</v>
      </c>
      <c r="BX93" s="129">
        <f t="shared" si="221"/>
        <v>0</v>
      </c>
      <c r="BY93" s="130">
        <f t="shared" si="221"/>
        <v>0</v>
      </c>
      <c r="BZ93" s="131">
        <f t="shared" si="221"/>
        <v>0</v>
      </c>
      <c r="CA93" s="132">
        <f t="shared" si="221"/>
        <v>0</v>
      </c>
      <c r="CB93" s="129">
        <f t="shared" si="221"/>
        <v>0</v>
      </c>
      <c r="CC93" s="130">
        <f t="shared" si="221"/>
        <v>0</v>
      </c>
      <c r="CD93" s="131">
        <f t="shared" si="221"/>
        <v>0</v>
      </c>
      <c r="CE93" s="132">
        <f t="shared" si="221"/>
        <v>0</v>
      </c>
      <c r="CF93" s="129">
        <f t="shared" si="221"/>
        <v>0</v>
      </c>
      <c r="CG93" s="130">
        <f t="shared" si="221"/>
        <v>0</v>
      </c>
      <c r="CH93" s="131">
        <f t="shared" si="221"/>
        <v>0</v>
      </c>
      <c r="CI93" s="129">
        <f t="shared" si="221"/>
        <v>0</v>
      </c>
      <c r="CJ93" s="135">
        <f t="shared" ref="CJ93:CK93" si="222">AB93/AB95</f>
        <v>0</v>
      </c>
      <c r="CK93" s="136">
        <f t="shared" si="222"/>
        <v>0</v>
      </c>
    </row>
    <row r="94" spans="1:89" ht="14" thickBot="1">
      <c r="A94" s="137" t="s">
        <v>16</v>
      </c>
      <c r="B94" s="59"/>
      <c r="C94" s="60"/>
      <c r="D94" s="139"/>
      <c r="E94" s="140"/>
      <c r="F94" s="138"/>
      <c r="G94" s="141"/>
      <c r="H94" s="139"/>
      <c r="I94" s="140"/>
      <c r="J94" s="138"/>
      <c r="K94" s="141"/>
      <c r="L94" s="139"/>
      <c r="M94" s="138"/>
      <c r="N94" s="142"/>
      <c r="O94" s="143"/>
      <c r="P94" s="138"/>
      <c r="Q94" s="141"/>
      <c r="R94" s="139"/>
      <c r="S94" s="140"/>
      <c r="T94" s="138"/>
      <c r="U94" s="141"/>
      <c r="V94" s="139"/>
      <c r="W94" s="140"/>
      <c r="X94" s="138"/>
      <c r="Y94" s="141"/>
      <c r="Z94" s="144"/>
      <c r="AA94" s="145"/>
      <c r="AB94" s="172"/>
      <c r="AC94" s="173"/>
      <c r="BI94" s="137" t="s">
        <v>39</v>
      </c>
      <c r="BJ94" s="129">
        <f t="shared" ref="BJ94:CK94" si="223">B94/B95</f>
        <v>0</v>
      </c>
      <c r="BK94" s="130">
        <f t="shared" si="223"/>
        <v>0</v>
      </c>
      <c r="BL94" s="131">
        <f t="shared" si="223"/>
        <v>0</v>
      </c>
      <c r="BM94" s="132">
        <f t="shared" si="223"/>
        <v>0</v>
      </c>
      <c r="BN94" s="129">
        <f t="shared" si="223"/>
        <v>0</v>
      </c>
      <c r="BO94" s="130">
        <f t="shared" si="223"/>
        <v>0</v>
      </c>
      <c r="BP94" s="131">
        <f t="shared" si="223"/>
        <v>0</v>
      </c>
      <c r="BQ94" s="132">
        <f t="shared" si="223"/>
        <v>0</v>
      </c>
      <c r="BR94" s="129">
        <f t="shared" si="223"/>
        <v>0</v>
      </c>
      <c r="BS94" s="130">
        <f t="shared" si="223"/>
        <v>0</v>
      </c>
      <c r="BT94" s="131">
        <f t="shared" si="223"/>
        <v>0</v>
      </c>
      <c r="BU94" s="129">
        <f t="shared" si="223"/>
        <v>0</v>
      </c>
      <c r="BV94" s="133">
        <f t="shared" si="223"/>
        <v>0</v>
      </c>
      <c r="BW94" s="134">
        <f t="shared" si="223"/>
        <v>0</v>
      </c>
      <c r="BX94" s="129">
        <f t="shared" si="223"/>
        <v>0</v>
      </c>
      <c r="BY94" s="130">
        <f t="shared" si="223"/>
        <v>0</v>
      </c>
      <c r="BZ94" s="131">
        <f t="shared" si="223"/>
        <v>0</v>
      </c>
      <c r="CA94" s="132">
        <f t="shared" si="223"/>
        <v>0</v>
      </c>
      <c r="CB94" s="129">
        <f t="shared" si="223"/>
        <v>0</v>
      </c>
      <c r="CC94" s="130">
        <f t="shared" si="223"/>
        <v>0</v>
      </c>
      <c r="CD94" s="131">
        <f t="shared" si="223"/>
        <v>0</v>
      </c>
      <c r="CE94" s="132">
        <f t="shared" si="223"/>
        <v>0</v>
      </c>
      <c r="CF94" s="129">
        <f t="shared" si="223"/>
        <v>0</v>
      </c>
      <c r="CG94" s="130">
        <f t="shared" si="223"/>
        <v>0</v>
      </c>
      <c r="CH94" s="131">
        <f t="shared" si="223"/>
        <v>0</v>
      </c>
      <c r="CI94" s="129">
        <f t="shared" si="223"/>
        <v>0</v>
      </c>
      <c r="CJ94" s="135">
        <f t="shared" si="223"/>
        <v>0</v>
      </c>
      <c r="CK94" s="136">
        <f t="shared" si="223"/>
        <v>0</v>
      </c>
    </row>
    <row r="95" spans="1:89" ht="15" thickTop="1" thickBot="1">
      <c r="A95" s="269" t="s">
        <v>13</v>
      </c>
      <c r="B95" s="20">
        <f t="shared" ref="B95:AA95" si="224">SUM(B72:B94)</f>
        <v>7270</v>
      </c>
      <c r="C95" s="21">
        <f t="shared" si="224"/>
        <v>8405</v>
      </c>
      <c r="D95" s="20">
        <f t="shared" si="224"/>
        <v>3815</v>
      </c>
      <c r="E95" s="21">
        <f t="shared" si="224"/>
        <v>4451</v>
      </c>
      <c r="F95" s="20">
        <f t="shared" si="224"/>
        <v>6140</v>
      </c>
      <c r="G95" s="21">
        <f t="shared" si="224"/>
        <v>5111</v>
      </c>
      <c r="H95" s="20">
        <f t="shared" si="224"/>
        <v>9116</v>
      </c>
      <c r="I95" s="21">
        <f t="shared" si="224"/>
        <v>8610</v>
      </c>
      <c r="J95" s="20">
        <f t="shared" si="224"/>
        <v>2256</v>
      </c>
      <c r="K95" s="21">
        <f t="shared" si="224"/>
        <v>1739</v>
      </c>
      <c r="L95" s="20">
        <f t="shared" si="224"/>
        <v>4635</v>
      </c>
      <c r="M95" s="21">
        <f t="shared" si="224"/>
        <v>5057</v>
      </c>
      <c r="N95" s="20">
        <f t="shared" si="224"/>
        <v>7269</v>
      </c>
      <c r="O95" s="21">
        <f t="shared" si="224"/>
        <v>7659</v>
      </c>
      <c r="P95" s="20">
        <f t="shared" si="224"/>
        <v>4408</v>
      </c>
      <c r="Q95" s="21">
        <f t="shared" si="224"/>
        <v>3757</v>
      </c>
      <c r="R95" s="20">
        <f t="shared" si="224"/>
        <v>5470</v>
      </c>
      <c r="S95" s="21">
        <f t="shared" si="224"/>
        <v>4663</v>
      </c>
      <c r="T95" s="20">
        <f t="shared" si="224"/>
        <v>1732</v>
      </c>
      <c r="U95" s="21">
        <f t="shared" si="224"/>
        <v>1192</v>
      </c>
      <c r="V95" s="20">
        <f t="shared" si="224"/>
        <v>6771</v>
      </c>
      <c r="W95" s="21">
        <f t="shared" si="224"/>
        <v>4598</v>
      </c>
      <c r="X95" s="20">
        <f t="shared" si="224"/>
        <v>3932</v>
      </c>
      <c r="Y95" s="21">
        <f t="shared" si="224"/>
        <v>2888</v>
      </c>
      <c r="Z95" s="20">
        <f t="shared" si="224"/>
        <v>7116</v>
      </c>
      <c r="AA95" s="21">
        <f t="shared" si="224"/>
        <v>11686</v>
      </c>
      <c r="AB95" s="174">
        <f>SUM(AB71:AB94)</f>
        <v>69930</v>
      </c>
      <c r="AC95" s="175">
        <f>SUM(AC71:AC94)</f>
        <v>69816</v>
      </c>
      <c r="BI95" s="269" t="s">
        <v>13</v>
      </c>
      <c r="BJ95" s="155">
        <f t="shared" ref="BJ95:CK95" si="225">SUM(BJ71:BJ94)</f>
        <v>0.99999999999999978</v>
      </c>
      <c r="BK95" s="156">
        <f t="shared" si="225"/>
        <v>1</v>
      </c>
      <c r="BL95" s="155">
        <f t="shared" si="225"/>
        <v>1</v>
      </c>
      <c r="BM95" s="156">
        <f t="shared" si="225"/>
        <v>1</v>
      </c>
      <c r="BN95" s="155">
        <f t="shared" si="225"/>
        <v>0.99999999999999989</v>
      </c>
      <c r="BO95" s="156">
        <f t="shared" si="225"/>
        <v>0.99999999999999989</v>
      </c>
      <c r="BP95" s="155">
        <f t="shared" si="225"/>
        <v>1</v>
      </c>
      <c r="BQ95" s="156">
        <f t="shared" si="225"/>
        <v>1</v>
      </c>
      <c r="BR95" s="155">
        <f t="shared" si="225"/>
        <v>1</v>
      </c>
      <c r="BS95" s="156">
        <f t="shared" si="225"/>
        <v>1</v>
      </c>
      <c r="BT95" s="155">
        <f t="shared" si="225"/>
        <v>1</v>
      </c>
      <c r="BU95" s="156">
        <f t="shared" si="225"/>
        <v>1</v>
      </c>
      <c r="BV95" s="155">
        <f t="shared" si="225"/>
        <v>1.0000000000000002</v>
      </c>
      <c r="BW95" s="156">
        <f t="shared" si="225"/>
        <v>0.99999999999999989</v>
      </c>
      <c r="BX95" s="155">
        <f t="shared" si="225"/>
        <v>1</v>
      </c>
      <c r="BY95" s="156">
        <f t="shared" si="225"/>
        <v>1</v>
      </c>
      <c r="BZ95" s="155">
        <f t="shared" si="225"/>
        <v>1</v>
      </c>
      <c r="CA95" s="156">
        <f t="shared" si="225"/>
        <v>0.99999999999999989</v>
      </c>
      <c r="CB95" s="155">
        <f t="shared" si="225"/>
        <v>1</v>
      </c>
      <c r="CC95" s="156">
        <f t="shared" si="225"/>
        <v>1</v>
      </c>
      <c r="CD95" s="155">
        <f t="shared" si="225"/>
        <v>1</v>
      </c>
      <c r="CE95" s="156">
        <f t="shared" si="225"/>
        <v>1</v>
      </c>
      <c r="CF95" s="155">
        <f t="shared" si="225"/>
        <v>1</v>
      </c>
      <c r="CG95" s="156">
        <f t="shared" si="225"/>
        <v>1</v>
      </c>
      <c r="CH95" s="155">
        <f t="shared" si="225"/>
        <v>1.0000000000000002</v>
      </c>
      <c r="CI95" s="156">
        <f t="shared" si="225"/>
        <v>1</v>
      </c>
      <c r="CJ95" s="155">
        <f t="shared" si="225"/>
        <v>0.99999999999999978</v>
      </c>
      <c r="CK95" s="156">
        <f t="shared" si="225"/>
        <v>0.99999999999999989</v>
      </c>
    </row>
    <row r="96" spans="1:89" ht="14" thickTop="1">
      <c r="A96" s="187"/>
    </row>
    <row r="98" spans="1:89">
      <c r="A98" s="301">
        <f>+A67+1</f>
        <v>44016</v>
      </c>
      <c r="B98" s="301"/>
      <c r="C98" s="301"/>
      <c r="D98" s="301"/>
      <c r="BI98" s="300">
        <f>+BI67+1</f>
        <v>44016</v>
      </c>
      <c r="BJ98" s="300"/>
      <c r="BK98" s="300"/>
      <c r="BL98" s="300"/>
    </row>
    <row r="99" spans="1:89" ht="14" thickBot="1">
      <c r="AE99" s="272" t="s">
        <v>84</v>
      </c>
    </row>
    <row r="100" spans="1:89" ht="15" thickTop="1" thickBot="1">
      <c r="A100" s="298" t="s">
        <v>0</v>
      </c>
      <c r="B100" s="292" t="s">
        <v>1</v>
      </c>
      <c r="C100" s="293"/>
      <c r="D100" s="292" t="s">
        <v>2</v>
      </c>
      <c r="E100" s="293"/>
      <c r="F100" s="292" t="s">
        <v>3</v>
      </c>
      <c r="G100" s="293"/>
      <c r="H100" s="292" t="s">
        <v>4</v>
      </c>
      <c r="I100" s="293"/>
      <c r="J100" s="292" t="s">
        <v>5</v>
      </c>
      <c r="K100" s="293"/>
      <c r="L100" s="292" t="s">
        <v>6</v>
      </c>
      <c r="M100" s="293"/>
      <c r="N100" s="292" t="s">
        <v>7</v>
      </c>
      <c r="O100" s="293"/>
      <c r="P100" s="292" t="s">
        <v>8</v>
      </c>
      <c r="Q100" s="293"/>
      <c r="R100" s="292" t="s">
        <v>9</v>
      </c>
      <c r="S100" s="293"/>
      <c r="T100" s="292" t="s">
        <v>10</v>
      </c>
      <c r="U100" s="293"/>
      <c r="V100" s="292" t="s">
        <v>11</v>
      </c>
      <c r="W100" s="293"/>
      <c r="X100" s="292" t="s">
        <v>12</v>
      </c>
      <c r="Y100" s="293"/>
      <c r="Z100" s="294" t="s">
        <v>40</v>
      </c>
      <c r="AA100" s="295"/>
      <c r="AB100" s="296" t="s">
        <v>41</v>
      </c>
      <c r="AC100" s="297"/>
      <c r="AE100" s="298" t="s">
        <v>0</v>
      </c>
      <c r="AF100" s="292" t="s">
        <v>1</v>
      </c>
      <c r="AG100" s="293"/>
      <c r="AH100" s="292" t="s">
        <v>2</v>
      </c>
      <c r="AI100" s="293"/>
      <c r="AJ100" s="292" t="s">
        <v>3</v>
      </c>
      <c r="AK100" s="293"/>
      <c r="AL100" s="292" t="s">
        <v>4</v>
      </c>
      <c r="AM100" s="293"/>
      <c r="AN100" s="292" t="s">
        <v>5</v>
      </c>
      <c r="AO100" s="293"/>
      <c r="AP100" s="292" t="s">
        <v>6</v>
      </c>
      <c r="AQ100" s="293"/>
      <c r="AR100" s="292" t="s">
        <v>7</v>
      </c>
      <c r="AS100" s="293"/>
      <c r="AT100" s="292" t="s">
        <v>8</v>
      </c>
      <c r="AU100" s="293"/>
      <c r="AV100" s="292" t="s">
        <v>9</v>
      </c>
      <c r="AW100" s="293"/>
      <c r="AX100" s="292" t="s">
        <v>10</v>
      </c>
      <c r="AY100" s="293"/>
      <c r="AZ100" s="292" t="s">
        <v>11</v>
      </c>
      <c r="BA100" s="293"/>
      <c r="BB100" s="292" t="s">
        <v>12</v>
      </c>
      <c r="BC100" s="293"/>
      <c r="BD100" s="294" t="s">
        <v>40</v>
      </c>
      <c r="BE100" s="295"/>
      <c r="BF100" s="296" t="s">
        <v>41</v>
      </c>
      <c r="BG100" s="297"/>
      <c r="BI100" s="298" t="s">
        <v>0</v>
      </c>
      <c r="BJ100" s="292" t="s">
        <v>1</v>
      </c>
      <c r="BK100" s="293"/>
      <c r="BL100" s="292" t="s">
        <v>2</v>
      </c>
      <c r="BM100" s="293"/>
      <c r="BN100" s="292" t="s">
        <v>3</v>
      </c>
      <c r="BO100" s="293"/>
      <c r="BP100" s="292" t="s">
        <v>4</v>
      </c>
      <c r="BQ100" s="293"/>
      <c r="BR100" s="292" t="s">
        <v>5</v>
      </c>
      <c r="BS100" s="293"/>
      <c r="BT100" s="292" t="s">
        <v>6</v>
      </c>
      <c r="BU100" s="293"/>
      <c r="BV100" s="292" t="s">
        <v>7</v>
      </c>
      <c r="BW100" s="293"/>
      <c r="BX100" s="292" t="s">
        <v>8</v>
      </c>
      <c r="BY100" s="293"/>
      <c r="BZ100" s="292" t="s">
        <v>9</v>
      </c>
      <c r="CA100" s="293"/>
      <c r="CB100" s="292" t="s">
        <v>10</v>
      </c>
      <c r="CC100" s="293"/>
      <c r="CD100" s="292" t="s">
        <v>11</v>
      </c>
      <c r="CE100" s="293"/>
      <c r="CF100" s="292" t="s">
        <v>12</v>
      </c>
      <c r="CG100" s="293"/>
      <c r="CH100" s="294" t="s">
        <v>40</v>
      </c>
      <c r="CI100" s="295"/>
      <c r="CJ100" s="292" t="s">
        <v>41</v>
      </c>
      <c r="CK100" s="293"/>
    </row>
    <row r="101" spans="1:89" ht="15" thickTop="1" thickBot="1">
      <c r="A101" s="299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9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9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4" thickTop="1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5" t="str">
        <f>$AE$9</f>
        <v>07:00 - 07:59</v>
      </c>
      <c r="AF102" s="126">
        <f>SUMIF($A$9:$A$32,$AE102,B$102:B$125)</f>
        <v>0</v>
      </c>
      <c r="AG102" s="186">
        <f t="shared" ref="AG102:AV103" si="226">SUMIF($A$9:$A$32,$AE102,C$102:C$125)</f>
        <v>0</v>
      </c>
      <c r="AH102" s="127">
        <f t="shared" si="226"/>
        <v>0</v>
      </c>
      <c r="AI102" s="180">
        <f t="shared" si="226"/>
        <v>0</v>
      </c>
      <c r="AJ102" s="126">
        <f t="shared" si="226"/>
        <v>0</v>
      </c>
      <c r="AK102" s="128">
        <f t="shared" si="226"/>
        <v>0</v>
      </c>
      <c r="AL102" s="127">
        <f t="shared" si="226"/>
        <v>0</v>
      </c>
      <c r="AM102" s="180">
        <f t="shared" si="226"/>
        <v>0</v>
      </c>
      <c r="AN102" s="126">
        <f t="shared" si="226"/>
        <v>0</v>
      </c>
      <c r="AO102" s="128">
        <f t="shared" si="226"/>
        <v>0</v>
      </c>
      <c r="AP102" s="127">
        <f t="shared" si="226"/>
        <v>0</v>
      </c>
      <c r="AQ102" s="126">
        <f t="shared" si="226"/>
        <v>0</v>
      </c>
      <c r="AR102" s="179">
        <f t="shared" si="226"/>
        <v>0</v>
      </c>
      <c r="AS102" s="181">
        <f t="shared" si="226"/>
        <v>0</v>
      </c>
      <c r="AT102" s="126">
        <f t="shared" si="226"/>
        <v>0</v>
      </c>
      <c r="AU102" s="128">
        <f t="shared" si="226"/>
        <v>0</v>
      </c>
      <c r="AV102" s="127">
        <f t="shared" si="226"/>
        <v>0</v>
      </c>
      <c r="AW102" s="180">
        <f t="shared" ref="AW102:BE103" si="227">SUMIF($A$9:$A$32,$AE102,S$102:S$125)</f>
        <v>0</v>
      </c>
      <c r="AX102" s="126">
        <f t="shared" si="227"/>
        <v>0</v>
      </c>
      <c r="AY102" s="128">
        <f t="shared" si="227"/>
        <v>0</v>
      </c>
      <c r="AZ102" s="127">
        <f t="shared" si="227"/>
        <v>0</v>
      </c>
      <c r="BA102" s="180">
        <f t="shared" si="227"/>
        <v>0</v>
      </c>
      <c r="BB102" s="126">
        <f t="shared" si="227"/>
        <v>0</v>
      </c>
      <c r="BC102" s="128">
        <f t="shared" si="227"/>
        <v>0</v>
      </c>
      <c r="BD102" s="184">
        <f t="shared" si="227"/>
        <v>0</v>
      </c>
      <c r="BE102" s="185">
        <f t="shared" si="227"/>
        <v>0</v>
      </c>
      <c r="BF102" s="170">
        <f>AF102+AH102+AJ102+AL102+AN102+AP102+AR102+AT102+AV102+AX102+AZ102+BB102+BD102</f>
        <v>0</v>
      </c>
      <c r="BG102" s="171">
        <f>AG102+AI102+AK102+AM102+AO102+AQ102+AS102+AU102+AW102+AY102+BA102+BC102+BE102</f>
        <v>0</v>
      </c>
      <c r="BI102" s="125" t="s">
        <v>16</v>
      </c>
      <c r="BJ102" s="129" t="e">
        <f>B102/B126</f>
        <v>#DIV/0!</v>
      </c>
      <c r="BK102" s="130" t="e">
        <f t="shared" ref="BK102" si="228">C102/C126</f>
        <v>#DIV/0!</v>
      </c>
      <c r="BL102" s="131" t="e">
        <f t="shared" ref="BL102" si="229">D102/D126</f>
        <v>#DIV/0!</v>
      </c>
      <c r="BM102" s="132" t="e">
        <f t="shared" ref="BM102" si="230">E102/E126</f>
        <v>#DIV/0!</v>
      </c>
      <c r="BN102" s="129" t="e">
        <f t="shared" ref="BN102" si="231">F102/F126</f>
        <v>#DIV/0!</v>
      </c>
      <c r="BO102" s="130" t="e">
        <f t="shared" ref="BO102" si="232">G102/G126</f>
        <v>#DIV/0!</v>
      </c>
      <c r="BP102" s="131" t="e">
        <f t="shared" ref="BP102" si="233">H102/H126</f>
        <v>#DIV/0!</v>
      </c>
      <c r="BQ102" s="132" t="e">
        <f t="shared" ref="BQ102" si="234">I102/I126</f>
        <v>#DIV/0!</v>
      </c>
      <c r="BR102" s="129" t="e">
        <f t="shared" ref="BR102" si="235">J102/J126</f>
        <v>#DIV/0!</v>
      </c>
      <c r="BS102" s="130" t="e">
        <f t="shared" ref="BS102" si="236">K102/K126</f>
        <v>#DIV/0!</v>
      </c>
      <c r="BT102" s="131" t="e">
        <f t="shared" ref="BT102" si="237">L102/L126</f>
        <v>#DIV/0!</v>
      </c>
      <c r="BU102" s="129" t="e">
        <f t="shared" ref="BU102" si="238">M102/M126</f>
        <v>#DIV/0!</v>
      </c>
      <c r="BV102" s="133" t="e">
        <f t="shared" ref="BV102" si="239">N102/N126</f>
        <v>#DIV/0!</v>
      </c>
      <c r="BW102" s="134" t="e">
        <f t="shared" ref="BW102" si="240">O102/O126</f>
        <v>#DIV/0!</v>
      </c>
      <c r="BX102" s="129" t="e">
        <f t="shared" ref="BX102" si="241">P102/P126</f>
        <v>#DIV/0!</v>
      </c>
      <c r="BY102" s="130" t="e">
        <f t="shared" ref="BY102" si="242">Q102/Q126</f>
        <v>#DIV/0!</v>
      </c>
      <c r="BZ102" s="131" t="e">
        <f t="shared" ref="BZ102" si="243">R102/R126</f>
        <v>#DIV/0!</v>
      </c>
      <c r="CA102" s="132" t="e">
        <f t="shared" ref="CA102" si="244">S102/S126</f>
        <v>#DIV/0!</v>
      </c>
      <c r="CB102" s="129" t="e">
        <f t="shared" ref="CB102" si="245">T102/T126</f>
        <v>#DIV/0!</v>
      </c>
      <c r="CC102" s="130" t="e">
        <f t="shared" ref="CC102" si="246">U102/U126</f>
        <v>#DIV/0!</v>
      </c>
      <c r="CD102" s="131" t="e">
        <f t="shared" ref="CD102" si="247">V102/V126</f>
        <v>#DIV/0!</v>
      </c>
      <c r="CE102" s="132" t="e">
        <f t="shared" ref="CE102" si="248">W102/W126</f>
        <v>#DIV/0!</v>
      </c>
      <c r="CF102" s="129" t="e">
        <f t="shared" ref="CF102" si="249">X102/X126</f>
        <v>#DIV/0!</v>
      </c>
      <c r="CG102" s="130" t="e">
        <f t="shared" ref="CG102" si="250">Y102/Y126</f>
        <v>#DIV/0!</v>
      </c>
      <c r="CH102" s="131" t="e">
        <f t="shared" ref="CH102" si="251">Z102/Z126</f>
        <v>#DIV/0!</v>
      </c>
      <c r="CI102" s="129" t="e">
        <f t="shared" ref="CI102" si="252">AA102/AA126</f>
        <v>#DIV/0!</v>
      </c>
      <c r="CJ102" s="135" t="e">
        <f t="shared" ref="CJ102" si="253">AB102/AB126</f>
        <v>#DIV/0!</v>
      </c>
      <c r="CK102" s="136" t="e">
        <f t="shared" ref="CK102" si="254">AC102/AC126</f>
        <v>#DIV/0!</v>
      </c>
    </row>
    <row r="103" spans="1:89">
      <c r="A103" s="137" t="s">
        <v>17</v>
      </c>
      <c r="B103" s="189"/>
      <c r="C103" s="190"/>
      <c r="D103" s="191"/>
      <c r="E103" s="192"/>
      <c r="F103" s="189"/>
      <c r="G103" s="193"/>
      <c r="H103" s="191"/>
      <c r="I103" s="192"/>
      <c r="J103" s="189"/>
      <c r="K103" s="193"/>
      <c r="L103" s="191"/>
      <c r="M103" s="189"/>
      <c r="N103" s="194"/>
      <c r="O103" s="195"/>
      <c r="P103" s="189"/>
      <c r="Q103" s="193"/>
      <c r="R103" s="191"/>
      <c r="S103" s="192"/>
      <c r="T103" s="189"/>
      <c r="U103" s="193"/>
      <c r="V103" s="191"/>
      <c r="W103" s="192"/>
      <c r="X103" s="189"/>
      <c r="Y103" s="193"/>
      <c r="Z103" s="191"/>
      <c r="AA103" s="189"/>
      <c r="AB103" s="172">
        <f t="shared" ref="AB103:AB122" si="255">SUM(B103,D103,F103,H103,J103,L103,N103,P103,R103,T103,V103,X103,Z103)</f>
        <v>0</v>
      </c>
      <c r="AC103" s="173">
        <f t="shared" ref="AC103:AC122" si="256">SUM(C103,E103,G103,I103,K103,M103,O103,Q103,S103,U103,W103,Y103,AA103)</f>
        <v>0</v>
      </c>
      <c r="AE103" s="277" t="str">
        <f>$AE$10</f>
        <v>08:00 - 08:59</v>
      </c>
      <c r="AF103" s="126">
        <f>SUMIF($A$9:$A$32,$AE103,B$102:B$125)</f>
        <v>0</v>
      </c>
      <c r="AG103" s="190">
        <f t="shared" si="226"/>
        <v>0</v>
      </c>
      <c r="AH103" s="191">
        <f t="shared" si="226"/>
        <v>0</v>
      </c>
      <c r="AI103" s="192">
        <f t="shared" si="226"/>
        <v>0</v>
      </c>
      <c r="AJ103" s="278">
        <f t="shared" si="226"/>
        <v>0</v>
      </c>
      <c r="AK103" s="193">
        <f t="shared" si="226"/>
        <v>0</v>
      </c>
      <c r="AL103" s="191">
        <f t="shared" si="226"/>
        <v>0</v>
      </c>
      <c r="AM103" s="192">
        <f t="shared" si="226"/>
        <v>0</v>
      </c>
      <c r="AN103" s="278">
        <f t="shared" si="226"/>
        <v>0</v>
      </c>
      <c r="AO103" s="193">
        <f t="shared" si="226"/>
        <v>0</v>
      </c>
      <c r="AP103" s="191">
        <f t="shared" si="226"/>
        <v>0</v>
      </c>
      <c r="AQ103" s="278">
        <f t="shared" si="226"/>
        <v>0</v>
      </c>
      <c r="AR103" s="194">
        <f t="shared" si="226"/>
        <v>0</v>
      </c>
      <c r="AS103" s="195">
        <f t="shared" si="226"/>
        <v>0</v>
      </c>
      <c r="AT103" s="278">
        <f t="shared" si="226"/>
        <v>0</v>
      </c>
      <c r="AU103" s="193">
        <f t="shared" si="226"/>
        <v>0</v>
      </c>
      <c r="AV103" s="191">
        <f t="shared" si="226"/>
        <v>0</v>
      </c>
      <c r="AW103" s="192">
        <f t="shared" si="227"/>
        <v>0</v>
      </c>
      <c r="AX103" s="278">
        <f t="shared" si="227"/>
        <v>0</v>
      </c>
      <c r="AY103" s="193">
        <f t="shared" si="227"/>
        <v>0</v>
      </c>
      <c r="AZ103" s="191">
        <f t="shared" si="227"/>
        <v>0</v>
      </c>
      <c r="BA103" s="192">
        <f t="shared" si="227"/>
        <v>0</v>
      </c>
      <c r="BB103" s="278">
        <f t="shared" si="227"/>
        <v>0</v>
      </c>
      <c r="BC103" s="193">
        <f t="shared" si="227"/>
        <v>0</v>
      </c>
      <c r="BD103" s="191">
        <f t="shared" si="227"/>
        <v>0</v>
      </c>
      <c r="BE103" s="278">
        <f t="shared" si="227"/>
        <v>0</v>
      </c>
      <c r="BF103" s="172">
        <f>SUM(AF103,AH103,AJ103,AL103,AN103,AP103,AR103,AT103,AV103,AX103,AZ103,BB103,BD103)</f>
        <v>0</v>
      </c>
      <c r="BG103" s="173">
        <f>SUM(AG103,AI103,AK103,AM103,AO103,AQ103,AS103,AU103,AW103,AY103,BA103,BC103,BE103)</f>
        <v>0</v>
      </c>
      <c r="BI103" s="137" t="s">
        <v>17</v>
      </c>
      <c r="BJ103" s="129" t="e">
        <f>B103/B126</f>
        <v>#DIV/0!</v>
      </c>
      <c r="BK103" s="130" t="e">
        <f t="shared" ref="BK103" si="257">C103/C126</f>
        <v>#DIV/0!</v>
      </c>
      <c r="BL103" s="131" t="e">
        <f t="shared" ref="BL103" si="258">D103/D126</f>
        <v>#DIV/0!</v>
      </c>
      <c r="BM103" s="132" t="e">
        <f t="shared" ref="BM103" si="259">E103/E126</f>
        <v>#DIV/0!</v>
      </c>
      <c r="BN103" s="129" t="e">
        <f t="shared" ref="BN103" si="260">F103/F126</f>
        <v>#DIV/0!</v>
      </c>
      <c r="BO103" s="130" t="e">
        <f t="shared" ref="BO103" si="261">G103/G126</f>
        <v>#DIV/0!</v>
      </c>
      <c r="BP103" s="131" t="e">
        <f t="shared" ref="BP103" si="262">H103/H126</f>
        <v>#DIV/0!</v>
      </c>
      <c r="BQ103" s="132" t="e">
        <f t="shared" ref="BQ103" si="263">I103/I126</f>
        <v>#DIV/0!</v>
      </c>
      <c r="BR103" s="129" t="e">
        <f t="shared" ref="BR103" si="264">J103/J126</f>
        <v>#DIV/0!</v>
      </c>
      <c r="BS103" s="130" t="e">
        <f t="shared" ref="BS103" si="265">K103/K126</f>
        <v>#DIV/0!</v>
      </c>
      <c r="BT103" s="131" t="e">
        <f t="shared" ref="BT103" si="266">L103/L126</f>
        <v>#DIV/0!</v>
      </c>
      <c r="BU103" s="129" t="e">
        <f t="shared" ref="BU103" si="267">M103/M126</f>
        <v>#DIV/0!</v>
      </c>
      <c r="BV103" s="133" t="e">
        <f t="shared" ref="BV103" si="268">N103/N126</f>
        <v>#DIV/0!</v>
      </c>
      <c r="BW103" s="134" t="e">
        <f t="shared" ref="BW103" si="269">O103/O126</f>
        <v>#DIV/0!</v>
      </c>
      <c r="BX103" s="129" t="e">
        <f t="shared" ref="BX103" si="270">P103/P126</f>
        <v>#DIV/0!</v>
      </c>
      <c r="BY103" s="130" t="e">
        <f t="shared" ref="BY103" si="271">Q103/Q126</f>
        <v>#DIV/0!</v>
      </c>
      <c r="BZ103" s="131" t="e">
        <f t="shared" ref="BZ103" si="272">R103/R126</f>
        <v>#DIV/0!</v>
      </c>
      <c r="CA103" s="132" t="e">
        <f t="shared" ref="CA103" si="273">S103/S126</f>
        <v>#DIV/0!</v>
      </c>
      <c r="CB103" s="129" t="e">
        <f t="shared" ref="CB103" si="274">T103/T126</f>
        <v>#DIV/0!</v>
      </c>
      <c r="CC103" s="130" t="e">
        <f t="shared" ref="CC103" si="275">U103/U126</f>
        <v>#DIV/0!</v>
      </c>
      <c r="CD103" s="131" t="e">
        <f t="shared" ref="CD103" si="276">V103/V126</f>
        <v>#DIV/0!</v>
      </c>
      <c r="CE103" s="132" t="e">
        <f t="shared" ref="CE103" si="277">W103/W126</f>
        <v>#DIV/0!</v>
      </c>
      <c r="CF103" s="129" t="e">
        <f t="shared" ref="CF103" si="278">X103/X126</f>
        <v>#DIV/0!</v>
      </c>
      <c r="CG103" s="130" t="e">
        <f t="shared" ref="CG103" si="279">Y103/Y126</f>
        <v>#DIV/0!</v>
      </c>
      <c r="CH103" s="131" t="e">
        <f t="shared" ref="CH103" si="280">Z103/Z126</f>
        <v>#DIV/0!</v>
      </c>
      <c r="CI103" s="129" t="e">
        <f t="shared" ref="CI103" si="281">AA103/AA126</f>
        <v>#DIV/0!</v>
      </c>
      <c r="CJ103" s="135" t="e">
        <f t="shared" ref="CJ103" si="282">AB103/AB126</f>
        <v>#DIV/0!</v>
      </c>
      <c r="CK103" s="136" t="e">
        <f t="shared" ref="CK103" si="283">AC103/AC126</f>
        <v>#DIV/0!</v>
      </c>
    </row>
    <row r="104" spans="1:89" ht="14" thickBot="1">
      <c r="A104" s="146" t="s">
        <v>18</v>
      </c>
      <c r="B104" s="196"/>
      <c r="C104" s="197"/>
      <c r="D104" s="198"/>
      <c r="E104" s="199"/>
      <c r="F104" s="196"/>
      <c r="G104" s="200"/>
      <c r="H104" s="198"/>
      <c r="I104" s="199"/>
      <c r="J104" s="196"/>
      <c r="K104" s="200"/>
      <c r="L104" s="198"/>
      <c r="M104" s="196"/>
      <c r="N104" s="201"/>
      <c r="O104" s="202"/>
      <c r="P104" s="196"/>
      <c r="Q104" s="200"/>
      <c r="R104" s="198"/>
      <c r="S104" s="199"/>
      <c r="T104" s="196"/>
      <c r="U104" s="200"/>
      <c r="V104" s="198"/>
      <c r="W104" s="199"/>
      <c r="X104" s="196"/>
      <c r="Y104" s="200"/>
      <c r="Z104" s="198"/>
      <c r="AA104" s="196"/>
      <c r="AB104" s="172">
        <f t="shared" si="255"/>
        <v>0</v>
      </c>
      <c r="AC104" s="173">
        <f t="shared" si="256"/>
        <v>0</v>
      </c>
      <c r="AE104" s="275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 t="e">
        <f>B104/B126</f>
        <v>#DIV/0!</v>
      </c>
      <c r="BK104" s="130" t="e">
        <f t="shared" ref="BK104" si="284">C104/C126</f>
        <v>#DIV/0!</v>
      </c>
      <c r="BL104" s="131" t="e">
        <f t="shared" ref="BL104" si="285">D104/D126</f>
        <v>#DIV/0!</v>
      </c>
      <c r="BM104" s="132" t="e">
        <f t="shared" ref="BM104" si="286">E104/E126</f>
        <v>#DIV/0!</v>
      </c>
      <c r="BN104" s="129" t="e">
        <f t="shared" ref="BN104" si="287">F104/F126</f>
        <v>#DIV/0!</v>
      </c>
      <c r="BO104" s="130" t="e">
        <f t="shared" ref="BO104" si="288">G104/G126</f>
        <v>#DIV/0!</v>
      </c>
      <c r="BP104" s="131" t="e">
        <f t="shared" ref="BP104" si="289">H104/H126</f>
        <v>#DIV/0!</v>
      </c>
      <c r="BQ104" s="132" t="e">
        <f t="shared" ref="BQ104" si="290">I104/I126</f>
        <v>#DIV/0!</v>
      </c>
      <c r="BR104" s="129" t="e">
        <f t="shared" ref="BR104" si="291">J104/J126</f>
        <v>#DIV/0!</v>
      </c>
      <c r="BS104" s="130" t="e">
        <f t="shared" ref="BS104" si="292">K104/K126</f>
        <v>#DIV/0!</v>
      </c>
      <c r="BT104" s="131" t="e">
        <f t="shared" ref="BT104" si="293">L104/L126</f>
        <v>#DIV/0!</v>
      </c>
      <c r="BU104" s="129" t="e">
        <f t="shared" ref="BU104" si="294">M104/M126</f>
        <v>#DIV/0!</v>
      </c>
      <c r="BV104" s="133" t="e">
        <f t="shared" ref="BV104" si="295">N104/N126</f>
        <v>#DIV/0!</v>
      </c>
      <c r="BW104" s="134" t="e">
        <f t="shared" ref="BW104" si="296">O104/O126</f>
        <v>#DIV/0!</v>
      </c>
      <c r="BX104" s="129" t="e">
        <f t="shared" ref="BX104" si="297">P104/P126</f>
        <v>#DIV/0!</v>
      </c>
      <c r="BY104" s="130" t="e">
        <f t="shared" ref="BY104" si="298">Q104/Q126</f>
        <v>#DIV/0!</v>
      </c>
      <c r="BZ104" s="131" t="e">
        <f t="shared" ref="BZ104" si="299">R104/R126</f>
        <v>#DIV/0!</v>
      </c>
      <c r="CA104" s="132" t="e">
        <f t="shared" ref="CA104" si="300">S104/S126</f>
        <v>#DIV/0!</v>
      </c>
      <c r="CB104" s="129" t="e">
        <f t="shared" ref="CB104" si="301">T104/T126</f>
        <v>#DIV/0!</v>
      </c>
      <c r="CC104" s="130" t="e">
        <f t="shared" ref="CC104" si="302">U104/U126</f>
        <v>#DIV/0!</v>
      </c>
      <c r="CD104" s="131" t="e">
        <f t="shared" ref="CD104" si="303">V104/V126</f>
        <v>#DIV/0!</v>
      </c>
      <c r="CE104" s="132" t="e">
        <f t="shared" ref="CE104" si="304">W104/W126</f>
        <v>#DIV/0!</v>
      </c>
      <c r="CF104" s="129" t="e">
        <f t="shared" ref="CF104" si="305">X104/X126</f>
        <v>#DIV/0!</v>
      </c>
      <c r="CG104" s="130" t="e">
        <f t="shared" ref="CG104" si="306">Y104/Y126</f>
        <v>#DIV/0!</v>
      </c>
      <c r="CH104" s="131" t="e">
        <f t="shared" ref="CH104" si="307">Z104/Z126</f>
        <v>#DIV/0!</v>
      </c>
      <c r="CI104" s="129" t="e">
        <f t="shared" ref="CI104" si="308">AA104/AA126</f>
        <v>#DIV/0!</v>
      </c>
      <c r="CJ104" s="135" t="e">
        <f t="shared" ref="CJ104" si="309">AB104/AB126</f>
        <v>#DIV/0!</v>
      </c>
      <c r="CK104" s="136" t="e">
        <f t="shared" ref="CK104" si="310">AC104/AC126</f>
        <v>#DIV/0!</v>
      </c>
    </row>
    <row r="105" spans="1:89" ht="15" thickTop="1" thickBot="1">
      <c r="A105" s="137" t="s">
        <v>19</v>
      </c>
      <c r="B105" s="189"/>
      <c r="C105" s="190"/>
      <c r="D105" s="191"/>
      <c r="E105" s="192"/>
      <c r="F105" s="189"/>
      <c r="G105" s="193"/>
      <c r="H105" s="191"/>
      <c r="I105" s="192"/>
      <c r="J105" s="189"/>
      <c r="K105" s="193"/>
      <c r="L105" s="191"/>
      <c r="M105" s="189"/>
      <c r="N105" s="194"/>
      <c r="O105" s="195"/>
      <c r="P105" s="189"/>
      <c r="Q105" s="193"/>
      <c r="R105" s="191"/>
      <c r="S105" s="192"/>
      <c r="T105" s="189"/>
      <c r="U105" s="193"/>
      <c r="V105" s="191"/>
      <c r="W105" s="192"/>
      <c r="X105" s="189"/>
      <c r="Y105" s="193"/>
      <c r="Z105" s="191"/>
      <c r="AA105" s="189"/>
      <c r="AB105" s="172">
        <f t="shared" si="255"/>
        <v>0</v>
      </c>
      <c r="AC105" s="173">
        <f t="shared" si="256"/>
        <v>0</v>
      </c>
      <c r="AE105" s="269" t="s">
        <v>13</v>
      </c>
      <c r="AF105" s="20">
        <f t="shared" ref="AF105:BG105" si="311">SUM(AF102:AF104)</f>
        <v>0</v>
      </c>
      <c r="AG105" s="21">
        <f t="shared" si="311"/>
        <v>0</v>
      </c>
      <c r="AH105" s="20">
        <f t="shared" si="311"/>
        <v>0</v>
      </c>
      <c r="AI105" s="21">
        <f t="shared" si="311"/>
        <v>0</v>
      </c>
      <c r="AJ105" s="20">
        <f t="shared" si="311"/>
        <v>0</v>
      </c>
      <c r="AK105" s="21">
        <f t="shared" si="311"/>
        <v>0</v>
      </c>
      <c r="AL105" s="20">
        <f t="shared" si="311"/>
        <v>0</v>
      </c>
      <c r="AM105" s="21">
        <f t="shared" si="311"/>
        <v>0</v>
      </c>
      <c r="AN105" s="20">
        <f t="shared" si="311"/>
        <v>0</v>
      </c>
      <c r="AO105" s="21">
        <f t="shared" si="311"/>
        <v>0</v>
      </c>
      <c r="AP105" s="20">
        <f t="shared" si="311"/>
        <v>0</v>
      </c>
      <c r="AQ105" s="21">
        <f t="shared" si="311"/>
        <v>0</v>
      </c>
      <c r="AR105" s="20">
        <f t="shared" si="311"/>
        <v>0</v>
      </c>
      <c r="AS105" s="21">
        <f t="shared" si="311"/>
        <v>0</v>
      </c>
      <c r="AT105" s="20">
        <f t="shared" si="311"/>
        <v>0</v>
      </c>
      <c r="AU105" s="21">
        <f t="shared" si="311"/>
        <v>0</v>
      </c>
      <c r="AV105" s="20">
        <f t="shared" si="311"/>
        <v>0</v>
      </c>
      <c r="AW105" s="21">
        <f t="shared" si="311"/>
        <v>0</v>
      </c>
      <c r="AX105" s="20">
        <f t="shared" si="311"/>
        <v>0</v>
      </c>
      <c r="AY105" s="21">
        <f t="shared" si="311"/>
        <v>0</v>
      </c>
      <c r="AZ105" s="20">
        <f t="shared" si="311"/>
        <v>0</v>
      </c>
      <c r="BA105" s="21">
        <f t="shared" si="311"/>
        <v>0</v>
      </c>
      <c r="BB105" s="20">
        <f t="shared" si="311"/>
        <v>0</v>
      </c>
      <c r="BC105" s="21">
        <f t="shared" si="311"/>
        <v>0</v>
      </c>
      <c r="BD105" s="20">
        <f t="shared" si="311"/>
        <v>0</v>
      </c>
      <c r="BE105" s="21">
        <f t="shared" si="311"/>
        <v>0</v>
      </c>
      <c r="BF105" s="174">
        <f t="shared" si="311"/>
        <v>0</v>
      </c>
      <c r="BG105" s="175">
        <f t="shared" si="311"/>
        <v>0</v>
      </c>
      <c r="BI105" s="137" t="s">
        <v>19</v>
      </c>
      <c r="BJ105" s="129" t="e">
        <f>B105/B126</f>
        <v>#DIV/0!</v>
      </c>
      <c r="BK105" s="130" t="e">
        <f t="shared" ref="BK105" si="312">C105/C126</f>
        <v>#DIV/0!</v>
      </c>
      <c r="BL105" s="131" t="e">
        <f t="shared" ref="BL105" si="313">D105/D126</f>
        <v>#DIV/0!</v>
      </c>
      <c r="BM105" s="132" t="e">
        <f t="shared" ref="BM105" si="314">E105/E126</f>
        <v>#DIV/0!</v>
      </c>
      <c r="BN105" s="129" t="e">
        <f t="shared" ref="BN105" si="315">F105/F126</f>
        <v>#DIV/0!</v>
      </c>
      <c r="BO105" s="130" t="e">
        <f t="shared" ref="BO105" si="316">G105/G126</f>
        <v>#DIV/0!</v>
      </c>
      <c r="BP105" s="131" t="e">
        <f t="shared" ref="BP105" si="317">H105/H126</f>
        <v>#DIV/0!</v>
      </c>
      <c r="BQ105" s="132" t="e">
        <f t="shared" ref="BQ105" si="318">I105/I126</f>
        <v>#DIV/0!</v>
      </c>
      <c r="BR105" s="129" t="e">
        <f t="shared" ref="BR105" si="319">J105/J126</f>
        <v>#DIV/0!</v>
      </c>
      <c r="BS105" s="130" t="e">
        <f t="shared" ref="BS105" si="320">K105/K126</f>
        <v>#DIV/0!</v>
      </c>
      <c r="BT105" s="131" t="e">
        <f t="shared" ref="BT105" si="321">L105/L126</f>
        <v>#DIV/0!</v>
      </c>
      <c r="BU105" s="129" t="e">
        <f t="shared" ref="BU105" si="322">M105/M126</f>
        <v>#DIV/0!</v>
      </c>
      <c r="BV105" s="133" t="e">
        <f t="shared" ref="BV105" si="323">N105/N126</f>
        <v>#DIV/0!</v>
      </c>
      <c r="BW105" s="134" t="e">
        <f t="shared" ref="BW105" si="324">O105/O126</f>
        <v>#DIV/0!</v>
      </c>
      <c r="BX105" s="129" t="e">
        <f t="shared" ref="BX105" si="325">P105/P126</f>
        <v>#DIV/0!</v>
      </c>
      <c r="BY105" s="130" t="e">
        <f t="shared" ref="BY105" si="326">Q105/Q126</f>
        <v>#DIV/0!</v>
      </c>
      <c r="BZ105" s="131" t="e">
        <f t="shared" ref="BZ105" si="327">R105/R126</f>
        <v>#DIV/0!</v>
      </c>
      <c r="CA105" s="132" t="e">
        <f t="shared" ref="CA105" si="328">S105/S126</f>
        <v>#DIV/0!</v>
      </c>
      <c r="CB105" s="129" t="e">
        <f t="shared" ref="CB105" si="329">T105/T126</f>
        <v>#DIV/0!</v>
      </c>
      <c r="CC105" s="130" t="e">
        <f t="shared" ref="CC105" si="330">U105/U126</f>
        <v>#DIV/0!</v>
      </c>
      <c r="CD105" s="131" t="e">
        <f t="shared" ref="CD105" si="331">V105/V126</f>
        <v>#DIV/0!</v>
      </c>
      <c r="CE105" s="132" t="e">
        <f t="shared" ref="CE105" si="332">W105/W126</f>
        <v>#DIV/0!</v>
      </c>
      <c r="CF105" s="129" t="e">
        <f t="shared" ref="CF105" si="333">X105/X126</f>
        <v>#DIV/0!</v>
      </c>
      <c r="CG105" s="130" t="e">
        <f t="shared" ref="CG105" si="334">Y105/Y126</f>
        <v>#DIV/0!</v>
      </c>
      <c r="CH105" s="131" t="e">
        <f t="shared" ref="CH105" si="335">Z105/Z126</f>
        <v>#DIV/0!</v>
      </c>
      <c r="CI105" s="129" t="e">
        <f t="shared" ref="CI105" si="336">AA105/AA126</f>
        <v>#DIV/0!</v>
      </c>
      <c r="CJ105" s="135" t="e">
        <f t="shared" ref="CJ105" si="337">AB105/AB126</f>
        <v>#DIV/0!</v>
      </c>
      <c r="CK105" s="136" t="e">
        <f t="shared" ref="CK105" si="338">AC105/AC126</f>
        <v>#DIV/0!</v>
      </c>
    </row>
    <row r="106" spans="1:89" ht="14" thickTop="1">
      <c r="A106" s="146" t="s">
        <v>20</v>
      </c>
      <c r="B106" s="196"/>
      <c r="C106" s="197"/>
      <c r="D106" s="198"/>
      <c r="E106" s="199"/>
      <c r="F106" s="196"/>
      <c r="G106" s="200"/>
      <c r="H106" s="198"/>
      <c r="I106" s="199"/>
      <c r="J106" s="196"/>
      <c r="K106" s="200"/>
      <c r="L106" s="198"/>
      <c r="M106" s="196"/>
      <c r="N106" s="201"/>
      <c r="O106" s="202"/>
      <c r="P106" s="196"/>
      <c r="Q106" s="200"/>
      <c r="R106" s="198"/>
      <c r="S106" s="199"/>
      <c r="T106" s="196"/>
      <c r="U106" s="200"/>
      <c r="V106" s="198"/>
      <c r="W106" s="199"/>
      <c r="X106" s="196"/>
      <c r="Y106" s="200"/>
      <c r="Z106" s="198"/>
      <c r="AA106" s="196"/>
      <c r="AB106" s="172">
        <f t="shared" si="255"/>
        <v>0</v>
      </c>
      <c r="AC106" s="173">
        <f t="shared" si="256"/>
        <v>0</v>
      </c>
      <c r="BI106" s="146" t="s">
        <v>20</v>
      </c>
      <c r="BJ106" s="129" t="e">
        <f>B106/B126</f>
        <v>#DIV/0!</v>
      </c>
      <c r="BK106" s="130" t="e">
        <f t="shared" ref="BK106" si="339">C106/C126</f>
        <v>#DIV/0!</v>
      </c>
      <c r="BL106" s="131" t="e">
        <f t="shared" ref="BL106" si="340">D106/D126</f>
        <v>#DIV/0!</v>
      </c>
      <c r="BM106" s="132" t="e">
        <f t="shared" ref="BM106" si="341">E106/E126</f>
        <v>#DIV/0!</v>
      </c>
      <c r="BN106" s="129" t="e">
        <f t="shared" ref="BN106" si="342">F106/F126</f>
        <v>#DIV/0!</v>
      </c>
      <c r="BO106" s="130" t="e">
        <f t="shared" ref="BO106" si="343">G106/G126</f>
        <v>#DIV/0!</v>
      </c>
      <c r="BP106" s="131" t="e">
        <f t="shared" ref="BP106" si="344">H106/H126</f>
        <v>#DIV/0!</v>
      </c>
      <c r="BQ106" s="132" t="e">
        <f t="shared" ref="BQ106" si="345">I106/I126</f>
        <v>#DIV/0!</v>
      </c>
      <c r="BR106" s="129" t="e">
        <f t="shared" ref="BR106" si="346">J106/J126</f>
        <v>#DIV/0!</v>
      </c>
      <c r="BS106" s="130" t="e">
        <f t="shared" ref="BS106" si="347">K106/K126</f>
        <v>#DIV/0!</v>
      </c>
      <c r="BT106" s="131" t="e">
        <f t="shared" ref="BT106" si="348">L106/L126</f>
        <v>#DIV/0!</v>
      </c>
      <c r="BU106" s="129" t="e">
        <f t="shared" ref="BU106" si="349">M106/M126</f>
        <v>#DIV/0!</v>
      </c>
      <c r="BV106" s="133" t="e">
        <f t="shared" ref="BV106" si="350">N106/N126</f>
        <v>#DIV/0!</v>
      </c>
      <c r="BW106" s="134" t="e">
        <f t="shared" ref="BW106" si="351">O106/O126</f>
        <v>#DIV/0!</v>
      </c>
      <c r="BX106" s="129" t="e">
        <f t="shared" ref="BX106" si="352">P106/P126</f>
        <v>#DIV/0!</v>
      </c>
      <c r="BY106" s="130" t="e">
        <f t="shared" ref="BY106" si="353">Q106/Q126</f>
        <v>#DIV/0!</v>
      </c>
      <c r="BZ106" s="131" t="e">
        <f t="shared" ref="BZ106" si="354">R106/R126</f>
        <v>#DIV/0!</v>
      </c>
      <c r="CA106" s="132" t="e">
        <f t="shared" ref="CA106" si="355">S106/S126</f>
        <v>#DIV/0!</v>
      </c>
      <c r="CB106" s="129" t="e">
        <f t="shared" ref="CB106" si="356">T106/T126</f>
        <v>#DIV/0!</v>
      </c>
      <c r="CC106" s="130" t="e">
        <f t="shared" ref="CC106" si="357">U106/U126</f>
        <v>#DIV/0!</v>
      </c>
      <c r="CD106" s="131" t="e">
        <f t="shared" ref="CD106" si="358">V106/V126</f>
        <v>#DIV/0!</v>
      </c>
      <c r="CE106" s="132" t="e">
        <f t="shared" ref="CE106" si="359">W106/W126</f>
        <v>#DIV/0!</v>
      </c>
      <c r="CF106" s="129" t="e">
        <f t="shared" ref="CF106" si="360">X106/X126</f>
        <v>#DIV/0!</v>
      </c>
      <c r="CG106" s="130" t="e">
        <f t="shared" ref="CG106" si="361">Y106/Y126</f>
        <v>#DIV/0!</v>
      </c>
      <c r="CH106" s="131" t="e">
        <f t="shared" ref="CH106" si="362">Z106/Z126</f>
        <v>#DIV/0!</v>
      </c>
      <c r="CI106" s="129" t="e">
        <f t="shared" ref="CI106" si="363">AA106/AA126</f>
        <v>#DIV/0!</v>
      </c>
      <c r="CJ106" s="135" t="e">
        <f t="shared" ref="CJ106" si="364">AB106/AB126</f>
        <v>#DIV/0!</v>
      </c>
      <c r="CK106" s="136" t="e">
        <f t="shared" ref="CK106" si="365">AC106/AC126</f>
        <v>#DIV/0!</v>
      </c>
    </row>
    <row r="107" spans="1:89" ht="14" thickBot="1">
      <c r="A107" s="137" t="s">
        <v>21</v>
      </c>
      <c r="B107" s="189"/>
      <c r="C107" s="190"/>
      <c r="D107" s="191"/>
      <c r="E107" s="192"/>
      <c r="F107" s="189"/>
      <c r="G107" s="193"/>
      <c r="H107" s="191"/>
      <c r="I107" s="192"/>
      <c r="J107" s="189"/>
      <c r="K107" s="193"/>
      <c r="L107" s="191"/>
      <c r="M107" s="189"/>
      <c r="N107" s="194"/>
      <c r="O107" s="195"/>
      <c r="P107" s="189"/>
      <c r="Q107" s="193"/>
      <c r="R107" s="191"/>
      <c r="S107" s="192"/>
      <c r="T107" s="189"/>
      <c r="U107" s="193"/>
      <c r="V107" s="191"/>
      <c r="W107" s="192"/>
      <c r="X107" s="189"/>
      <c r="Y107" s="193"/>
      <c r="Z107" s="191"/>
      <c r="AA107" s="189"/>
      <c r="AB107" s="172">
        <f t="shared" si="255"/>
        <v>0</v>
      </c>
      <c r="AC107" s="173">
        <f t="shared" si="256"/>
        <v>0</v>
      </c>
      <c r="AE107" s="272" t="s">
        <v>85</v>
      </c>
      <c r="BI107" s="137" t="s">
        <v>21</v>
      </c>
      <c r="BJ107" s="129" t="e">
        <f>B107/B126</f>
        <v>#DIV/0!</v>
      </c>
      <c r="BK107" s="130" t="e">
        <f t="shared" ref="BK107" si="366">C107/C126</f>
        <v>#DIV/0!</v>
      </c>
      <c r="BL107" s="131" t="e">
        <f t="shared" ref="BL107" si="367">D107/D126</f>
        <v>#DIV/0!</v>
      </c>
      <c r="BM107" s="132" t="e">
        <f t="shared" ref="BM107" si="368">E107/E126</f>
        <v>#DIV/0!</v>
      </c>
      <c r="BN107" s="129" t="e">
        <f t="shared" ref="BN107" si="369">F107/F126</f>
        <v>#DIV/0!</v>
      </c>
      <c r="BO107" s="130" t="e">
        <f t="shared" ref="BO107" si="370">G107/G126</f>
        <v>#DIV/0!</v>
      </c>
      <c r="BP107" s="131" t="e">
        <f t="shared" ref="BP107" si="371">H107/H126</f>
        <v>#DIV/0!</v>
      </c>
      <c r="BQ107" s="132" t="e">
        <f t="shared" ref="BQ107" si="372">I107/I126</f>
        <v>#DIV/0!</v>
      </c>
      <c r="BR107" s="129" t="e">
        <f t="shared" ref="BR107" si="373">J107/J126</f>
        <v>#DIV/0!</v>
      </c>
      <c r="BS107" s="130" t="e">
        <f t="shared" ref="BS107" si="374">K107/K126</f>
        <v>#DIV/0!</v>
      </c>
      <c r="BT107" s="131" t="e">
        <f t="shared" ref="BT107" si="375">L107/L126</f>
        <v>#DIV/0!</v>
      </c>
      <c r="BU107" s="129" t="e">
        <f t="shared" ref="BU107" si="376">M107/M126</f>
        <v>#DIV/0!</v>
      </c>
      <c r="BV107" s="133" t="e">
        <f t="shared" ref="BV107" si="377">N107/N126</f>
        <v>#DIV/0!</v>
      </c>
      <c r="BW107" s="134" t="e">
        <f t="shared" ref="BW107" si="378">O107/O126</f>
        <v>#DIV/0!</v>
      </c>
      <c r="BX107" s="129" t="e">
        <f t="shared" ref="BX107" si="379">P107/P126</f>
        <v>#DIV/0!</v>
      </c>
      <c r="BY107" s="130" t="e">
        <f t="shared" ref="BY107" si="380">Q107/Q126</f>
        <v>#DIV/0!</v>
      </c>
      <c r="BZ107" s="131" t="e">
        <f t="shared" ref="BZ107" si="381">R107/R126</f>
        <v>#DIV/0!</v>
      </c>
      <c r="CA107" s="132" t="e">
        <f t="shared" ref="CA107" si="382">S107/S126</f>
        <v>#DIV/0!</v>
      </c>
      <c r="CB107" s="129" t="e">
        <f t="shared" ref="CB107" si="383">T107/T126</f>
        <v>#DIV/0!</v>
      </c>
      <c r="CC107" s="130" t="e">
        <f t="shared" ref="CC107" si="384">U107/U126</f>
        <v>#DIV/0!</v>
      </c>
      <c r="CD107" s="131" t="e">
        <f t="shared" ref="CD107" si="385">V107/V126</f>
        <v>#DIV/0!</v>
      </c>
      <c r="CE107" s="132" t="e">
        <f t="shared" ref="CE107" si="386">W107/W126</f>
        <v>#DIV/0!</v>
      </c>
      <c r="CF107" s="129" t="e">
        <f t="shared" ref="CF107" si="387">X107/X126</f>
        <v>#DIV/0!</v>
      </c>
      <c r="CG107" s="130" t="e">
        <f t="shared" ref="CG107" si="388">Y107/Y126</f>
        <v>#DIV/0!</v>
      </c>
      <c r="CH107" s="131" t="e">
        <f t="shared" ref="CH107" si="389">Z107/Z126</f>
        <v>#DIV/0!</v>
      </c>
      <c r="CI107" s="129" t="e">
        <f t="shared" ref="CI107" si="390">AA107/AA126</f>
        <v>#DIV/0!</v>
      </c>
      <c r="CJ107" s="135" t="e">
        <f t="shared" ref="CJ107" si="391">AB107/AB126</f>
        <v>#DIV/0!</v>
      </c>
      <c r="CK107" s="136" t="e">
        <f t="shared" ref="CK107" si="392">AC107/AC126</f>
        <v>#DIV/0!</v>
      </c>
    </row>
    <row r="108" spans="1:89" ht="15" thickTop="1" thickBot="1">
      <c r="A108" s="146" t="s">
        <v>22</v>
      </c>
      <c r="B108" s="196"/>
      <c r="C108" s="197"/>
      <c r="D108" s="198"/>
      <c r="E108" s="199"/>
      <c r="F108" s="196"/>
      <c r="G108" s="200"/>
      <c r="H108" s="198"/>
      <c r="I108" s="199"/>
      <c r="J108" s="196"/>
      <c r="K108" s="200"/>
      <c r="L108" s="198"/>
      <c r="M108" s="196"/>
      <c r="N108" s="201"/>
      <c r="O108" s="202"/>
      <c r="P108" s="196"/>
      <c r="Q108" s="200"/>
      <c r="R108" s="198"/>
      <c r="S108" s="199"/>
      <c r="T108" s="196"/>
      <c r="U108" s="200"/>
      <c r="V108" s="198"/>
      <c r="W108" s="199"/>
      <c r="X108" s="196"/>
      <c r="Y108" s="200"/>
      <c r="Z108" s="198"/>
      <c r="AA108" s="196"/>
      <c r="AB108" s="172">
        <f t="shared" si="255"/>
        <v>0</v>
      </c>
      <c r="AC108" s="173">
        <f t="shared" si="256"/>
        <v>0</v>
      </c>
      <c r="AE108" s="298" t="s">
        <v>0</v>
      </c>
      <c r="AF108" s="292" t="s">
        <v>1</v>
      </c>
      <c r="AG108" s="293"/>
      <c r="AH108" s="292" t="s">
        <v>2</v>
      </c>
      <c r="AI108" s="293"/>
      <c r="AJ108" s="292" t="s">
        <v>3</v>
      </c>
      <c r="AK108" s="293"/>
      <c r="AL108" s="292" t="s">
        <v>4</v>
      </c>
      <c r="AM108" s="293"/>
      <c r="AN108" s="292" t="s">
        <v>5</v>
      </c>
      <c r="AO108" s="293"/>
      <c r="AP108" s="292" t="s">
        <v>6</v>
      </c>
      <c r="AQ108" s="293"/>
      <c r="AR108" s="292" t="s">
        <v>7</v>
      </c>
      <c r="AS108" s="293"/>
      <c r="AT108" s="292" t="s">
        <v>8</v>
      </c>
      <c r="AU108" s="293"/>
      <c r="AV108" s="292" t="s">
        <v>9</v>
      </c>
      <c r="AW108" s="293"/>
      <c r="AX108" s="292" t="s">
        <v>10</v>
      </c>
      <c r="AY108" s="293"/>
      <c r="AZ108" s="292" t="s">
        <v>11</v>
      </c>
      <c r="BA108" s="293"/>
      <c r="BB108" s="292" t="s">
        <v>12</v>
      </c>
      <c r="BC108" s="293"/>
      <c r="BD108" s="294" t="s">
        <v>40</v>
      </c>
      <c r="BE108" s="295"/>
      <c r="BF108" s="296" t="s">
        <v>41</v>
      </c>
      <c r="BG108" s="297"/>
      <c r="BI108" s="146" t="s">
        <v>22</v>
      </c>
      <c r="BJ108" s="129" t="e">
        <f>B108/B126</f>
        <v>#DIV/0!</v>
      </c>
      <c r="BK108" s="130" t="e">
        <f t="shared" ref="BK108" si="393">C108/C126</f>
        <v>#DIV/0!</v>
      </c>
      <c r="BL108" s="131" t="e">
        <f t="shared" ref="BL108" si="394">D108/D126</f>
        <v>#DIV/0!</v>
      </c>
      <c r="BM108" s="132" t="e">
        <f t="shared" ref="BM108" si="395">E108/E126</f>
        <v>#DIV/0!</v>
      </c>
      <c r="BN108" s="129" t="e">
        <f t="shared" ref="BN108" si="396">F108/F126</f>
        <v>#DIV/0!</v>
      </c>
      <c r="BO108" s="130" t="e">
        <f t="shared" ref="BO108" si="397">G108/G126</f>
        <v>#DIV/0!</v>
      </c>
      <c r="BP108" s="131" t="e">
        <f t="shared" ref="BP108" si="398">H108/H126</f>
        <v>#DIV/0!</v>
      </c>
      <c r="BQ108" s="132" t="e">
        <f t="shared" ref="BQ108" si="399">I108/I126</f>
        <v>#DIV/0!</v>
      </c>
      <c r="BR108" s="129" t="e">
        <f t="shared" ref="BR108" si="400">J108/J126</f>
        <v>#DIV/0!</v>
      </c>
      <c r="BS108" s="130" t="e">
        <f t="shared" ref="BS108" si="401">K108/K126</f>
        <v>#DIV/0!</v>
      </c>
      <c r="BT108" s="131" t="e">
        <f t="shared" ref="BT108" si="402">L108/L126</f>
        <v>#DIV/0!</v>
      </c>
      <c r="BU108" s="129" t="e">
        <f t="shared" ref="BU108" si="403">M108/M126</f>
        <v>#DIV/0!</v>
      </c>
      <c r="BV108" s="133" t="e">
        <f t="shared" ref="BV108" si="404">N108/N126</f>
        <v>#DIV/0!</v>
      </c>
      <c r="BW108" s="134" t="e">
        <f t="shared" ref="BW108" si="405">O108/O126</f>
        <v>#DIV/0!</v>
      </c>
      <c r="BX108" s="129" t="e">
        <f t="shared" ref="BX108" si="406">P108/P126</f>
        <v>#DIV/0!</v>
      </c>
      <c r="BY108" s="130" t="e">
        <f t="shared" ref="BY108" si="407">Q108/Q126</f>
        <v>#DIV/0!</v>
      </c>
      <c r="BZ108" s="131" t="e">
        <f t="shared" ref="BZ108" si="408">R108/R126</f>
        <v>#DIV/0!</v>
      </c>
      <c r="CA108" s="132" t="e">
        <f t="shared" ref="CA108" si="409">S108/S126</f>
        <v>#DIV/0!</v>
      </c>
      <c r="CB108" s="129" t="e">
        <f t="shared" ref="CB108" si="410">T108/T126</f>
        <v>#DIV/0!</v>
      </c>
      <c r="CC108" s="130" t="e">
        <f t="shared" ref="CC108" si="411">U108/U126</f>
        <v>#DIV/0!</v>
      </c>
      <c r="CD108" s="131" t="e">
        <f t="shared" ref="CD108" si="412">V108/V126</f>
        <v>#DIV/0!</v>
      </c>
      <c r="CE108" s="132" t="e">
        <f t="shared" ref="CE108" si="413">W108/W126</f>
        <v>#DIV/0!</v>
      </c>
      <c r="CF108" s="129" t="e">
        <f t="shared" ref="CF108" si="414">X108/X126</f>
        <v>#DIV/0!</v>
      </c>
      <c r="CG108" s="130" t="e">
        <f t="shared" ref="CG108" si="415">Y108/Y126</f>
        <v>#DIV/0!</v>
      </c>
      <c r="CH108" s="131" t="e">
        <f t="shared" ref="CH108" si="416">Z108/Z126</f>
        <v>#DIV/0!</v>
      </c>
      <c r="CI108" s="129" t="e">
        <f t="shared" ref="CI108" si="417">AA108/AA126</f>
        <v>#DIV/0!</v>
      </c>
      <c r="CJ108" s="135" t="e">
        <f t="shared" ref="CJ108" si="418">AB108/AB126</f>
        <v>#DIV/0!</v>
      </c>
      <c r="CK108" s="136" t="e">
        <f t="shared" ref="CK108" si="419">AC108/AC126</f>
        <v>#DIV/0!</v>
      </c>
    </row>
    <row r="109" spans="1:89" ht="15" thickTop="1" thickBot="1">
      <c r="A109" s="137" t="s">
        <v>23</v>
      </c>
      <c r="B109" s="189"/>
      <c r="C109" s="190"/>
      <c r="D109" s="191"/>
      <c r="E109" s="192"/>
      <c r="F109" s="189"/>
      <c r="G109" s="193"/>
      <c r="H109" s="191"/>
      <c r="I109" s="192"/>
      <c r="J109" s="189"/>
      <c r="K109" s="193"/>
      <c r="L109" s="191"/>
      <c r="M109" s="189"/>
      <c r="N109" s="194"/>
      <c r="O109" s="195"/>
      <c r="P109" s="189"/>
      <c r="Q109" s="193"/>
      <c r="R109" s="191"/>
      <c r="S109" s="192"/>
      <c r="T109" s="189"/>
      <c r="U109" s="193"/>
      <c r="V109" s="191"/>
      <c r="W109" s="192"/>
      <c r="X109" s="189"/>
      <c r="Y109" s="193"/>
      <c r="Z109" s="191"/>
      <c r="AA109" s="189"/>
      <c r="AB109" s="172">
        <f t="shared" si="255"/>
        <v>0</v>
      </c>
      <c r="AC109" s="173">
        <f t="shared" si="256"/>
        <v>0</v>
      </c>
      <c r="AE109" s="299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 t="e">
        <f>B109/B126</f>
        <v>#DIV/0!</v>
      </c>
      <c r="BK109" s="130" t="e">
        <f t="shared" ref="BK109" si="420">C109/C126</f>
        <v>#DIV/0!</v>
      </c>
      <c r="BL109" s="131" t="e">
        <f t="shared" ref="BL109" si="421">D109/D126</f>
        <v>#DIV/0!</v>
      </c>
      <c r="BM109" s="132" t="e">
        <f t="shared" ref="BM109" si="422">E109/E126</f>
        <v>#DIV/0!</v>
      </c>
      <c r="BN109" s="129" t="e">
        <f t="shared" ref="BN109" si="423">F109/F126</f>
        <v>#DIV/0!</v>
      </c>
      <c r="BO109" s="130" t="e">
        <f t="shared" ref="BO109" si="424">G109/G126</f>
        <v>#DIV/0!</v>
      </c>
      <c r="BP109" s="131" t="e">
        <f t="shared" ref="BP109" si="425">H109/H126</f>
        <v>#DIV/0!</v>
      </c>
      <c r="BQ109" s="132" t="e">
        <f t="shared" ref="BQ109" si="426">I109/I126</f>
        <v>#DIV/0!</v>
      </c>
      <c r="BR109" s="129" t="e">
        <f t="shared" ref="BR109" si="427">J109/J126</f>
        <v>#DIV/0!</v>
      </c>
      <c r="BS109" s="130" t="e">
        <f t="shared" ref="BS109" si="428">K109/K126</f>
        <v>#DIV/0!</v>
      </c>
      <c r="BT109" s="131" t="e">
        <f t="shared" ref="BT109" si="429">L109/L126</f>
        <v>#DIV/0!</v>
      </c>
      <c r="BU109" s="129" t="e">
        <f t="shared" ref="BU109" si="430">M109/M126</f>
        <v>#DIV/0!</v>
      </c>
      <c r="BV109" s="133" t="e">
        <f t="shared" ref="BV109" si="431">N109/N126</f>
        <v>#DIV/0!</v>
      </c>
      <c r="BW109" s="134" t="e">
        <f t="shared" ref="BW109" si="432">O109/O126</f>
        <v>#DIV/0!</v>
      </c>
      <c r="BX109" s="129" t="e">
        <f t="shared" ref="BX109" si="433">P109/P126</f>
        <v>#DIV/0!</v>
      </c>
      <c r="BY109" s="130" t="e">
        <f t="shared" ref="BY109" si="434">Q109/Q126</f>
        <v>#DIV/0!</v>
      </c>
      <c r="BZ109" s="131" t="e">
        <f t="shared" ref="BZ109" si="435">R109/R126</f>
        <v>#DIV/0!</v>
      </c>
      <c r="CA109" s="132" t="e">
        <f t="shared" ref="CA109" si="436">S109/S126</f>
        <v>#DIV/0!</v>
      </c>
      <c r="CB109" s="129" t="e">
        <f t="shared" ref="CB109" si="437">T109/T126</f>
        <v>#DIV/0!</v>
      </c>
      <c r="CC109" s="130" t="e">
        <f t="shared" ref="CC109" si="438">U109/U126</f>
        <v>#DIV/0!</v>
      </c>
      <c r="CD109" s="131" t="e">
        <f t="shared" ref="CD109" si="439">V109/V126</f>
        <v>#DIV/0!</v>
      </c>
      <c r="CE109" s="132" t="e">
        <f t="shared" ref="CE109" si="440">W109/W126</f>
        <v>#DIV/0!</v>
      </c>
      <c r="CF109" s="129" t="e">
        <f t="shared" ref="CF109" si="441">X109/X126</f>
        <v>#DIV/0!</v>
      </c>
      <c r="CG109" s="130" t="e">
        <f t="shared" ref="CG109" si="442">Y109/Y126</f>
        <v>#DIV/0!</v>
      </c>
      <c r="CH109" s="131" t="e">
        <f t="shared" ref="CH109" si="443">Z109/Z126</f>
        <v>#DIV/0!</v>
      </c>
      <c r="CI109" s="129" t="e">
        <f t="shared" ref="CI109" si="444">AA109/AA126</f>
        <v>#DIV/0!</v>
      </c>
      <c r="CJ109" s="135" t="e">
        <f t="shared" ref="CJ109" si="445">AB109/AB126</f>
        <v>#DIV/0!</v>
      </c>
      <c r="CK109" s="136" t="e">
        <f t="shared" ref="CK109" si="446">AC109/AC126</f>
        <v>#DIV/0!</v>
      </c>
    </row>
    <row r="110" spans="1:89" ht="14" thickTop="1">
      <c r="A110" s="146" t="s">
        <v>24</v>
      </c>
      <c r="B110" s="203"/>
      <c r="C110" s="197"/>
      <c r="D110" s="198"/>
      <c r="E110" s="199"/>
      <c r="F110" s="196"/>
      <c r="G110" s="200"/>
      <c r="H110" s="198"/>
      <c r="I110" s="199"/>
      <c r="J110" s="196"/>
      <c r="K110" s="200"/>
      <c r="L110" s="198"/>
      <c r="M110" s="196"/>
      <c r="N110" s="201"/>
      <c r="O110" s="204"/>
      <c r="P110" s="196"/>
      <c r="Q110" s="200"/>
      <c r="R110" s="198"/>
      <c r="S110" s="199"/>
      <c r="T110" s="196"/>
      <c r="U110" s="200"/>
      <c r="V110" s="198"/>
      <c r="W110" s="205"/>
      <c r="X110" s="196"/>
      <c r="Y110" s="200"/>
      <c r="Z110" s="198"/>
      <c r="AA110" s="196"/>
      <c r="AB110" s="172">
        <f t="shared" si="255"/>
        <v>0</v>
      </c>
      <c r="AC110" s="173">
        <f t="shared" si="256"/>
        <v>0</v>
      </c>
      <c r="AE110" s="275" t="str">
        <f>$AE$17</f>
        <v>17:00 - 17:59</v>
      </c>
      <c r="AF110" s="126">
        <f t="shared" ref="AF110:AU111" si="447">SUMIF($A$9:$A$32,$AE110,B$102:B$125)</f>
        <v>0</v>
      </c>
      <c r="AG110" s="186">
        <f t="shared" si="447"/>
        <v>0</v>
      </c>
      <c r="AH110" s="127">
        <f t="shared" si="447"/>
        <v>0</v>
      </c>
      <c r="AI110" s="180">
        <f t="shared" si="447"/>
        <v>0</v>
      </c>
      <c r="AJ110" s="126">
        <f t="shared" si="447"/>
        <v>0</v>
      </c>
      <c r="AK110" s="128">
        <f t="shared" si="447"/>
        <v>0</v>
      </c>
      <c r="AL110" s="127">
        <f t="shared" si="447"/>
        <v>0</v>
      </c>
      <c r="AM110" s="180">
        <f t="shared" si="447"/>
        <v>0</v>
      </c>
      <c r="AN110" s="126">
        <f t="shared" si="447"/>
        <v>0</v>
      </c>
      <c r="AO110" s="128">
        <f t="shared" si="447"/>
        <v>0</v>
      </c>
      <c r="AP110" s="127">
        <f t="shared" si="447"/>
        <v>0</v>
      </c>
      <c r="AQ110" s="126">
        <f t="shared" si="447"/>
        <v>0</v>
      </c>
      <c r="AR110" s="179">
        <f t="shared" si="447"/>
        <v>0</v>
      </c>
      <c r="AS110" s="181">
        <f t="shared" si="447"/>
        <v>0</v>
      </c>
      <c r="AT110" s="126">
        <f t="shared" si="447"/>
        <v>0</v>
      </c>
      <c r="AU110" s="128">
        <f t="shared" si="447"/>
        <v>0</v>
      </c>
      <c r="AV110" s="127">
        <f t="shared" ref="AP110:BE111" si="448">SUMIF($A$9:$A$32,$AE110,R$102:R$125)</f>
        <v>0</v>
      </c>
      <c r="AW110" s="180">
        <f t="shared" si="448"/>
        <v>0</v>
      </c>
      <c r="AX110" s="126">
        <f t="shared" si="448"/>
        <v>0</v>
      </c>
      <c r="AY110" s="128">
        <f t="shared" si="448"/>
        <v>0</v>
      </c>
      <c r="AZ110" s="127">
        <f t="shared" si="448"/>
        <v>0</v>
      </c>
      <c r="BA110" s="180">
        <f t="shared" si="448"/>
        <v>0</v>
      </c>
      <c r="BB110" s="126">
        <f t="shared" si="448"/>
        <v>0</v>
      </c>
      <c r="BC110" s="128">
        <f t="shared" si="448"/>
        <v>0</v>
      </c>
      <c r="BD110" s="184">
        <f t="shared" si="448"/>
        <v>0</v>
      </c>
      <c r="BE110" s="185">
        <f t="shared" si="448"/>
        <v>0</v>
      </c>
      <c r="BF110" s="170">
        <f>AF110+AH110+AJ110+AL110+AN110+AP110+AR110+AT110+AV110+AX110+AZ110+BB110+BD110</f>
        <v>0</v>
      </c>
      <c r="BG110" s="171">
        <f>AG110+AI110+AK110+AM110+AO110+AQ110+AS110+AU110+AW110+AY110+BA110+BC110+BE110</f>
        <v>0</v>
      </c>
      <c r="BI110" s="146" t="s">
        <v>24</v>
      </c>
      <c r="BJ110" s="129" t="e">
        <f>B110/B126</f>
        <v>#DIV/0!</v>
      </c>
      <c r="BK110" s="130" t="e">
        <f t="shared" ref="BK110" si="449">C110/C126</f>
        <v>#DIV/0!</v>
      </c>
      <c r="BL110" s="131" t="e">
        <f t="shared" ref="BL110" si="450">D110/D126</f>
        <v>#DIV/0!</v>
      </c>
      <c r="BM110" s="132" t="e">
        <f t="shared" ref="BM110" si="451">E110/E126</f>
        <v>#DIV/0!</v>
      </c>
      <c r="BN110" s="129" t="e">
        <f t="shared" ref="BN110" si="452">F110/F126</f>
        <v>#DIV/0!</v>
      </c>
      <c r="BO110" s="130" t="e">
        <f t="shared" ref="BO110" si="453">G110/G126</f>
        <v>#DIV/0!</v>
      </c>
      <c r="BP110" s="131" t="e">
        <f t="shared" ref="BP110" si="454">H110/H126</f>
        <v>#DIV/0!</v>
      </c>
      <c r="BQ110" s="132" t="e">
        <f t="shared" ref="BQ110" si="455">I110/I126</f>
        <v>#DIV/0!</v>
      </c>
      <c r="BR110" s="129" t="e">
        <f t="shared" ref="BR110" si="456">J110/J126</f>
        <v>#DIV/0!</v>
      </c>
      <c r="BS110" s="130" t="e">
        <f t="shared" ref="BS110" si="457">K110/K126</f>
        <v>#DIV/0!</v>
      </c>
      <c r="BT110" s="131" t="e">
        <f t="shared" ref="BT110" si="458">L110/L126</f>
        <v>#DIV/0!</v>
      </c>
      <c r="BU110" s="129" t="e">
        <f t="shared" ref="BU110" si="459">M110/M126</f>
        <v>#DIV/0!</v>
      </c>
      <c r="BV110" s="133" t="e">
        <f t="shared" ref="BV110" si="460">N110/N126</f>
        <v>#DIV/0!</v>
      </c>
      <c r="BW110" s="134" t="e">
        <f t="shared" ref="BW110" si="461">O110/O126</f>
        <v>#DIV/0!</v>
      </c>
      <c r="BX110" s="129" t="e">
        <f t="shared" ref="BX110" si="462">P110/P126</f>
        <v>#DIV/0!</v>
      </c>
      <c r="BY110" s="130" t="e">
        <f t="shared" ref="BY110" si="463">Q110/Q126</f>
        <v>#DIV/0!</v>
      </c>
      <c r="BZ110" s="131" t="e">
        <f t="shared" ref="BZ110" si="464">R110/R126</f>
        <v>#DIV/0!</v>
      </c>
      <c r="CA110" s="132" t="e">
        <f t="shared" ref="CA110" si="465">S110/S126</f>
        <v>#DIV/0!</v>
      </c>
      <c r="CB110" s="129" t="e">
        <f t="shared" ref="CB110" si="466">T110/T126</f>
        <v>#DIV/0!</v>
      </c>
      <c r="CC110" s="130" t="e">
        <f t="shared" ref="CC110" si="467">U110/U126</f>
        <v>#DIV/0!</v>
      </c>
      <c r="CD110" s="131" t="e">
        <f t="shared" ref="CD110" si="468">V110/V126</f>
        <v>#DIV/0!</v>
      </c>
      <c r="CE110" s="132" t="e">
        <f t="shared" ref="CE110" si="469">W110/W126</f>
        <v>#DIV/0!</v>
      </c>
      <c r="CF110" s="129" t="e">
        <f t="shared" ref="CF110" si="470">X110/X126</f>
        <v>#DIV/0!</v>
      </c>
      <c r="CG110" s="130" t="e">
        <f t="shared" ref="CG110" si="471">Y110/Y126</f>
        <v>#DIV/0!</v>
      </c>
      <c r="CH110" s="131" t="e">
        <f t="shared" ref="CH110" si="472">Z110/Z126</f>
        <v>#DIV/0!</v>
      </c>
      <c r="CI110" s="129" t="e">
        <f t="shared" ref="CI110" si="473">AA110/AA126</f>
        <v>#DIV/0!</v>
      </c>
      <c r="CJ110" s="135" t="e">
        <f t="shared" ref="CJ110" si="474">AB110/AB126</f>
        <v>#DIV/0!</v>
      </c>
      <c r="CK110" s="136" t="e">
        <f t="shared" ref="CK110" si="475">AC110/AC126</f>
        <v>#DIV/0!</v>
      </c>
    </row>
    <row r="111" spans="1:89">
      <c r="A111" s="137" t="s">
        <v>25</v>
      </c>
      <c r="B111" s="206"/>
      <c r="C111" s="190"/>
      <c r="D111" s="191"/>
      <c r="E111" s="192"/>
      <c r="F111" s="189"/>
      <c r="G111" s="193"/>
      <c r="H111" s="191"/>
      <c r="I111" s="192"/>
      <c r="J111" s="189"/>
      <c r="K111" s="190"/>
      <c r="L111" s="191"/>
      <c r="M111" s="189"/>
      <c r="N111" s="194"/>
      <c r="O111" s="207"/>
      <c r="P111" s="189"/>
      <c r="Q111" s="190"/>
      <c r="R111" s="191"/>
      <c r="S111" s="192"/>
      <c r="T111" s="198"/>
      <c r="U111" s="189"/>
      <c r="V111" s="191"/>
      <c r="W111" s="208"/>
      <c r="X111" s="189"/>
      <c r="Y111" s="193"/>
      <c r="Z111" s="191"/>
      <c r="AA111" s="189"/>
      <c r="AB111" s="172">
        <f t="shared" si="255"/>
        <v>0</v>
      </c>
      <c r="AC111" s="173">
        <f t="shared" si="256"/>
        <v>0</v>
      </c>
      <c r="AE111" s="277" t="str">
        <f>$AE$18</f>
        <v>18:00 - 18:59</v>
      </c>
      <c r="AF111" s="126">
        <f t="shared" si="447"/>
        <v>0</v>
      </c>
      <c r="AG111" s="190">
        <f t="shared" si="447"/>
        <v>0</v>
      </c>
      <c r="AH111" s="191">
        <f t="shared" si="447"/>
        <v>0</v>
      </c>
      <c r="AI111" s="192">
        <f t="shared" si="447"/>
        <v>0</v>
      </c>
      <c r="AJ111" s="278">
        <f t="shared" si="447"/>
        <v>0</v>
      </c>
      <c r="AK111" s="193">
        <f t="shared" si="447"/>
        <v>0</v>
      </c>
      <c r="AL111" s="191">
        <f t="shared" si="447"/>
        <v>0</v>
      </c>
      <c r="AM111" s="192">
        <f t="shared" si="447"/>
        <v>0</v>
      </c>
      <c r="AN111" s="278">
        <f t="shared" si="447"/>
        <v>0</v>
      </c>
      <c r="AO111" s="193">
        <f t="shared" si="447"/>
        <v>0</v>
      </c>
      <c r="AP111" s="191">
        <f t="shared" si="448"/>
        <v>0</v>
      </c>
      <c r="AQ111" s="278">
        <f t="shared" si="448"/>
        <v>0</v>
      </c>
      <c r="AR111" s="194">
        <f t="shared" si="448"/>
        <v>0</v>
      </c>
      <c r="AS111" s="195">
        <f t="shared" si="448"/>
        <v>0</v>
      </c>
      <c r="AT111" s="278">
        <f t="shared" si="448"/>
        <v>0</v>
      </c>
      <c r="AU111" s="193">
        <f t="shared" si="448"/>
        <v>0</v>
      </c>
      <c r="AV111" s="191">
        <f t="shared" si="448"/>
        <v>0</v>
      </c>
      <c r="AW111" s="192">
        <f t="shared" si="448"/>
        <v>0</v>
      </c>
      <c r="AX111" s="278">
        <f t="shared" si="448"/>
        <v>0</v>
      </c>
      <c r="AY111" s="193">
        <f t="shared" si="448"/>
        <v>0</v>
      </c>
      <c r="AZ111" s="191">
        <f t="shared" si="448"/>
        <v>0</v>
      </c>
      <c r="BA111" s="192">
        <f t="shared" si="448"/>
        <v>0</v>
      </c>
      <c r="BB111" s="278">
        <f t="shared" si="448"/>
        <v>0</v>
      </c>
      <c r="BC111" s="193">
        <f t="shared" si="448"/>
        <v>0</v>
      </c>
      <c r="BD111" s="191">
        <f t="shared" si="448"/>
        <v>0</v>
      </c>
      <c r="BE111" s="278">
        <f t="shared" si="448"/>
        <v>0</v>
      </c>
      <c r="BF111" s="172">
        <f>SUM(AF111,AH111,AJ111,AL111,AN111,AP111,AR111,AT111,AV111,AX111,AZ111,BB111,BD111)</f>
        <v>0</v>
      </c>
      <c r="BG111" s="173">
        <f>SUM(AG111,AI111,AK111,AM111,AO111,AQ111,AS111,AU111,AW111,AY111,BA111,BC111,BE111)</f>
        <v>0</v>
      </c>
      <c r="BI111" s="137" t="s">
        <v>25</v>
      </c>
      <c r="BJ111" s="129" t="e">
        <f>B111/B126</f>
        <v>#DIV/0!</v>
      </c>
      <c r="BK111" s="130" t="e">
        <f t="shared" ref="BK111" si="476">C111/C126</f>
        <v>#DIV/0!</v>
      </c>
      <c r="BL111" s="131" t="e">
        <f t="shared" ref="BL111" si="477">D111/D126</f>
        <v>#DIV/0!</v>
      </c>
      <c r="BM111" s="132" t="e">
        <f t="shared" ref="BM111" si="478">E111/E126</f>
        <v>#DIV/0!</v>
      </c>
      <c r="BN111" s="129" t="e">
        <f t="shared" ref="BN111" si="479">F111/F126</f>
        <v>#DIV/0!</v>
      </c>
      <c r="BO111" s="130" t="e">
        <f t="shared" ref="BO111" si="480">G111/G126</f>
        <v>#DIV/0!</v>
      </c>
      <c r="BP111" s="131" t="e">
        <f t="shared" ref="BP111" si="481">H111/H126</f>
        <v>#DIV/0!</v>
      </c>
      <c r="BQ111" s="132" t="e">
        <f t="shared" ref="BQ111" si="482">I111/I126</f>
        <v>#DIV/0!</v>
      </c>
      <c r="BR111" s="129" t="e">
        <f t="shared" ref="BR111" si="483">J111/J126</f>
        <v>#DIV/0!</v>
      </c>
      <c r="BS111" s="130" t="e">
        <f t="shared" ref="BS111" si="484">K111/K126</f>
        <v>#DIV/0!</v>
      </c>
      <c r="BT111" s="131" t="e">
        <f t="shared" ref="BT111" si="485">L111/L126</f>
        <v>#DIV/0!</v>
      </c>
      <c r="BU111" s="129" t="e">
        <f t="shared" ref="BU111" si="486">M111/M126</f>
        <v>#DIV/0!</v>
      </c>
      <c r="BV111" s="133" t="e">
        <f t="shared" ref="BV111" si="487">N111/N126</f>
        <v>#DIV/0!</v>
      </c>
      <c r="BW111" s="134" t="e">
        <f t="shared" ref="BW111" si="488">O111/O126</f>
        <v>#DIV/0!</v>
      </c>
      <c r="BX111" s="129" t="e">
        <f t="shared" ref="BX111" si="489">P111/P126</f>
        <v>#DIV/0!</v>
      </c>
      <c r="BY111" s="130" t="e">
        <f t="shared" ref="BY111" si="490">Q111/Q126</f>
        <v>#DIV/0!</v>
      </c>
      <c r="BZ111" s="131" t="e">
        <f t="shared" ref="BZ111" si="491">R111/R126</f>
        <v>#DIV/0!</v>
      </c>
      <c r="CA111" s="132" t="e">
        <f t="shared" ref="CA111" si="492">S111/S126</f>
        <v>#DIV/0!</v>
      </c>
      <c r="CB111" s="129" t="e">
        <f t="shared" ref="CB111" si="493">T111/T126</f>
        <v>#DIV/0!</v>
      </c>
      <c r="CC111" s="130" t="e">
        <f t="shared" ref="CC111" si="494">U111/U126</f>
        <v>#DIV/0!</v>
      </c>
      <c r="CD111" s="131" t="e">
        <f t="shared" ref="CD111" si="495">V111/V126</f>
        <v>#DIV/0!</v>
      </c>
      <c r="CE111" s="132" t="e">
        <f t="shared" ref="CE111" si="496">W111/W126</f>
        <v>#DIV/0!</v>
      </c>
      <c r="CF111" s="129" t="e">
        <f t="shared" ref="CF111" si="497">X111/X126</f>
        <v>#DIV/0!</v>
      </c>
      <c r="CG111" s="130" t="e">
        <f t="shared" ref="CG111" si="498">Y111/Y126</f>
        <v>#DIV/0!</v>
      </c>
      <c r="CH111" s="131" t="e">
        <f t="shared" ref="CH111" si="499">Z111/Z126</f>
        <v>#DIV/0!</v>
      </c>
      <c r="CI111" s="129" t="e">
        <f t="shared" ref="CI111" si="500">AA111/AA126</f>
        <v>#DIV/0!</v>
      </c>
      <c r="CJ111" s="135" t="e">
        <f t="shared" ref="CJ111" si="501">AB111/AB126</f>
        <v>#DIV/0!</v>
      </c>
      <c r="CK111" s="136" t="e">
        <f t="shared" ref="CK111" si="502">AC111/AC126</f>
        <v>#DIV/0!</v>
      </c>
    </row>
    <row r="112" spans="1:89" ht="14" thickBot="1">
      <c r="A112" s="146" t="s">
        <v>26</v>
      </c>
      <c r="B112" s="203"/>
      <c r="C112" s="197"/>
      <c r="D112" s="198"/>
      <c r="E112" s="199"/>
      <c r="F112" s="196"/>
      <c r="G112" s="200"/>
      <c r="H112" s="198"/>
      <c r="I112" s="199"/>
      <c r="J112" s="196"/>
      <c r="K112" s="197"/>
      <c r="L112" s="198"/>
      <c r="M112" s="196"/>
      <c r="N112" s="201"/>
      <c r="O112" s="204"/>
      <c r="P112" s="196"/>
      <c r="Q112" s="197"/>
      <c r="R112" s="198"/>
      <c r="S112" s="199"/>
      <c r="T112" s="196"/>
      <c r="U112" s="200"/>
      <c r="V112" s="198"/>
      <c r="W112" s="205"/>
      <c r="X112" s="196"/>
      <c r="Y112" s="200"/>
      <c r="Z112" s="198"/>
      <c r="AA112" s="196"/>
      <c r="AB112" s="172">
        <f t="shared" si="255"/>
        <v>0</v>
      </c>
      <c r="AC112" s="173">
        <f t="shared" si="256"/>
        <v>0</v>
      </c>
      <c r="AE112" s="275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 t="e">
        <f>B112/B126</f>
        <v>#DIV/0!</v>
      </c>
      <c r="BK112" s="130" t="e">
        <f t="shared" ref="BK112" si="503">C112/C126</f>
        <v>#DIV/0!</v>
      </c>
      <c r="BL112" s="131" t="e">
        <f t="shared" ref="BL112" si="504">D112/D126</f>
        <v>#DIV/0!</v>
      </c>
      <c r="BM112" s="132" t="e">
        <f t="shared" ref="BM112" si="505">E112/E126</f>
        <v>#DIV/0!</v>
      </c>
      <c r="BN112" s="129" t="e">
        <f t="shared" ref="BN112" si="506">F112/F126</f>
        <v>#DIV/0!</v>
      </c>
      <c r="BO112" s="130" t="e">
        <f t="shared" ref="BO112" si="507">G112/G126</f>
        <v>#DIV/0!</v>
      </c>
      <c r="BP112" s="131" t="e">
        <f t="shared" ref="BP112" si="508">H112/H126</f>
        <v>#DIV/0!</v>
      </c>
      <c r="BQ112" s="132" t="e">
        <f t="shared" ref="BQ112" si="509">I112/I126</f>
        <v>#DIV/0!</v>
      </c>
      <c r="BR112" s="129" t="e">
        <f t="shared" ref="BR112" si="510">J112/J126</f>
        <v>#DIV/0!</v>
      </c>
      <c r="BS112" s="130" t="e">
        <f t="shared" ref="BS112" si="511">K112/K126</f>
        <v>#DIV/0!</v>
      </c>
      <c r="BT112" s="131" t="e">
        <f t="shared" ref="BT112" si="512">L112/L126</f>
        <v>#DIV/0!</v>
      </c>
      <c r="BU112" s="129" t="e">
        <f t="shared" ref="BU112" si="513">M112/M126</f>
        <v>#DIV/0!</v>
      </c>
      <c r="BV112" s="133" t="e">
        <f t="shared" ref="BV112" si="514">N112/N126</f>
        <v>#DIV/0!</v>
      </c>
      <c r="BW112" s="134" t="e">
        <f t="shared" ref="BW112" si="515">O112/O126</f>
        <v>#DIV/0!</v>
      </c>
      <c r="BX112" s="129" t="e">
        <f t="shared" ref="BX112" si="516">P112/P126</f>
        <v>#DIV/0!</v>
      </c>
      <c r="BY112" s="130" t="e">
        <f t="shared" ref="BY112" si="517">Q112/Q126</f>
        <v>#DIV/0!</v>
      </c>
      <c r="BZ112" s="131" t="e">
        <f t="shared" ref="BZ112" si="518">R112/R126</f>
        <v>#DIV/0!</v>
      </c>
      <c r="CA112" s="132" t="e">
        <f t="shared" ref="CA112" si="519">S112/S126</f>
        <v>#DIV/0!</v>
      </c>
      <c r="CB112" s="129" t="e">
        <f t="shared" ref="CB112" si="520">T112/T126</f>
        <v>#DIV/0!</v>
      </c>
      <c r="CC112" s="130" t="e">
        <f t="shared" ref="CC112" si="521">U112/U126</f>
        <v>#DIV/0!</v>
      </c>
      <c r="CD112" s="131" t="e">
        <f t="shared" ref="CD112" si="522">V112/V126</f>
        <v>#DIV/0!</v>
      </c>
      <c r="CE112" s="132" t="e">
        <f t="shared" ref="CE112" si="523">W112/W126</f>
        <v>#DIV/0!</v>
      </c>
      <c r="CF112" s="129" t="e">
        <f t="shared" ref="CF112" si="524">X112/X126</f>
        <v>#DIV/0!</v>
      </c>
      <c r="CG112" s="130" t="e">
        <f t="shared" ref="CG112" si="525">Y112/Y126</f>
        <v>#DIV/0!</v>
      </c>
      <c r="CH112" s="131" t="e">
        <f t="shared" ref="CH112" si="526">Z112/Z126</f>
        <v>#DIV/0!</v>
      </c>
      <c r="CI112" s="129" t="e">
        <f t="shared" ref="CI112" si="527">AA112/AA126</f>
        <v>#DIV/0!</v>
      </c>
      <c r="CJ112" s="135" t="e">
        <f t="shared" ref="CJ112" si="528">AB112/AB126</f>
        <v>#DIV/0!</v>
      </c>
      <c r="CK112" s="136" t="e">
        <f t="shared" ref="CK112" si="529">AC112/AC126</f>
        <v>#DIV/0!</v>
      </c>
    </row>
    <row r="113" spans="1:89" ht="15" thickTop="1" thickBot="1">
      <c r="A113" s="137" t="s">
        <v>27</v>
      </c>
      <c r="B113" s="206"/>
      <c r="C113" s="190"/>
      <c r="D113" s="191"/>
      <c r="E113" s="192"/>
      <c r="F113" s="189"/>
      <c r="G113" s="193"/>
      <c r="H113" s="191"/>
      <c r="I113" s="192"/>
      <c r="J113" s="189"/>
      <c r="K113" s="190"/>
      <c r="L113" s="191"/>
      <c r="M113" s="189"/>
      <c r="N113" s="194"/>
      <c r="O113" s="207"/>
      <c r="P113" s="189"/>
      <c r="Q113" s="190"/>
      <c r="R113" s="191"/>
      <c r="S113" s="192"/>
      <c r="T113" s="189"/>
      <c r="U113" s="193"/>
      <c r="V113" s="191"/>
      <c r="W113" s="208"/>
      <c r="X113" s="189"/>
      <c r="Y113" s="193"/>
      <c r="Z113" s="191"/>
      <c r="AA113" s="189"/>
      <c r="AB113" s="172">
        <f t="shared" si="255"/>
        <v>0</v>
      </c>
      <c r="AC113" s="173">
        <f t="shared" si="256"/>
        <v>0</v>
      </c>
      <c r="AE113" s="269" t="s">
        <v>13</v>
      </c>
      <c r="AF113" s="20">
        <f t="shared" ref="AF113:BG113" si="530">SUM(AF110:AF112)</f>
        <v>0</v>
      </c>
      <c r="AG113" s="21">
        <f t="shared" si="530"/>
        <v>0</v>
      </c>
      <c r="AH113" s="20">
        <f t="shared" si="530"/>
        <v>0</v>
      </c>
      <c r="AI113" s="21">
        <f t="shared" si="530"/>
        <v>0</v>
      </c>
      <c r="AJ113" s="20">
        <f t="shared" si="530"/>
        <v>0</v>
      </c>
      <c r="AK113" s="21">
        <f t="shared" si="530"/>
        <v>0</v>
      </c>
      <c r="AL113" s="20">
        <f t="shared" si="530"/>
        <v>0</v>
      </c>
      <c r="AM113" s="21">
        <f t="shared" si="530"/>
        <v>0</v>
      </c>
      <c r="AN113" s="20">
        <f t="shared" si="530"/>
        <v>0</v>
      </c>
      <c r="AO113" s="21">
        <f t="shared" si="530"/>
        <v>0</v>
      </c>
      <c r="AP113" s="20">
        <f t="shared" si="530"/>
        <v>0</v>
      </c>
      <c r="AQ113" s="21">
        <f t="shared" si="530"/>
        <v>0</v>
      </c>
      <c r="AR113" s="20">
        <f t="shared" si="530"/>
        <v>0</v>
      </c>
      <c r="AS113" s="21">
        <f t="shared" si="530"/>
        <v>0</v>
      </c>
      <c r="AT113" s="20">
        <f t="shared" si="530"/>
        <v>0</v>
      </c>
      <c r="AU113" s="21">
        <f t="shared" si="530"/>
        <v>0</v>
      </c>
      <c r="AV113" s="20">
        <f t="shared" si="530"/>
        <v>0</v>
      </c>
      <c r="AW113" s="21">
        <f t="shared" si="530"/>
        <v>0</v>
      </c>
      <c r="AX113" s="20">
        <f t="shared" si="530"/>
        <v>0</v>
      </c>
      <c r="AY113" s="21">
        <f t="shared" si="530"/>
        <v>0</v>
      </c>
      <c r="AZ113" s="20">
        <f t="shared" si="530"/>
        <v>0</v>
      </c>
      <c r="BA113" s="21">
        <f t="shared" si="530"/>
        <v>0</v>
      </c>
      <c r="BB113" s="20">
        <f t="shared" si="530"/>
        <v>0</v>
      </c>
      <c r="BC113" s="21">
        <f t="shared" si="530"/>
        <v>0</v>
      </c>
      <c r="BD113" s="20">
        <f t="shared" si="530"/>
        <v>0</v>
      </c>
      <c r="BE113" s="21">
        <f t="shared" si="530"/>
        <v>0</v>
      </c>
      <c r="BF113" s="174">
        <f t="shared" si="530"/>
        <v>0</v>
      </c>
      <c r="BG113" s="175">
        <f t="shared" si="530"/>
        <v>0</v>
      </c>
      <c r="BI113" s="137" t="s">
        <v>27</v>
      </c>
      <c r="BJ113" s="129" t="e">
        <f>B113/B126</f>
        <v>#DIV/0!</v>
      </c>
      <c r="BK113" s="130" t="e">
        <f t="shared" ref="BK113" si="531">C113/C126</f>
        <v>#DIV/0!</v>
      </c>
      <c r="BL113" s="131" t="e">
        <f t="shared" ref="BL113" si="532">D113/D126</f>
        <v>#DIV/0!</v>
      </c>
      <c r="BM113" s="132" t="e">
        <f t="shared" ref="BM113" si="533">E113/E126</f>
        <v>#DIV/0!</v>
      </c>
      <c r="BN113" s="129" t="e">
        <f t="shared" ref="BN113" si="534">F113/F126</f>
        <v>#DIV/0!</v>
      </c>
      <c r="BO113" s="130" t="e">
        <f t="shared" ref="BO113" si="535">G113/G126</f>
        <v>#DIV/0!</v>
      </c>
      <c r="BP113" s="131" t="e">
        <f t="shared" ref="BP113" si="536">H113/H126</f>
        <v>#DIV/0!</v>
      </c>
      <c r="BQ113" s="132" t="e">
        <f t="shared" ref="BQ113" si="537">I113/I126</f>
        <v>#DIV/0!</v>
      </c>
      <c r="BR113" s="129" t="e">
        <f t="shared" ref="BR113" si="538">J113/J126</f>
        <v>#DIV/0!</v>
      </c>
      <c r="BS113" s="130" t="e">
        <f t="shared" ref="BS113" si="539">K113/K126</f>
        <v>#DIV/0!</v>
      </c>
      <c r="BT113" s="131" t="e">
        <f t="shared" ref="BT113" si="540">L113/L126</f>
        <v>#DIV/0!</v>
      </c>
      <c r="BU113" s="129" t="e">
        <f t="shared" ref="BU113" si="541">M113/M126</f>
        <v>#DIV/0!</v>
      </c>
      <c r="BV113" s="133" t="e">
        <f t="shared" ref="BV113" si="542">N113/N126</f>
        <v>#DIV/0!</v>
      </c>
      <c r="BW113" s="134" t="e">
        <f t="shared" ref="BW113" si="543">O113/O126</f>
        <v>#DIV/0!</v>
      </c>
      <c r="BX113" s="129" t="e">
        <f t="shared" ref="BX113" si="544">P113/P126</f>
        <v>#DIV/0!</v>
      </c>
      <c r="BY113" s="130" t="e">
        <f t="shared" ref="BY113" si="545">Q113/Q126</f>
        <v>#DIV/0!</v>
      </c>
      <c r="BZ113" s="131" t="e">
        <f t="shared" ref="BZ113" si="546">R113/R126</f>
        <v>#DIV/0!</v>
      </c>
      <c r="CA113" s="132" t="e">
        <f t="shared" ref="CA113" si="547">S113/S126</f>
        <v>#DIV/0!</v>
      </c>
      <c r="CB113" s="129" t="e">
        <f t="shared" ref="CB113" si="548">T113/T126</f>
        <v>#DIV/0!</v>
      </c>
      <c r="CC113" s="130" t="e">
        <f t="shared" ref="CC113" si="549">U113/U126</f>
        <v>#DIV/0!</v>
      </c>
      <c r="CD113" s="131" t="e">
        <f t="shared" ref="CD113" si="550">V113/V126</f>
        <v>#DIV/0!</v>
      </c>
      <c r="CE113" s="132" t="e">
        <f t="shared" ref="CE113" si="551">W113/W126</f>
        <v>#DIV/0!</v>
      </c>
      <c r="CF113" s="129" t="e">
        <f t="shared" ref="CF113" si="552">X113/X126</f>
        <v>#DIV/0!</v>
      </c>
      <c r="CG113" s="130" t="e">
        <f t="shared" ref="CG113" si="553">Y113/Y126</f>
        <v>#DIV/0!</v>
      </c>
      <c r="CH113" s="131" t="e">
        <f t="shared" ref="CH113" si="554">Z113/Z126</f>
        <v>#DIV/0!</v>
      </c>
      <c r="CI113" s="129" t="e">
        <f t="shared" ref="CI113" si="555">AA113/AA126</f>
        <v>#DIV/0!</v>
      </c>
      <c r="CJ113" s="135" t="e">
        <f t="shared" ref="CJ113" si="556">AB113/AB126</f>
        <v>#DIV/0!</v>
      </c>
      <c r="CK113" s="136" t="e">
        <f t="shared" ref="CK113" si="557">AC113/AC126</f>
        <v>#DIV/0!</v>
      </c>
    </row>
    <row r="114" spans="1:89" ht="14" thickTop="1">
      <c r="A114" s="146" t="s">
        <v>28</v>
      </c>
      <c r="B114" s="203"/>
      <c r="C114" s="197"/>
      <c r="D114" s="198"/>
      <c r="E114" s="199"/>
      <c r="F114" s="196"/>
      <c r="G114" s="200"/>
      <c r="H114" s="198"/>
      <c r="I114" s="199"/>
      <c r="J114" s="196"/>
      <c r="K114" s="197"/>
      <c r="L114" s="198"/>
      <c r="M114" s="196"/>
      <c r="N114" s="201"/>
      <c r="O114" s="204"/>
      <c r="P114" s="196"/>
      <c r="Q114" s="197"/>
      <c r="R114" s="198"/>
      <c r="S114" s="199"/>
      <c r="T114" s="196"/>
      <c r="U114" s="200"/>
      <c r="V114" s="198"/>
      <c r="W114" s="205"/>
      <c r="X114" s="196"/>
      <c r="Y114" s="200"/>
      <c r="Z114" s="198"/>
      <c r="AA114" s="196"/>
      <c r="AB114" s="172">
        <f t="shared" si="255"/>
        <v>0</v>
      </c>
      <c r="AC114" s="173">
        <f t="shared" si="256"/>
        <v>0</v>
      </c>
      <c r="BI114" s="146" t="s">
        <v>28</v>
      </c>
      <c r="BJ114" s="129" t="e">
        <f>B114/B126</f>
        <v>#DIV/0!</v>
      </c>
      <c r="BK114" s="130" t="e">
        <f t="shared" ref="BK114" si="558">C114/C126</f>
        <v>#DIV/0!</v>
      </c>
      <c r="BL114" s="131" t="e">
        <f t="shared" ref="BL114" si="559">D114/D126</f>
        <v>#DIV/0!</v>
      </c>
      <c r="BM114" s="132" t="e">
        <f t="shared" ref="BM114" si="560">E114/E126</f>
        <v>#DIV/0!</v>
      </c>
      <c r="BN114" s="129" t="e">
        <f t="shared" ref="BN114" si="561">F114/F126</f>
        <v>#DIV/0!</v>
      </c>
      <c r="BO114" s="130" t="e">
        <f t="shared" ref="BO114" si="562">G114/G126</f>
        <v>#DIV/0!</v>
      </c>
      <c r="BP114" s="131" t="e">
        <f t="shared" ref="BP114" si="563">H114/H126</f>
        <v>#DIV/0!</v>
      </c>
      <c r="BQ114" s="132" t="e">
        <f t="shared" ref="BQ114" si="564">I114/I126</f>
        <v>#DIV/0!</v>
      </c>
      <c r="BR114" s="129" t="e">
        <f t="shared" ref="BR114" si="565">J114/J126</f>
        <v>#DIV/0!</v>
      </c>
      <c r="BS114" s="130" t="e">
        <f t="shared" ref="BS114" si="566">K114/K126</f>
        <v>#DIV/0!</v>
      </c>
      <c r="BT114" s="131" t="e">
        <f t="shared" ref="BT114" si="567">L114/L126</f>
        <v>#DIV/0!</v>
      </c>
      <c r="BU114" s="129" t="e">
        <f t="shared" ref="BU114" si="568">M114/M126</f>
        <v>#DIV/0!</v>
      </c>
      <c r="BV114" s="133" t="e">
        <f t="shared" ref="BV114" si="569">N114/N126</f>
        <v>#DIV/0!</v>
      </c>
      <c r="BW114" s="134" t="e">
        <f t="shared" ref="BW114" si="570">O114/O126</f>
        <v>#DIV/0!</v>
      </c>
      <c r="BX114" s="129" t="e">
        <f t="shared" ref="BX114" si="571">P114/P126</f>
        <v>#DIV/0!</v>
      </c>
      <c r="BY114" s="130" t="e">
        <f t="shared" ref="BY114" si="572">Q114/Q126</f>
        <v>#DIV/0!</v>
      </c>
      <c r="BZ114" s="131" t="e">
        <f t="shared" ref="BZ114" si="573">R114/R126</f>
        <v>#DIV/0!</v>
      </c>
      <c r="CA114" s="132" t="e">
        <f t="shared" ref="CA114" si="574">S114/S126</f>
        <v>#DIV/0!</v>
      </c>
      <c r="CB114" s="129" t="e">
        <f t="shared" ref="CB114" si="575">T114/T126</f>
        <v>#DIV/0!</v>
      </c>
      <c r="CC114" s="130" t="e">
        <f t="shared" ref="CC114" si="576">U114/U126</f>
        <v>#DIV/0!</v>
      </c>
      <c r="CD114" s="131" t="e">
        <f t="shared" ref="CD114" si="577">V114/V126</f>
        <v>#DIV/0!</v>
      </c>
      <c r="CE114" s="132" t="e">
        <f t="shared" ref="CE114" si="578">W114/W126</f>
        <v>#DIV/0!</v>
      </c>
      <c r="CF114" s="129" t="e">
        <f t="shared" ref="CF114" si="579">X114/X126</f>
        <v>#DIV/0!</v>
      </c>
      <c r="CG114" s="130" t="e">
        <f t="shared" ref="CG114" si="580">Y114/Y126</f>
        <v>#DIV/0!</v>
      </c>
      <c r="CH114" s="131" t="e">
        <f t="shared" ref="CH114" si="581">Z114/Z126</f>
        <v>#DIV/0!</v>
      </c>
      <c r="CI114" s="129" t="e">
        <f t="shared" ref="CI114" si="582">AA114/AA126</f>
        <v>#DIV/0!</v>
      </c>
      <c r="CJ114" s="135" t="e">
        <f t="shared" ref="CJ114" si="583">AB114/AB126</f>
        <v>#DIV/0!</v>
      </c>
      <c r="CK114" s="136" t="e">
        <f t="shared" ref="CK114" si="584">AC114/AC126</f>
        <v>#DIV/0!</v>
      </c>
    </row>
    <row r="115" spans="1:89">
      <c r="A115" s="137" t="s">
        <v>29</v>
      </c>
      <c r="B115" s="206"/>
      <c r="C115" s="190"/>
      <c r="D115" s="191"/>
      <c r="E115" s="192"/>
      <c r="F115" s="189"/>
      <c r="G115" s="193"/>
      <c r="H115" s="191"/>
      <c r="I115" s="192"/>
      <c r="J115" s="189"/>
      <c r="K115" s="190"/>
      <c r="L115" s="191"/>
      <c r="M115" s="189"/>
      <c r="N115" s="194"/>
      <c r="O115" s="207"/>
      <c r="P115" s="189"/>
      <c r="Q115" s="190"/>
      <c r="R115" s="191"/>
      <c r="S115" s="192"/>
      <c r="T115" s="189"/>
      <c r="U115" s="193"/>
      <c r="V115" s="191"/>
      <c r="W115" s="208"/>
      <c r="X115" s="189"/>
      <c r="Y115" s="193"/>
      <c r="Z115" s="191"/>
      <c r="AA115" s="189"/>
      <c r="AB115" s="172">
        <f t="shared" si="255"/>
        <v>0</v>
      </c>
      <c r="AC115" s="173">
        <f t="shared" si="256"/>
        <v>0</v>
      </c>
      <c r="BI115" s="137" t="s">
        <v>29</v>
      </c>
      <c r="BJ115" s="129" t="e">
        <f>B115/B126</f>
        <v>#DIV/0!</v>
      </c>
      <c r="BK115" s="130" t="e">
        <f t="shared" ref="BK115" si="585">C115/C126</f>
        <v>#DIV/0!</v>
      </c>
      <c r="BL115" s="131" t="e">
        <f t="shared" ref="BL115" si="586">D115/D126</f>
        <v>#DIV/0!</v>
      </c>
      <c r="BM115" s="132" t="e">
        <f t="shared" ref="BM115" si="587">E115/E126</f>
        <v>#DIV/0!</v>
      </c>
      <c r="BN115" s="129" t="e">
        <f t="shared" ref="BN115" si="588">F115/F126</f>
        <v>#DIV/0!</v>
      </c>
      <c r="BO115" s="130" t="e">
        <f t="shared" ref="BO115" si="589">G115/G126</f>
        <v>#DIV/0!</v>
      </c>
      <c r="BP115" s="131" t="e">
        <f t="shared" ref="BP115" si="590">H115/H126</f>
        <v>#DIV/0!</v>
      </c>
      <c r="BQ115" s="132" t="e">
        <f t="shared" ref="BQ115" si="591">I115/I126</f>
        <v>#DIV/0!</v>
      </c>
      <c r="BR115" s="129" t="e">
        <f t="shared" ref="BR115" si="592">J115/J126</f>
        <v>#DIV/0!</v>
      </c>
      <c r="BS115" s="130" t="e">
        <f t="shared" ref="BS115" si="593">K115/K126</f>
        <v>#DIV/0!</v>
      </c>
      <c r="BT115" s="131" t="e">
        <f t="shared" ref="BT115" si="594">L115/L126</f>
        <v>#DIV/0!</v>
      </c>
      <c r="BU115" s="129" t="e">
        <f t="shared" ref="BU115" si="595">M115/M126</f>
        <v>#DIV/0!</v>
      </c>
      <c r="BV115" s="133" t="e">
        <f t="shared" ref="BV115" si="596">N115/N126</f>
        <v>#DIV/0!</v>
      </c>
      <c r="BW115" s="134" t="e">
        <f t="shared" ref="BW115" si="597">O115/O126</f>
        <v>#DIV/0!</v>
      </c>
      <c r="BX115" s="129" t="e">
        <f t="shared" ref="BX115" si="598">P115/P126</f>
        <v>#DIV/0!</v>
      </c>
      <c r="BY115" s="130" t="e">
        <f t="shared" ref="BY115" si="599">Q115/Q126</f>
        <v>#DIV/0!</v>
      </c>
      <c r="BZ115" s="131" t="e">
        <f t="shared" ref="BZ115" si="600">R115/R126</f>
        <v>#DIV/0!</v>
      </c>
      <c r="CA115" s="132" t="e">
        <f t="shared" ref="CA115" si="601">S115/S126</f>
        <v>#DIV/0!</v>
      </c>
      <c r="CB115" s="129" t="e">
        <f t="shared" ref="CB115" si="602">T115/T126</f>
        <v>#DIV/0!</v>
      </c>
      <c r="CC115" s="130" t="e">
        <f t="shared" ref="CC115" si="603">U115/U126</f>
        <v>#DIV/0!</v>
      </c>
      <c r="CD115" s="131" t="e">
        <f t="shared" ref="CD115" si="604">V115/V126</f>
        <v>#DIV/0!</v>
      </c>
      <c r="CE115" s="132" t="e">
        <f t="shared" ref="CE115" si="605">W115/W126</f>
        <v>#DIV/0!</v>
      </c>
      <c r="CF115" s="129" t="e">
        <f t="shared" ref="CF115" si="606">X115/X126</f>
        <v>#DIV/0!</v>
      </c>
      <c r="CG115" s="130" t="e">
        <f t="shared" ref="CG115" si="607">Y115/Y126</f>
        <v>#DIV/0!</v>
      </c>
      <c r="CH115" s="131" t="e">
        <f t="shared" ref="CH115" si="608">Z115/Z126</f>
        <v>#DIV/0!</v>
      </c>
      <c r="CI115" s="129" t="e">
        <f t="shared" ref="CI115" si="609">AA115/AA126</f>
        <v>#DIV/0!</v>
      </c>
      <c r="CJ115" s="135" t="e">
        <f t="shared" ref="CJ115" si="610">AB115/AB126</f>
        <v>#DIV/0!</v>
      </c>
      <c r="CK115" s="136" t="e">
        <f t="shared" ref="CK115" si="611">AC115/AC126</f>
        <v>#DIV/0!</v>
      </c>
    </row>
    <row r="116" spans="1:89">
      <c r="A116" s="146" t="s">
        <v>30</v>
      </c>
      <c r="B116" s="203"/>
      <c r="C116" s="197"/>
      <c r="D116" s="198"/>
      <c r="E116" s="199"/>
      <c r="F116" s="196"/>
      <c r="G116" s="200"/>
      <c r="H116" s="198"/>
      <c r="I116" s="199"/>
      <c r="J116" s="196"/>
      <c r="K116" s="197"/>
      <c r="L116" s="198"/>
      <c r="M116" s="196"/>
      <c r="N116" s="201"/>
      <c r="O116" s="204"/>
      <c r="P116" s="196"/>
      <c r="Q116" s="197"/>
      <c r="R116" s="198"/>
      <c r="S116" s="199"/>
      <c r="T116" s="196"/>
      <c r="U116" s="200"/>
      <c r="V116" s="198"/>
      <c r="W116" s="205"/>
      <c r="X116" s="196"/>
      <c r="Y116" s="200"/>
      <c r="Z116" s="198"/>
      <c r="AA116" s="196"/>
      <c r="AB116" s="172">
        <f t="shared" si="255"/>
        <v>0</v>
      </c>
      <c r="AC116" s="173">
        <f t="shared" si="256"/>
        <v>0</v>
      </c>
      <c r="BI116" s="146" t="s">
        <v>30</v>
      </c>
      <c r="BJ116" s="129" t="e">
        <f>B116/B126</f>
        <v>#DIV/0!</v>
      </c>
      <c r="BK116" s="130" t="e">
        <f t="shared" ref="BK116" si="612">C116/C126</f>
        <v>#DIV/0!</v>
      </c>
      <c r="BL116" s="131" t="e">
        <f t="shared" ref="BL116" si="613">D116/D126</f>
        <v>#DIV/0!</v>
      </c>
      <c r="BM116" s="132" t="e">
        <f t="shared" ref="BM116" si="614">E116/E126</f>
        <v>#DIV/0!</v>
      </c>
      <c r="BN116" s="129" t="e">
        <f t="shared" ref="BN116" si="615">F116/F126</f>
        <v>#DIV/0!</v>
      </c>
      <c r="BO116" s="130" t="e">
        <f t="shared" ref="BO116" si="616">G116/G126</f>
        <v>#DIV/0!</v>
      </c>
      <c r="BP116" s="131" t="e">
        <f t="shared" ref="BP116" si="617">H116/H126</f>
        <v>#DIV/0!</v>
      </c>
      <c r="BQ116" s="132" t="e">
        <f t="shared" ref="BQ116" si="618">I116/I126</f>
        <v>#DIV/0!</v>
      </c>
      <c r="BR116" s="129" t="e">
        <f t="shared" ref="BR116" si="619">J116/J126</f>
        <v>#DIV/0!</v>
      </c>
      <c r="BS116" s="130" t="e">
        <f t="shared" ref="BS116" si="620">K116/K126</f>
        <v>#DIV/0!</v>
      </c>
      <c r="BT116" s="131" t="e">
        <f t="shared" ref="BT116" si="621">L116/L126</f>
        <v>#DIV/0!</v>
      </c>
      <c r="BU116" s="129" t="e">
        <f t="shared" ref="BU116" si="622">M116/M126</f>
        <v>#DIV/0!</v>
      </c>
      <c r="BV116" s="133" t="e">
        <f t="shared" ref="BV116" si="623">N116/N126</f>
        <v>#DIV/0!</v>
      </c>
      <c r="BW116" s="134" t="e">
        <f t="shared" ref="BW116" si="624">O116/O126</f>
        <v>#DIV/0!</v>
      </c>
      <c r="BX116" s="129" t="e">
        <f t="shared" ref="BX116" si="625">P116/P126</f>
        <v>#DIV/0!</v>
      </c>
      <c r="BY116" s="130" t="e">
        <f t="shared" ref="BY116" si="626">Q116/Q126</f>
        <v>#DIV/0!</v>
      </c>
      <c r="BZ116" s="131" t="e">
        <f t="shared" ref="BZ116" si="627">R116/R126</f>
        <v>#DIV/0!</v>
      </c>
      <c r="CA116" s="132" t="e">
        <f t="shared" ref="CA116" si="628">S116/S126</f>
        <v>#DIV/0!</v>
      </c>
      <c r="CB116" s="129" t="e">
        <f t="shared" ref="CB116" si="629">T116/T126</f>
        <v>#DIV/0!</v>
      </c>
      <c r="CC116" s="130" t="e">
        <f t="shared" ref="CC116" si="630">U116/U126</f>
        <v>#DIV/0!</v>
      </c>
      <c r="CD116" s="131" t="e">
        <f t="shared" ref="CD116" si="631">V116/V126</f>
        <v>#DIV/0!</v>
      </c>
      <c r="CE116" s="132" t="e">
        <f t="shared" ref="CE116" si="632">W116/W126</f>
        <v>#DIV/0!</v>
      </c>
      <c r="CF116" s="129" t="e">
        <f t="shared" ref="CF116" si="633">X116/X126</f>
        <v>#DIV/0!</v>
      </c>
      <c r="CG116" s="130" t="e">
        <f t="shared" ref="CG116" si="634">Y116/Y126</f>
        <v>#DIV/0!</v>
      </c>
      <c r="CH116" s="131" t="e">
        <f t="shared" ref="CH116" si="635">Z116/Z126</f>
        <v>#DIV/0!</v>
      </c>
      <c r="CI116" s="129" t="e">
        <f t="shared" ref="CI116" si="636">AA116/AA126</f>
        <v>#DIV/0!</v>
      </c>
      <c r="CJ116" s="135" t="e">
        <f t="shared" ref="CJ116" si="637">AB116/AB126</f>
        <v>#DIV/0!</v>
      </c>
      <c r="CK116" s="136" t="e">
        <f t="shared" ref="CK116" si="638">AC116/AC126</f>
        <v>#DIV/0!</v>
      </c>
    </row>
    <row r="117" spans="1:89">
      <c r="A117" s="137" t="s">
        <v>31</v>
      </c>
      <c r="B117" s="206"/>
      <c r="C117" s="190"/>
      <c r="D117" s="191"/>
      <c r="E117" s="192"/>
      <c r="F117" s="189"/>
      <c r="G117" s="193"/>
      <c r="H117" s="191"/>
      <c r="I117" s="192"/>
      <c r="J117" s="189"/>
      <c r="K117" s="190"/>
      <c r="L117" s="191"/>
      <c r="M117" s="189"/>
      <c r="N117" s="194"/>
      <c r="O117" s="207"/>
      <c r="P117" s="189"/>
      <c r="Q117" s="190"/>
      <c r="R117" s="191"/>
      <c r="S117" s="192"/>
      <c r="T117" s="189"/>
      <c r="U117" s="193"/>
      <c r="V117" s="191"/>
      <c r="W117" s="208"/>
      <c r="X117" s="189"/>
      <c r="Y117" s="193"/>
      <c r="Z117" s="191"/>
      <c r="AA117" s="189"/>
      <c r="AB117" s="172">
        <f t="shared" si="255"/>
        <v>0</v>
      </c>
      <c r="AC117" s="173">
        <f t="shared" si="256"/>
        <v>0</v>
      </c>
      <c r="BI117" s="137" t="s">
        <v>31</v>
      </c>
      <c r="BJ117" s="129" t="e">
        <f>B117/B126</f>
        <v>#DIV/0!</v>
      </c>
      <c r="BK117" s="130" t="e">
        <f t="shared" ref="BK117" si="639">C117/C126</f>
        <v>#DIV/0!</v>
      </c>
      <c r="BL117" s="131" t="e">
        <f t="shared" ref="BL117" si="640">D117/D126</f>
        <v>#DIV/0!</v>
      </c>
      <c r="BM117" s="132" t="e">
        <f t="shared" ref="BM117" si="641">E117/E126</f>
        <v>#DIV/0!</v>
      </c>
      <c r="BN117" s="129" t="e">
        <f t="shared" ref="BN117" si="642">F117/F126</f>
        <v>#DIV/0!</v>
      </c>
      <c r="BO117" s="130" t="e">
        <f t="shared" ref="BO117" si="643">G117/G126</f>
        <v>#DIV/0!</v>
      </c>
      <c r="BP117" s="131" t="e">
        <f t="shared" ref="BP117" si="644">H117/H126</f>
        <v>#DIV/0!</v>
      </c>
      <c r="BQ117" s="132" t="e">
        <f t="shared" ref="BQ117" si="645">I117/I126</f>
        <v>#DIV/0!</v>
      </c>
      <c r="BR117" s="129" t="e">
        <f t="shared" ref="BR117" si="646">J117/J126</f>
        <v>#DIV/0!</v>
      </c>
      <c r="BS117" s="130" t="e">
        <f t="shared" ref="BS117" si="647">K117/K126</f>
        <v>#DIV/0!</v>
      </c>
      <c r="BT117" s="131" t="e">
        <f t="shared" ref="BT117" si="648">L117/L126</f>
        <v>#DIV/0!</v>
      </c>
      <c r="BU117" s="129" t="e">
        <f t="shared" ref="BU117" si="649">M117/M126</f>
        <v>#DIV/0!</v>
      </c>
      <c r="BV117" s="133" t="e">
        <f t="shared" ref="BV117" si="650">N117/N126</f>
        <v>#DIV/0!</v>
      </c>
      <c r="BW117" s="134" t="e">
        <f t="shared" ref="BW117" si="651">O117/O126</f>
        <v>#DIV/0!</v>
      </c>
      <c r="BX117" s="129" t="e">
        <f t="shared" ref="BX117" si="652">P117/P126</f>
        <v>#DIV/0!</v>
      </c>
      <c r="BY117" s="130" t="e">
        <f t="shared" ref="BY117" si="653">Q117/Q126</f>
        <v>#DIV/0!</v>
      </c>
      <c r="BZ117" s="131" t="e">
        <f t="shared" ref="BZ117" si="654">R117/R126</f>
        <v>#DIV/0!</v>
      </c>
      <c r="CA117" s="132" t="e">
        <f t="shared" ref="CA117" si="655">S117/S126</f>
        <v>#DIV/0!</v>
      </c>
      <c r="CB117" s="129" t="e">
        <f t="shared" ref="CB117" si="656">T117/T126</f>
        <v>#DIV/0!</v>
      </c>
      <c r="CC117" s="130" t="e">
        <f t="shared" ref="CC117" si="657">U117/U126</f>
        <v>#DIV/0!</v>
      </c>
      <c r="CD117" s="131" t="e">
        <f t="shared" ref="CD117" si="658">V117/V126</f>
        <v>#DIV/0!</v>
      </c>
      <c r="CE117" s="132" t="e">
        <f t="shared" ref="CE117" si="659">W117/W126</f>
        <v>#DIV/0!</v>
      </c>
      <c r="CF117" s="129" t="e">
        <f t="shared" ref="CF117" si="660">X117/X126</f>
        <v>#DIV/0!</v>
      </c>
      <c r="CG117" s="130" t="e">
        <f t="shared" ref="CG117" si="661">Y117/Y126</f>
        <v>#DIV/0!</v>
      </c>
      <c r="CH117" s="131" t="e">
        <f t="shared" ref="CH117" si="662">Z117/Z126</f>
        <v>#DIV/0!</v>
      </c>
      <c r="CI117" s="129" t="e">
        <f t="shared" ref="CI117" si="663">AA117/AA126</f>
        <v>#DIV/0!</v>
      </c>
      <c r="CJ117" s="135" t="e">
        <f t="shared" ref="CJ117" si="664">AB117/AB126</f>
        <v>#DIV/0!</v>
      </c>
      <c r="CK117" s="136" t="e">
        <f t="shared" ref="CK117" si="665">AC117/AC126</f>
        <v>#DIV/0!</v>
      </c>
    </row>
    <row r="118" spans="1:89">
      <c r="A118" s="146" t="s">
        <v>32</v>
      </c>
      <c r="B118" s="203"/>
      <c r="C118" s="197"/>
      <c r="D118" s="198"/>
      <c r="E118" s="199"/>
      <c r="F118" s="196"/>
      <c r="G118" s="200"/>
      <c r="H118" s="198"/>
      <c r="I118" s="199"/>
      <c r="J118" s="196"/>
      <c r="K118" s="197"/>
      <c r="L118" s="198"/>
      <c r="M118" s="196"/>
      <c r="N118" s="201"/>
      <c r="O118" s="204"/>
      <c r="P118" s="196"/>
      <c r="Q118" s="197"/>
      <c r="R118" s="198"/>
      <c r="S118" s="199"/>
      <c r="T118" s="196"/>
      <c r="U118" s="200"/>
      <c r="V118" s="198"/>
      <c r="W118" s="205"/>
      <c r="X118" s="196"/>
      <c r="Y118" s="200"/>
      <c r="Z118" s="198"/>
      <c r="AA118" s="196"/>
      <c r="AB118" s="172">
        <f t="shared" si="255"/>
        <v>0</v>
      </c>
      <c r="AC118" s="173">
        <f t="shared" si="256"/>
        <v>0</v>
      </c>
      <c r="BI118" s="146" t="s">
        <v>32</v>
      </c>
      <c r="BJ118" s="129" t="e">
        <f>B118/B126</f>
        <v>#DIV/0!</v>
      </c>
      <c r="BK118" s="130" t="e">
        <f t="shared" ref="BK118" si="666">C118/C126</f>
        <v>#DIV/0!</v>
      </c>
      <c r="BL118" s="131" t="e">
        <f t="shared" ref="BL118" si="667">D118/D126</f>
        <v>#DIV/0!</v>
      </c>
      <c r="BM118" s="132" t="e">
        <f t="shared" ref="BM118" si="668">E118/E126</f>
        <v>#DIV/0!</v>
      </c>
      <c r="BN118" s="129" t="e">
        <f t="shared" ref="BN118" si="669">F118/F126</f>
        <v>#DIV/0!</v>
      </c>
      <c r="BO118" s="130" t="e">
        <f t="shared" ref="BO118" si="670">G118/G126</f>
        <v>#DIV/0!</v>
      </c>
      <c r="BP118" s="131" t="e">
        <f t="shared" ref="BP118" si="671">H118/H126</f>
        <v>#DIV/0!</v>
      </c>
      <c r="BQ118" s="132" t="e">
        <f t="shared" ref="BQ118" si="672">I118/I126</f>
        <v>#DIV/0!</v>
      </c>
      <c r="BR118" s="129" t="e">
        <f t="shared" ref="BR118" si="673">J118/J126</f>
        <v>#DIV/0!</v>
      </c>
      <c r="BS118" s="130" t="e">
        <f t="shared" ref="BS118" si="674">K118/K126</f>
        <v>#DIV/0!</v>
      </c>
      <c r="BT118" s="131" t="e">
        <f t="shared" ref="BT118" si="675">L118/L126</f>
        <v>#DIV/0!</v>
      </c>
      <c r="BU118" s="129" t="e">
        <f t="shared" ref="BU118" si="676">M118/M126</f>
        <v>#DIV/0!</v>
      </c>
      <c r="BV118" s="133" t="e">
        <f t="shared" ref="BV118" si="677">N118/N126</f>
        <v>#DIV/0!</v>
      </c>
      <c r="BW118" s="134" t="e">
        <f t="shared" ref="BW118" si="678">O118/O126</f>
        <v>#DIV/0!</v>
      </c>
      <c r="BX118" s="129" t="e">
        <f t="shared" ref="BX118" si="679">P118/P126</f>
        <v>#DIV/0!</v>
      </c>
      <c r="BY118" s="130" t="e">
        <f t="shared" ref="BY118" si="680">Q118/Q126</f>
        <v>#DIV/0!</v>
      </c>
      <c r="BZ118" s="131" t="e">
        <f t="shared" ref="BZ118" si="681">R118/R126</f>
        <v>#DIV/0!</v>
      </c>
      <c r="CA118" s="132" t="e">
        <f t="shared" ref="CA118" si="682">S118/S126</f>
        <v>#DIV/0!</v>
      </c>
      <c r="CB118" s="129" t="e">
        <f t="shared" ref="CB118" si="683">T118/T126</f>
        <v>#DIV/0!</v>
      </c>
      <c r="CC118" s="130" t="e">
        <f t="shared" ref="CC118" si="684">U118/U126</f>
        <v>#DIV/0!</v>
      </c>
      <c r="CD118" s="131" t="e">
        <f t="shared" ref="CD118" si="685">V118/V126</f>
        <v>#DIV/0!</v>
      </c>
      <c r="CE118" s="132" t="e">
        <f t="shared" ref="CE118" si="686">W118/W126</f>
        <v>#DIV/0!</v>
      </c>
      <c r="CF118" s="129" t="e">
        <f t="shared" ref="CF118" si="687">X118/X126</f>
        <v>#DIV/0!</v>
      </c>
      <c r="CG118" s="130" t="e">
        <f t="shared" ref="CG118" si="688">Y118/Y126</f>
        <v>#DIV/0!</v>
      </c>
      <c r="CH118" s="131" t="e">
        <f t="shared" ref="CH118" si="689">Z118/Z126</f>
        <v>#DIV/0!</v>
      </c>
      <c r="CI118" s="129" t="e">
        <f t="shared" ref="CI118" si="690">AA118/AA126</f>
        <v>#DIV/0!</v>
      </c>
      <c r="CJ118" s="135" t="e">
        <f t="shared" ref="CJ118" si="691">AB118/AB126</f>
        <v>#DIV/0!</v>
      </c>
      <c r="CK118" s="136" t="e">
        <f t="shared" ref="CK118" si="692">AC118/AC126</f>
        <v>#DIV/0!</v>
      </c>
    </row>
    <row r="119" spans="1:89">
      <c r="A119" s="137" t="s">
        <v>33</v>
      </c>
      <c r="B119" s="206"/>
      <c r="C119" s="190"/>
      <c r="D119" s="191"/>
      <c r="E119" s="192"/>
      <c r="F119" s="189"/>
      <c r="G119" s="193"/>
      <c r="H119" s="191"/>
      <c r="I119" s="192"/>
      <c r="J119" s="189"/>
      <c r="K119" s="190"/>
      <c r="L119" s="191"/>
      <c r="M119" s="189"/>
      <c r="N119" s="194"/>
      <c r="O119" s="207"/>
      <c r="P119" s="189"/>
      <c r="Q119" s="190"/>
      <c r="R119" s="191"/>
      <c r="S119" s="192"/>
      <c r="T119" s="189"/>
      <c r="U119" s="193"/>
      <c r="V119" s="191"/>
      <c r="W119" s="208"/>
      <c r="X119" s="189"/>
      <c r="Y119" s="193"/>
      <c r="Z119" s="191"/>
      <c r="AA119" s="189"/>
      <c r="AB119" s="172">
        <f t="shared" si="255"/>
        <v>0</v>
      </c>
      <c r="AC119" s="173">
        <f t="shared" si="256"/>
        <v>0</v>
      </c>
      <c r="BI119" s="137" t="s">
        <v>33</v>
      </c>
      <c r="BJ119" s="129" t="e">
        <f>B119/B126</f>
        <v>#DIV/0!</v>
      </c>
      <c r="BK119" s="130" t="e">
        <f t="shared" ref="BK119" si="693">C119/C126</f>
        <v>#DIV/0!</v>
      </c>
      <c r="BL119" s="131" t="e">
        <f t="shared" ref="BL119" si="694">D119/D126</f>
        <v>#DIV/0!</v>
      </c>
      <c r="BM119" s="132" t="e">
        <f t="shared" ref="BM119" si="695">E119/E126</f>
        <v>#DIV/0!</v>
      </c>
      <c r="BN119" s="129" t="e">
        <f t="shared" ref="BN119" si="696">F119/F126</f>
        <v>#DIV/0!</v>
      </c>
      <c r="BO119" s="130" t="e">
        <f t="shared" ref="BO119" si="697">G119/G126</f>
        <v>#DIV/0!</v>
      </c>
      <c r="BP119" s="131" t="e">
        <f t="shared" ref="BP119" si="698">H119/H126</f>
        <v>#DIV/0!</v>
      </c>
      <c r="BQ119" s="132" t="e">
        <f t="shared" ref="BQ119" si="699">I119/I126</f>
        <v>#DIV/0!</v>
      </c>
      <c r="BR119" s="129" t="e">
        <f t="shared" ref="BR119" si="700">J119/J126</f>
        <v>#DIV/0!</v>
      </c>
      <c r="BS119" s="130" t="e">
        <f t="shared" ref="BS119" si="701">K119/K126</f>
        <v>#DIV/0!</v>
      </c>
      <c r="BT119" s="131" t="e">
        <f t="shared" ref="BT119" si="702">L119/L126</f>
        <v>#DIV/0!</v>
      </c>
      <c r="BU119" s="129" t="e">
        <f t="shared" ref="BU119" si="703">M119/M126</f>
        <v>#DIV/0!</v>
      </c>
      <c r="BV119" s="133" t="e">
        <f t="shared" ref="BV119" si="704">N119/N126</f>
        <v>#DIV/0!</v>
      </c>
      <c r="BW119" s="134" t="e">
        <f t="shared" ref="BW119" si="705">O119/O126</f>
        <v>#DIV/0!</v>
      </c>
      <c r="BX119" s="129" t="e">
        <f t="shared" ref="BX119" si="706">P119/P126</f>
        <v>#DIV/0!</v>
      </c>
      <c r="BY119" s="130" t="e">
        <f t="shared" ref="BY119" si="707">Q119/Q126</f>
        <v>#DIV/0!</v>
      </c>
      <c r="BZ119" s="131" t="e">
        <f t="shared" ref="BZ119" si="708">R119/R126</f>
        <v>#DIV/0!</v>
      </c>
      <c r="CA119" s="132" t="e">
        <f t="shared" ref="CA119" si="709">S119/S126</f>
        <v>#DIV/0!</v>
      </c>
      <c r="CB119" s="129" t="e">
        <f t="shared" ref="CB119" si="710">T119/T126</f>
        <v>#DIV/0!</v>
      </c>
      <c r="CC119" s="130" t="e">
        <f t="shared" ref="CC119" si="711">U119/U126</f>
        <v>#DIV/0!</v>
      </c>
      <c r="CD119" s="131" t="e">
        <f t="shared" ref="CD119" si="712">V119/V126</f>
        <v>#DIV/0!</v>
      </c>
      <c r="CE119" s="132" t="e">
        <f t="shared" ref="CE119" si="713">W119/W126</f>
        <v>#DIV/0!</v>
      </c>
      <c r="CF119" s="129" t="e">
        <f t="shared" ref="CF119" si="714">X119/X126</f>
        <v>#DIV/0!</v>
      </c>
      <c r="CG119" s="130" t="e">
        <f t="shared" ref="CG119" si="715">Y119/Y126</f>
        <v>#DIV/0!</v>
      </c>
      <c r="CH119" s="131" t="e">
        <f t="shared" ref="CH119" si="716">Z119/Z126</f>
        <v>#DIV/0!</v>
      </c>
      <c r="CI119" s="129" t="e">
        <f t="shared" ref="CI119" si="717">AA119/AA126</f>
        <v>#DIV/0!</v>
      </c>
      <c r="CJ119" s="135" t="e">
        <f t="shared" ref="CJ119" si="718">AB119/AB126</f>
        <v>#DIV/0!</v>
      </c>
      <c r="CK119" s="136" t="e">
        <f t="shared" ref="CK119" si="719">AC119/AC126</f>
        <v>#DIV/0!</v>
      </c>
    </row>
    <row r="120" spans="1:89">
      <c r="A120" s="146" t="s">
        <v>34</v>
      </c>
      <c r="B120" s="203"/>
      <c r="C120" s="197"/>
      <c r="D120" s="198"/>
      <c r="E120" s="199"/>
      <c r="F120" s="196"/>
      <c r="G120" s="200"/>
      <c r="H120" s="198"/>
      <c r="I120" s="199"/>
      <c r="J120" s="196"/>
      <c r="K120" s="197"/>
      <c r="L120" s="198"/>
      <c r="M120" s="196"/>
      <c r="N120" s="201"/>
      <c r="O120" s="204"/>
      <c r="P120" s="196"/>
      <c r="Q120" s="197"/>
      <c r="R120" s="198"/>
      <c r="S120" s="199"/>
      <c r="T120" s="196"/>
      <c r="U120" s="200"/>
      <c r="V120" s="198"/>
      <c r="W120" s="205"/>
      <c r="X120" s="196"/>
      <c r="Y120" s="200"/>
      <c r="Z120" s="198"/>
      <c r="AA120" s="196"/>
      <c r="AB120" s="172">
        <f t="shared" si="255"/>
        <v>0</v>
      </c>
      <c r="AC120" s="173">
        <f t="shared" si="256"/>
        <v>0</v>
      </c>
      <c r="BI120" s="146" t="s">
        <v>34</v>
      </c>
      <c r="BJ120" s="129" t="e">
        <f>B120/B126</f>
        <v>#DIV/0!</v>
      </c>
      <c r="BK120" s="130" t="e">
        <f t="shared" ref="BK120" si="720">C120/C126</f>
        <v>#DIV/0!</v>
      </c>
      <c r="BL120" s="131" t="e">
        <f t="shared" ref="BL120" si="721">D120/D126</f>
        <v>#DIV/0!</v>
      </c>
      <c r="BM120" s="132" t="e">
        <f t="shared" ref="BM120" si="722">E120/E126</f>
        <v>#DIV/0!</v>
      </c>
      <c r="BN120" s="129" t="e">
        <f t="shared" ref="BN120" si="723">F120/F126</f>
        <v>#DIV/0!</v>
      </c>
      <c r="BO120" s="130" t="e">
        <f t="shared" ref="BO120" si="724">G120/G126</f>
        <v>#DIV/0!</v>
      </c>
      <c r="BP120" s="131" t="e">
        <f t="shared" ref="BP120" si="725">H120/H126</f>
        <v>#DIV/0!</v>
      </c>
      <c r="BQ120" s="132" t="e">
        <f t="shared" ref="BQ120" si="726">I120/I126</f>
        <v>#DIV/0!</v>
      </c>
      <c r="BR120" s="129" t="e">
        <f t="shared" ref="BR120" si="727">J120/J126</f>
        <v>#DIV/0!</v>
      </c>
      <c r="BS120" s="130" t="e">
        <f t="shared" ref="BS120" si="728">K120/K126</f>
        <v>#DIV/0!</v>
      </c>
      <c r="BT120" s="131" t="e">
        <f t="shared" ref="BT120" si="729">L120/L126</f>
        <v>#DIV/0!</v>
      </c>
      <c r="BU120" s="129" t="e">
        <f t="shared" ref="BU120" si="730">M120/M126</f>
        <v>#DIV/0!</v>
      </c>
      <c r="BV120" s="133" t="e">
        <f t="shared" ref="BV120" si="731">N120/N126</f>
        <v>#DIV/0!</v>
      </c>
      <c r="BW120" s="134" t="e">
        <f t="shared" ref="BW120" si="732">O120/O126</f>
        <v>#DIV/0!</v>
      </c>
      <c r="BX120" s="129" t="e">
        <f t="shared" ref="BX120" si="733">P120/P126</f>
        <v>#DIV/0!</v>
      </c>
      <c r="BY120" s="130" t="e">
        <f t="shared" ref="BY120" si="734">Q120/Q126</f>
        <v>#DIV/0!</v>
      </c>
      <c r="BZ120" s="131" t="e">
        <f t="shared" ref="BZ120" si="735">R120/R126</f>
        <v>#DIV/0!</v>
      </c>
      <c r="CA120" s="132" t="e">
        <f t="shared" ref="CA120" si="736">S120/S126</f>
        <v>#DIV/0!</v>
      </c>
      <c r="CB120" s="129" t="e">
        <f t="shared" ref="CB120" si="737">T120/T126</f>
        <v>#DIV/0!</v>
      </c>
      <c r="CC120" s="130" t="e">
        <f t="shared" ref="CC120" si="738">U120/U126</f>
        <v>#DIV/0!</v>
      </c>
      <c r="CD120" s="131" t="e">
        <f t="shared" ref="CD120" si="739">V120/V126</f>
        <v>#DIV/0!</v>
      </c>
      <c r="CE120" s="132" t="e">
        <f t="shared" ref="CE120" si="740">W120/W126</f>
        <v>#DIV/0!</v>
      </c>
      <c r="CF120" s="129" t="e">
        <f t="shared" ref="CF120" si="741">X120/X126</f>
        <v>#DIV/0!</v>
      </c>
      <c r="CG120" s="130" t="e">
        <f t="shared" ref="CG120" si="742">Y120/Y126</f>
        <v>#DIV/0!</v>
      </c>
      <c r="CH120" s="131" t="e">
        <f t="shared" ref="CH120" si="743">Z120/Z126</f>
        <v>#DIV/0!</v>
      </c>
      <c r="CI120" s="129" t="e">
        <f t="shared" ref="CI120" si="744">AA120/AA126</f>
        <v>#DIV/0!</v>
      </c>
      <c r="CJ120" s="135" t="e">
        <f t="shared" ref="CJ120" si="745">AB120/AB126</f>
        <v>#DIV/0!</v>
      </c>
      <c r="CK120" s="136" t="e">
        <f t="shared" ref="CK120" si="746">AC120/AC126</f>
        <v>#DIV/0!</v>
      </c>
    </row>
    <row r="121" spans="1:89">
      <c r="A121" s="137" t="s">
        <v>35</v>
      </c>
      <c r="B121" s="206"/>
      <c r="C121" s="190"/>
      <c r="D121" s="191"/>
      <c r="E121" s="192"/>
      <c r="F121" s="189"/>
      <c r="G121" s="193"/>
      <c r="H121" s="191"/>
      <c r="I121" s="192"/>
      <c r="J121" s="189"/>
      <c r="K121" s="190"/>
      <c r="L121" s="191"/>
      <c r="M121" s="189"/>
      <c r="N121" s="194"/>
      <c r="O121" s="207"/>
      <c r="P121" s="189"/>
      <c r="Q121" s="190"/>
      <c r="R121" s="191"/>
      <c r="S121" s="192"/>
      <c r="T121" s="189"/>
      <c r="U121" s="193"/>
      <c r="V121" s="191"/>
      <c r="W121" s="208"/>
      <c r="X121" s="189"/>
      <c r="Y121" s="193"/>
      <c r="Z121" s="191"/>
      <c r="AA121" s="189"/>
      <c r="AB121" s="172">
        <f t="shared" si="255"/>
        <v>0</v>
      </c>
      <c r="AC121" s="173">
        <f t="shared" si="256"/>
        <v>0</v>
      </c>
      <c r="BI121" s="137" t="s">
        <v>35</v>
      </c>
      <c r="BJ121" s="129" t="e">
        <f>B121/B126</f>
        <v>#DIV/0!</v>
      </c>
      <c r="BK121" s="130" t="e">
        <f t="shared" ref="BK121" si="747">C121/C126</f>
        <v>#DIV/0!</v>
      </c>
      <c r="BL121" s="131" t="e">
        <f t="shared" ref="BL121" si="748">D121/D126</f>
        <v>#DIV/0!</v>
      </c>
      <c r="BM121" s="132" t="e">
        <f t="shared" ref="BM121" si="749">E121/E126</f>
        <v>#DIV/0!</v>
      </c>
      <c r="BN121" s="129" t="e">
        <f t="shared" ref="BN121" si="750">F121/F126</f>
        <v>#DIV/0!</v>
      </c>
      <c r="BO121" s="130" t="e">
        <f t="shared" ref="BO121" si="751">G121/G126</f>
        <v>#DIV/0!</v>
      </c>
      <c r="BP121" s="131" t="e">
        <f t="shared" ref="BP121" si="752">H121/H126</f>
        <v>#DIV/0!</v>
      </c>
      <c r="BQ121" s="132" t="e">
        <f t="shared" ref="BQ121" si="753">I121/I126</f>
        <v>#DIV/0!</v>
      </c>
      <c r="BR121" s="129" t="e">
        <f t="shared" ref="BR121" si="754">J121/J126</f>
        <v>#DIV/0!</v>
      </c>
      <c r="BS121" s="130" t="e">
        <f t="shared" ref="BS121" si="755">K121/K126</f>
        <v>#DIV/0!</v>
      </c>
      <c r="BT121" s="131" t="e">
        <f t="shared" ref="BT121" si="756">L121/L126</f>
        <v>#DIV/0!</v>
      </c>
      <c r="BU121" s="129" t="e">
        <f t="shared" ref="BU121" si="757">M121/M126</f>
        <v>#DIV/0!</v>
      </c>
      <c r="BV121" s="133" t="e">
        <f t="shared" ref="BV121" si="758">N121/N126</f>
        <v>#DIV/0!</v>
      </c>
      <c r="BW121" s="134" t="e">
        <f t="shared" ref="BW121" si="759">O121/O126</f>
        <v>#DIV/0!</v>
      </c>
      <c r="BX121" s="129" t="e">
        <f t="shared" ref="BX121" si="760">P121/P126</f>
        <v>#DIV/0!</v>
      </c>
      <c r="BY121" s="130" t="e">
        <f t="shared" ref="BY121" si="761">Q121/Q126</f>
        <v>#DIV/0!</v>
      </c>
      <c r="BZ121" s="131" t="e">
        <f t="shared" ref="BZ121" si="762">R121/R126</f>
        <v>#DIV/0!</v>
      </c>
      <c r="CA121" s="132" t="e">
        <f t="shared" ref="CA121" si="763">S121/S126</f>
        <v>#DIV/0!</v>
      </c>
      <c r="CB121" s="129" t="e">
        <f t="shared" ref="CB121" si="764">T121/T126</f>
        <v>#DIV/0!</v>
      </c>
      <c r="CC121" s="130" t="e">
        <f t="shared" ref="CC121" si="765">U121/U126</f>
        <v>#DIV/0!</v>
      </c>
      <c r="CD121" s="131" t="e">
        <f t="shared" ref="CD121" si="766">V121/V126</f>
        <v>#DIV/0!</v>
      </c>
      <c r="CE121" s="132" t="e">
        <f t="shared" ref="CE121" si="767">W121/W126</f>
        <v>#DIV/0!</v>
      </c>
      <c r="CF121" s="129" t="e">
        <f t="shared" ref="CF121" si="768">X121/X126</f>
        <v>#DIV/0!</v>
      </c>
      <c r="CG121" s="130" t="e">
        <f t="shared" ref="CG121" si="769">Y121/Y126</f>
        <v>#DIV/0!</v>
      </c>
      <c r="CH121" s="131" t="e">
        <f t="shared" ref="CH121" si="770">Z121/Z126</f>
        <v>#DIV/0!</v>
      </c>
      <c r="CI121" s="129" t="e">
        <f t="shared" ref="CI121" si="771">AA121/AA126</f>
        <v>#DIV/0!</v>
      </c>
      <c r="CJ121" s="135" t="e">
        <f t="shared" ref="CJ121" si="772">AB121/AB126</f>
        <v>#DIV/0!</v>
      </c>
      <c r="CK121" s="136" t="e">
        <f t="shared" ref="CK121" si="773">AC121/AC126</f>
        <v>#DIV/0!</v>
      </c>
    </row>
    <row r="122" spans="1:89">
      <c r="A122" s="146" t="s">
        <v>36</v>
      </c>
      <c r="B122" s="203"/>
      <c r="C122" s="197"/>
      <c r="D122" s="198"/>
      <c r="E122" s="199"/>
      <c r="F122" s="196"/>
      <c r="G122" s="200"/>
      <c r="H122" s="198"/>
      <c r="I122" s="199"/>
      <c r="J122" s="196"/>
      <c r="K122" s="200"/>
      <c r="L122" s="198"/>
      <c r="M122" s="196"/>
      <c r="N122" s="201"/>
      <c r="O122" s="204"/>
      <c r="P122" s="196"/>
      <c r="Q122" s="200"/>
      <c r="R122" s="198"/>
      <c r="S122" s="199"/>
      <c r="T122" s="196"/>
      <c r="U122" s="200"/>
      <c r="V122" s="198"/>
      <c r="W122" s="199"/>
      <c r="X122" s="196"/>
      <c r="Y122" s="200"/>
      <c r="Z122" s="198"/>
      <c r="AA122" s="196"/>
      <c r="AB122" s="172">
        <f t="shared" si="255"/>
        <v>0</v>
      </c>
      <c r="AC122" s="173">
        <f t="shared" si="256"/>
        <v>0</v>
      </c>
      <c r="BI122" s="146" t="s">
        <v>36</v>
      </c>
      <c r="BJ122" s="129" t="e">
        <f>B122/B126</f>
        <v>#DIV/0!</v>
      </c>
      <c r="BK122" s="130" t="e">
        <f t="shared" ref="BK122" si="774">C122/C126</f>
        <v>#DIV/0!</v>
      </c>
      <c r="BL122" s="131" t="e">
        <f t="shared" ref="BL122" si="775">D122/D126</f>
        <v>#DIV/0!</v>
      </c>
      <c r="BM122" s="132" t="e">
        <f t="shared" ref="BM122" si="776">E122/E126</f>
        <v>#DIV/0!</v>
      </c>
      <c r="BN122" s="129" t="e">
        <f t="shared" ref="BN122" si="777">F122/F126</f>
        <v>#DIV/0!</v>
      </c>
      <c r="BO122" s="130" t="e">
        <f t="shared" ref="BO122" si="778">G122/G126</f>
        <v>#DIV/0!</v>
      </c>
      <c r="BP122" s="131" t="e">
        <f t="shared" ref="BP122" si="779">H122/H126</f>
        <v>#DIV/0!</v>
      </c>
      <c r="BQ122" s="132" t="e">
        <f t="shared" ref="BQ122" si="780">I122/I126</f>
        <v>#DIV/0!</v>
      </c>
      <c r="BR122" s="129" t="e">
        <f t="shared" ref="BR122" si="781">J122/J126</f>
        <v>#DIV/0!</v>
      </c>
      <c r="BS122" s="130" t="e">
        <f t="shared" ref="BS122" si="782">K122/K126</f>
        <v>#DIV/0!</v>
      </c>
      <c r="BT122" s="131" t="e">
        <f t="shared" ref="BT122" si="783">L122/L126</f>
        <v>#DIV/0!</v>
      </c>
      <c r="BU122" s="129" t="e">
        <f t="shared" ref="BU122" si="784">M122/M126</f>
        <v>#DIV/0!</v>
      </c>
      <c r="BV122" s="133" t="e">
        <f t="shared" ref="BV122" si="785">N122/N126</f>
        <v>#DIV/0!</v>
      </c>
      <c r="BW122" s="134" t="e">
        <f t="shared" ref="BW122" si="786">O122/O126</f>
        <v>#DIV/0!</v>
      </c>
      <c r="BX122" s="129" t="e">
        <f t="shared" ref="BX122" si="787">P122/P126</f>
        <v>#DIV/0!</v>
      </c>
      <c r="BY122" s="130" t="e">
        <f t="shared" ref="BY122" si="788">Q122/Q126</f>
        <v>#DIV/0!</v>
      </c>
      <c r="BZ122" s="131" t="e">
        <f t="shared" ref="BZ122" si="789">R122/R126</f>
        <v>#DIV/0!</v>
      </c>
      <c r="CA122" s="132" t="e">
        <f t="shared" ref="CA122" si="790">S122/S126</f>
        <v>#DIV/0!</v>
      </c>
      <c r="CB122" s="129" t="e">
        <f t="shared" ref="CB122" si="791">T122/T126</f>
        <v>#DIV/0!</v>
      </c>
      <c r="CC122" s="130" t="e">
        <f t="shared" ref="CC122" si="792">U122/U126</f>
        <v>#DIV/0!</v>
      </c>
      <c r="CD122" s="131" t="e">
        <f t="shared" ref="CD122" si="793">V122/V126</f>
        <v>#DIV/0!</v>
      </c>
      <c r="CE122" s="132" t="e">
        <f t="shared" ref="CE122" si="794">W122/W126</f>
        <v>#DIV/0!</v>
      </c>
      <c r="CF122" s="129" t="e">
        <f t="shared" ref="CF122" si="795">X122/X126</f>
        <v>#DIV/0!</v>
      </c>
      <c r="CG122" s="130" t="e">
        <f t="shared" ref="CG122" si="796">Y122/Y126</f>
        <v>#DIV/0!</v>
      </c>
      <c r="CH122" s="131" t="e">
        <f t="shared" ref="CH122" si="797">Z122/Z126</f>
        <v>#DIV/0!</v>
      </c>
      <c r="CI122" s="129" t="e">
        <f t="shared" ref="CI122" si="798">AA122/AA126</f>
        <v>#DIV/0!</v>
      </c>
      <c r="CJ122" s="135" t="e">
        <f t="shared" ref="CJ122" si="799">AB122/AB126</f>
        <v>#DIV/0!</v>
      </c>
      <c r="CK122" s="136" t="e">
        <f t="shared" ref="CK122" si="800">AC122/AC126</f>
        <v>#DIV/0!</v>
      </c>
    </row>
    <row r="123" spans="1:89">
      <c r="A123" s="137" t="s">
        <v>37</v>
      </c>
      <c r="B123" s="59"/>
      <c r="C123" s="60"/>
      <c r="D123" s="139"/>
      <c r="E123" s="140"/>
      <c r="F123" s="138"/>
      <c r="G123" s="141"/>
      <c r="H123" s="139"/>
      <c r="I123" s="140"/>
      <c r="J123" s="138"/>
      <c r="K123" s="141"/>
      <c r="L123" s="139"/>
      <c r="M123" s="138"/>
      <c r="N123" s="142"/>
      <c r="O123" s="143"/>
      <c r="P123" s="138"/>
      <c r="Q123" s="141"/>
      <c r="R123" s="139"/>
      <c r="S123" s="140"/>
      <c r="T123" s="138"/>
      <c r="U123" s="141"/>
      <c r="V123" s="139"/>
      <c r="W123" s="140"/>
      <c r="X123" s="138"/>
      <c r="Y123" s="141"/>
      <c r="Z123" s="144"/>
      <c r="AA123" s="145"/>
      <c r="AB123" s="172"/>
      <c r="AC123" s="173"/>
      <c r="BI123" s="137" t="s">
        <v>37</v>
      </c>
      <c r="BJ123" s="129" t="e">
        <f>B123/B126</f>
        <v>#DIV/0!</v>
      </c>
      <c r="BK123" s="130" t="e">
        <f t="shared" ref="BK123" si="801">C123/C126</f>
        <v>#DIV/0!</v>
      </c>
      <c r="BL123" s="131" t="e">
        <f t="shared" ref="BL123" si="802">D123/D126</f>
        <v>#DIV/0!</v>
      </c>
      <c r="BM123" s="132" t="e">
        <f t="shared" ref="BM123" si="803">E123/E126</f>
        <v>#DIV/0!</v>
      </c>
      <c r="BN123" s="129" t="e">
        <f t="shared" ref="BN123" si="804">F123/F126</f>
        <v>#DIV/0!</v>
      </c>
      <c r="BO123" s="130" t="e">
        <f t="shared" ref="BO123" si="805">G123/G126</f>
        <v>#DIV/0!</v>
      </c>
      <c r="BP123" s="131" t="e">
        <f t="shared" ref="BP123" si="806">H123/H126</f>
        <v>#DIV/0!</v>
      </c>
      <c r="BQ123" s="132" t="e">
        <f t="shared" ref="BQ123" si="807">I123/I126</f>
        <v>#DIV/0!</v>
      </c>
      <c r="BR123" s="129" t="e">
        <f t="shared" ref="BR123" si="808">J123/J126</f>
        <v>#DIV/0!</v>
      </c>
      <c r="BS123" s="130" t="e">
        <f t="shared" ref="BS123" si="809">K123/K126</f>
        <v>#DIV/0!</v>
      </c>
      <c r="BT123" s="131" t="e">
        <f t="shared" ref="BT123" si="810">L123/L126</f>
        <v>#DIV/0!</v>
      </c>
      <c r="BU123" s="129" t="e">
        <f t="shared" ref="BU123" si="811">M123/M126</f>
        <v>#DIV/0!</v>
      </c>
      <c r="BV123" s="133" t="e">
        <f t="shared" ref="BV123" si="812">N123/N126</f>
        <v>#DIV/0!</v>
      </c>
      <c r="BW123" s="134" t="e">
        <f t="shared" ref="BW123" si="813">O123/O126</f>
        <v>#DIV/0!</v>
      </c>
      <c r="BX123" s="129" t="e">
        <f t="shared" ref="BX123" si="814">P123/P126</f>
        <v>#DIV/0!</v>
      </c>
      <c r="BY123" s="130" t="e">
        <f t="shared" ref="BY123" si="815">Q123/Q126</f>
        <v>#DIV/0!</v>
      </c>
      <c r="BZ123" s="131" t="e">
        <f t="shared" ref="BZ123" si="816">R123/R126</f>
        <v>#DIV/0!</v>
      </c>
      <c r="CA123" s="132" t="e">
        <f t="shared" ref="CA123" si="817">S123/S126</f>
        <v>#DIV/0!</v>
      </c>
      <c r="CB123" s="129" t="e">
        <f t="shared" ref="CB123" si="818">T123/T126</f>
        <v>#DIV/0!</v>
      </c>
      <c r="CC123" s="130" t="e">
        <f t="shared" ref="CC123" si="819">U123/U126</f>
        <v>#DIV/0!</v>
      </c>
      <c r="CD123" s="131" t="e">
        <f t="shared" ref="CD123" si="820">V123/V126</f>
        <v>#DIV/0!</v>
      </c>
      <c r="CE123" s="132" t="e">
        <f t="shared" ref="CE123" si="821">W123/W126</f>
        <v>#DIV/0!</v>
      </c>
      <c r="CF123" s="129" t="e">
        <f t="shared" ref="CF123" si="822">X123/X126</f>
        <v>#DIV/0!</v>
      </c>
      <c r="CG123" s="130" t="e">
        <f t="shared" ref="CG123" si="823">Y123/Y126</f>
        <v>#DIV/0!</v>
      </c>
      <c r="CH123" s="131" t="e">
        <f t="shared" ref="CH123" si="824">Z123/Z126</f>
        <v>#DIV/0!</v>
      </c>
      <c r="CI123" s="129" t="e">
        <f t="shared" ref="CI123" si="825">AA123/AA126</f>
        <v>#DIV/0!</v>
      </c>
      <c r="CJ123" s="135" t="e">
        <f t="shared" ref="CJ123" si="826">AB123/AB126</f>
        <v>#DIV/0!</v>
      </c>
      <c r="CK123" s="136" t="e">
        <f t="shared" ref="CK123" si="827">AC123/AC126</f>
        <v>#DIV/0!</v>
      </c>
    </row>
    <row r="124" spans="1:89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/>
      <c r="AC124" s="173"/>
      <c r="BI124" s="146" t="s">
        <v>38</v>
      </c>
      <c r="BJ124" s="129" t="e">
        <f>B124/B126</f>
        <v>#DIV/0!</v>
      </c>
      <c r="BK124" s="130" t="e">
        <f t="shared" ref="BK124" si="828">C124/C126</f>
        <v>#DIV/0!</v>
      </c>
      <c r="BL124" s="131" t="e">
        <f t="shared" ref="BL124" si="829">D124/D126</f>
        <v>#DIV/0!</v>
      </c>
      <c r="BM124" s="132" t="e">
        <f t="shared" ref="BM124" si="830">E124/E126</f>
        <v>#DIV/0!</v>
      </c>
      <c r="BN124" s="129" t="e">
        <f t="shared" ref="BN124" si="831">F124/F126</f>
        <v>#DIV/0!</v>
      </c>
      <c r="BO124" s="130" t="e">
        <f t="shared" ref="BO124" si="832">G124/G126</f>
        <v>#DIV/0!</v>
      </c>
      <c r="BP124" s="131" t="e">
        <f t="shared" ref="BP124" si="833">H124/H126</f>
        <v>#DIV/0!</v>
      </c>
      <c r="BQ124" s="132" t="e">
        <f t="shared" ref="BQ124" si="834">I124/I126</f>
        <v>#DIV/0!</v>
      </c>
      <c r="BR124" s="129" t="e">
        <f t="shared" ref="BR124" si="835">J124/J126</f>
        <v>#DIV/0!</v>
      </c>
      <c r="BS124" s="130" t="e">
        <f t="shared" ref="BS124" si="836">K124/K126</f>
        <v>#DIV/0!</v>
      </c>
      <c r="BT124" s="131" t="e">
        <f t="shared" ref="BT124" si="837">L124/L126</f>
        <v>#DIV/0!</v>
      </c>
      <c r="BU124" s="129" t="e">
        <f t="shared" ref="BU124" si="838">M124/M126</f>
        <v>#DIV/0!</v>
      </c>
      <c r="BV124" s="133" t="e">
        <f t="shared" ref="BV124" si="839">N124/N126</f>
        <v>#DIV/0!</v>
      </c>
      <c r="BW124" s="134" t="e">
        <f t="shared" ref="BW124" si="840">O124/O126</f>
        <v>#DIV/0!</v>
      </c>
      <c r="BX124" s="129" t="e">
        <f t="shared" ref="BX124" si="841">P124/P126</f>
        <v>#DIV/0!</v>
      </c>
      <c r="BY124" s="130" t="e">
        <f t="shared" ref="BY124" si="842">Q124/Q126</f>
        <v>#DIV/0!</v>
      </c>
      <c r="BZ124" s="131" t="e">
        <f t="shared" ref="BZ124" si="843">R124/R126</f>
        <v>#DIV/0!</v>
      </c>
      <c r="CA124" s="132" t="e">
        <f t="shared" ref="CA124" si="844">S124/S126</f>
        <v>#DIV/0!</v>
      </c>
      <c r="CB124" s="129" t="e">
        <f t="shared" ref="CB124" si="845">T124/T126</f>
        <v>#DIV/0!</v>
      </c>
      <c r="CC124" s="130" t="e">
        <f t="shared" ref="CC124" si="846">U124/U126</f>
        <v>#DIV/0!</v>
      </c>
      <c r="CD124" s="131" t="e">
        <f t="shared" ref="CD124" si="847">V124/V126</f>
        <v>#DIV/0!</v>
      </c>
      <c r="CE124" s="132" t="e">
        <f t="shared" ref="CE124" si="848">W124/W126</f>
        <v>#DIV/0!</v>
      </c>
      <c r="CF124" s="129" t="e">
        <f t="shared" ref="CF124" si="849">X124/X126</f>
        <v>#DIV/0!</v>
      </c>
      <c r="CG124" s="130" t="e">
        <f t="shared" ref="CG124" si="850">Y124/Y126</f>
        <v>#DIV/0!</v>
      </c>
      <c r="CH124" s="131" t="e">
        <f t="shared" ref="CH124" si="851">Z124/Z126</f>
        <v>#DIV/0!</v>
      </c>
      <c r="CI124" s="129" t="e">
        <f t="shared" ref="CI124" si="852">AA124/AA126</f>
        <v>#DIV/0!</v>
      </c>
      <c r="CJ124" s="135" t="e">
        <f t="shared" ref="CJ124" si="853">AB124/AB126</f>
        <v>#DIV/0!</v>
      </c>
      <c r="CK124" s="136" t="e">
        <f t="shared" ref="CK124" si="854">AC124/AC126</f>
        <v>#DIV/0!</v>
      </c>
    </row>
    <row r="125" spans="1:89" ht="14" thickBot="1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/>
      <c r="AC125" s="173"/>
      <c r="BI125" s="137" t="s">
        <v>39</v>
      </c>
      <c r="BJ125" s="129" t="e">
        <f>B125/B126</f>
        <v>#DIV/0!</v>
      </c>
      <c r="BK125" s="130" t="e">
        <f t="shared" ref="BK125" si="855">C125/C126</f>
        <v>#DIV/0!</v>
      </c>
      <c r="BL125" s="131" t="e">
        <f t="shared" ref="BL125" si="856">D125/D126</f>
        <v>#DIV/0!</v>
      </c>
      <c r="BM125" s="132" t="e">
        <f t="shared" ref="BM125" si="857">E125/E126</f>
        <v>#DIV/0!</v>
      </c>
      <c r="BN125" s="129" t="e">
        <f t="shared" ref="BN125" si="858">F125/F126</f>
        <v>#DIV/0!</v>
      </c>
      <c r="BO125" s="130" t="e">
        <f t="shared" ref="BO125" si="859">G125/G126</f>
        <v>#DIV/0!</v>
      </c>
      <c r="BP125" s="131" t="e">
        <f t="shared" ref="BP125" si="860">H125/H126</f>
        <v>#DIV/0!</v>
      </c>
      <c r="BQ125" s="132" t="e">
        <f t="shared" ref="BQ125" si="861">I125/I126</f>
        <v>#DIV/0!</v>
      </c>
      <c r="BR125" s="129" t="e">
        <f t="shared" ref="BR125" si="862">J125/J126</f>
        <v>#DIV/0!</v>
      </c>
      <c r="BS125" s="130" t="e">
        <f t="shared" ref="BS125" si="863">K125/K126</f>
        <v>#DIV/0!</v>
      </c>
      <c r="BT125" s="131" t="e">
        <f t="shared" ref="BT125" si="864">L125/L126</f>
        <v>#DIV/0!</v>
      </c>
      <c r="BU125" s="129" t="e">
        <f t="shared" ref="BU125" si="865">M125/M126</f>
        <v>#DIV/0!</v>
      </c>
      <c r="BV125" s="133" t="e">
        <f t="shared" ref="BV125" si="866">N125/N126</f>
        <v>#DIV/0!</v>
      </c>
      <c r="BW125" s="134" t="e">
        <f t="shared" ref="BW125" si="867">O125/O126</f>
        <v>#DIV/0!</v>
      </c>
      <c r="BX125" s="129" t="e">
        <f t="shared" ref="BX125" si="868">P125/P126</f>
        <v>#DIV/0!</v>
      </c>
      <c r="BY125" s="130" t="e">
        <f t="shared" ref="BY125" si="869">Q125/Q126</f>
        <v>#DIV/0!</v>
      </c>
      <c r="BZ125" s="131" t="e">
        <f t="shared" ref="BZ125" si="870">R125/R126</f>
        <v>#DIV/0!</v>
      </c>
      <c r="CA125" s="132" t="e">
        <f t="shared" ref="CA125" si="871">S125/S126</f>
        <v>#DIV/0!</v>
      </c>
      <c r="CB125" s="129" t="e">
        <f t="shared" ref="CB125" si="872">T125/T126</f>
        <v>#DIV/0!</v>
      </c>
      <c r="CC125" s="130" t="e">
        <f t="shared" ref="CC125" si="873">U125/U126</f>
        <v>#DIV/0!</v>
      </c>
      <c r="CD125" s="131" t="e">
        <f t="shared" ref="CD125" si="874">V125/V126</f>
        <v>#DIV/0!</v>
      </c>
      <c r="CE125" s="132" t="e">
        <f t="shared" ref="CE125" si="875">W125/W126</f>
        <v>#DIV/0!</v>
      </c>
      <c r="CF125" s="129" t="e">
        <f t="shared" ref="CF125" si="876">X125/X126</f>
        <v>#DIV/0!</v>
      </c>
      <c r="CG125" s="130" t="e">
        <f t="shared" ref="CG125" si="877">Y125/Y126</f>
        <v>#DIV/0!</v>
      </c>
      <c r="CH125" s="131" t="e">
        <f t="shared" ref="CH125" si="878">Z125/Z126</f>
        <v>#DIV/0!</v>
      </c>
      <c r="CI125" s="129" t="e">
        <f t="shared" ref="CI125" si="879">AA125/AA126</f>
        <v>#DIV/0!</v>
      </c>
      <c r="CJ125" s="135" t="e">
        <f t="shared" ref="CJ125" si="880">AB125/AB126</f>
        <v>#DIV/0!</v>
      </c>
      <c r="CK125" s="136" t="e">
        <f t="shared" ref="CK125" si="881">AC125/AC126</f>
        <v>#DIV/0!</v>
      </c>
    </row>
    <row r="126" spans="1:89" ht="15" thickTop="1" thickBot="1">
      <c r="A126" s="269" t="s">
        <v>13</v>
      </c>
      <c r="B126" s="20">
        <f t="shared" ref="B126" si="882">SUM(B103:B125)</f>
        <v>0</v>
      </c>
      <c r="C126" s="21">
        <f t="shared" ref="C126" si="883">SUM(C103:C125)</f>
        <v>0</v>
      </c>
      <c r="D126" s="20">
        <f t="shared" ref="D126" si="884">SUM(D103:D125)</f>
        <v>0</v>
      </c>
      <c r="E126" s="21">
        <f t="shared" ref="E126" si="885">SUM(E103:E125)</f>
        <v>0</v>
      </c>
      <c r="F126" s="20">
        <f t="shared" ref="F126" si="886">SUM(F103:F125)</f>
        <v>0</v>
      </c>
      <c r="G126" s="21">
        <f t="shared" ref="G126" si="887">SUM(G103:G125)</f>
        <v>0</v>
      </c>
      <c r="H126" s="20">
        <f t="shared" ref="H126" si="888">SUM(H103:H125)</f>
        <v>0</v>
      </c>
      <c r="I126" s="21">
        <f t="shared" ref="I126" si="889">SUM(I103:I125)</f>
        <v>0</v>
      </c>
      <c r="J126" s="20">
        <f t="shared" ref="J126" si="890">SUM(J103:J125)</f>
        <v>0</v>
      </c>
      <c r="K126" s="21">
        <f t="shared" ref="K126" si="891">SUM(K103:K125)</f>
        <v>0</v>
      </c>
      <c r="L126" s="20">
        <f t="shared" ref="L126" si="892">SUM(L103:L125)</f>
        <v>0</v>
      </c>
      <c r="M126" s="21">
        <f t="shared" ref="M126" si="893">SUM(M103:M125)</f>
        <v>0</v>
      </c>
      <c r="N126" s="20">
        <f t="shared" ref="N126" si="894">SUM(N103:N125)</f>
        <v>0</v>
      </c>
      <c r="O126" s="21">
        <f t="shared" ref="O126" si="895">SUM(O103:O125)</f>
        <v>0</v>
      </c>
      <c r="P126" s="20">
        <f t="shared" ref="P126" si="896">SUM(P103:P125)</f>
        <v>0</v>
      </c>
      <c r="Q126" s="21">
        <f t="shared" ref="Q126" si="897">SUM(Q103:Q125)</f>
        <v>0</v>
      </c>
      <c r="R126" s="20">
        <f t="shared" ref="R126" si="898">SUM(R103:R125)</f>
        <v>0</v>
      </c>
      <c r="S126" s="21">
        <f t="shared" ref="S126" si="899">SUM(S103:S125)</f>
        <v>0</v>
      </c>
      <c r="T126" s="20">
        <f t="shared" ref="T126" si="900">SUM(T103:T125)</f>
        <v>0</v>
      </c>
      <c r="U126" s="21">
        <f t="shared" ref="U126" si="901">SUM(U103:U125)</f>
        <v>0</v>
      </c>
      <c r="V126" s="20">
        <f t="shared" ref="V126" si="902">SUM(V103:V125)</f>
        <v>0</v>
      </c>
      <c r="W126" s="21">
        <f t="shared" ref="W126" si="903">SUM(W103:W125)</f>
        <v>0</v>
      </c>
      <c r="X126" s="20">
        <f t="shared" ref="X126" si="904">SUM(X103:X125)</f>
        <v>0</v>
      </c>
      <c r="Y126" s="21">
        <f t="shared" ref="Y126" si="905">SUM(Y103:Y125)</f>
        <v>0</v>
      </c>
      <c r="Z126" s="20">
        <f t="shared" ref="Z126" si="906">SUM(Z103:Z125)</f>
        <v>0</v>
      </c>
      <c r="AA126" s="21">
        <f t="shared" ref="AA126" si="907">SUM(AA103:AA125)</f>
        <v>0</v>
      </c>
      <c r="AB126" s="174">
        <f t="shared" ref="AB126:AC126" si="908">SUM(AB102:AB125)</f>
        <v>0</v>
      </c>
      <c r="AC126" s="175">
        <f t="shared" si="908"/>
        <v>0</v>
      </c>
      <c r="BI126" s="269" t="s">
        <v>13</v>
      </c>
      <c r="BJ126" s="155" t="e">
        <f>SUM(BJ102:BJ125)</f>
        <v>#DIV/0!</v>
      </c>
      <c r="BK126" s="156" t="e">
        <f t="shared" ref="BK126:CK126" si="909">SUM(BK102:BK125)</f>
        <v>#DIV/0!</v>
      </c>
      <c r="BL126" s="155" t="e">
        <f t="shared" si="909"/>
        <v>#DIV/0!</v>
      </c>
      <c r="BM126" s="156" t="e">
        <f t="shared" si="909"/>
        <v>#DIV/0!</v>
      </c>
      <c r="BN126" s="155" t="e">
        <f t="shared" si="909"/>
        <v>#DIV/0!</v>
      </c>
      <c r="BO126" s="156" t="e">
        <f t="shared" si="909"/>
        <v>#DIV/0!</v>
      </c>
      <c r="BP126" s="155" t="e">
        <f t="shared" si="909"/>
        <v>#DIV/0!</v>
      </c>
      <c r="BQ126" s="156" t="e">
        <f t="shared" si="909"/>
        <v>#DIV/0!</v>
      </c>
      <c r="BR126" s="155" t="e">
        <f t="shared" si="909"/>
        <v>#DIV/0!</v>
      </c>
      <c r="BS126" s="156" t="e">
        <f t="shared" si="909"/>
        <v>#DIV/0!</v>
      </c>
      <c r="BT126" s="155" t="e">
        <f t="shared" si="909"/>
        <v>#DIV/0!</v>
      </c>
      <c r="BU126" s="156" t="e">
        <f t="shared" si="909"/>
        <v>#DIV/0!</v>
      </c>
      <c r="BV126" s="155" t="e">
        <f t="shared" si="909"/>
        <v>#DIV/0!</v>
      </c>
      <c r="BW126" s="156" t="e">
        <f t="shared" si="909"/>
        <v>#DIV/0!</v>
      </c>
      <c r="BX126" s="155" t="e">
        <f t="shared" si="909"/>
        <v>#DIV/0!</v>
      </c>
      <c r="BY126" s="156" t="e">
        <f t="shared" si="909"/>
        <v>#DIV/0!</v>
      </c>
      <c r="BZ126" s="155" t="e">
        <f t="shared" si="909"/>
        <v>#DIV/0!</v>
      </c>
      <c r="CA126" s="156" t="e">
        <f t="shared" si="909"/>
        <v>#DIV/0!</v>
      </c>
      <c r="CB126" s="155" t="e">
        <f t="shared" si="909"/>
        <v>#DIV/0!</v>
      </c>
      <c r="CC126" s="156" t="e">
        <f t="shared" si="909"/>
        <v>#DIV/0!</v>
      </c>
      <c r="CD126" s="155" t="e">
        <f t="shared" si="909"/>
        <v>#DIV/0!</v>
      </c>
      <c r="CE126" s="156" t="e">
        <f t="shared" si="909"/>
        <v>#DIV/0!</v>
      </c>
      <c r="CF126" s="155" t="e">
        <f t="shared" si="909"/>
        <v>#DIV/0!</v>
      </c>
      <c r="CG126" s="156" t="e">
        <f t="shared" si="909"/>
        <v>#DIV/0!</v>
      </c>
      <c r="CH126" s="155" t="e">
        <f t="shared" si="909"/>
        <v>#DIV/0!</v>
      </c>
      <c r="CI126" s="156" t="e">
        <f t="shared" si="909"/>
        <v>#DIV/0!</v>
      </c>
      <c r="CJ126" s="155" t="e">
        <f t="shared" si="909"/>
        <v>#DIV/0!</v>
      </c>
      <c r="CK126" s="156" t="e">
        <f t="shared" si="909"/>
        <v>#DIV/0!</v>
      </c>
    </row>
    <row r="127" spans="1:89" ht="14" thickTop="1">
      <c r="A127" s="187"/>
    </row>
    <row r="129" spans="1:89">
      <c r="A129" s="301">
        <f>+A98+1</f>
        <v>44017</v>
      </c>
      <c r="B129" s="301"/>
      <c r="C129" s="301"/>
      <c r="D129" s="301"/>
      <c r="BI129" s="300">
        <f>+BI98+1</f>
        <v>44017</v>
      </c>
      <c r="BJ129" s="300"/>
      <c r="BK129" s="300"/>
      <c r="BL129" s="300"/>
    </row>
    <row r="130" spans="1:89" ht="14" thickBot="1">
      <c r="AE130" s="272" t="s">
        <v>84</v>
      </c>
    </row>
    <row r="131" spans="1:89" ht="15" thickTop="1" thickBot="1">
      <c r="A131" s="298" t="s">
        <v>0</v>
      </c>
      <c r="B131" s="292" t="s">
        <v>1</v>
      </c>
      <c r="C131" s="293"/>
      <c r="D131" s="292" t="s">
        <v>2</v>
      </c>
      <c r="E131" s="293"/>
      <c r="F131" s="292" t="s">
        <v>3</v>
      </c>
      <c r="G131" s="293"/>
      <c r="H131" s="292" t="s">
        <v>4</v>
      </c>
      <c r="I131" s="293"/>
      <c r="J131" s="292" t="s">
        <v>5</v>
      </c>
      <c r="K131" s="293"/>
      <c r="L131" s="292" t="s">
        <v>6</v>
      </c>
      <c r="M131" s="293"/>
      <c r="N131" s="292" t="s">
        <v>7</v>
      </c>
      <c r="O131" s="293"/>
      <c r="P131" s="292" t="s">
        <v>8</v>
      </c>
      <c r="Q131" s="293"/>
      <c r="R131" s="292" t="s">
        <v>9</v>
      </c>
      <c r="S131" s="293"/>
      <c r="T131" s="292" t="s">
        <v>10</v>
      </c>
      <c r="U131" s="293"/>
      <c r="V131" s="292" t="s">
        <v>11</v>
      </c>
      <c r="W131" s="293"/>
      <c r="X131" s="292" t="s">
        <v>12</v>
      </c>
      <c r="Y131" s="293"/>
      <c r="Z131" s="294" t="s">
        <v>40</v>
      </c>
      <c r="AA131" s="295"/>
      <c r="AB131" s="296" t="s">
        <v>41</v>
      </c>
      <c r="AC131" s="297"/>
      <c r="AE131" s="298" t="s">
        <v>0</v>
      </c>
      <c r="AF131" s="292" t="s">
        <v>1</v>
      </c>
      <c r="AG131" s="293"/>
      <c r="AH131" s="292" t="s">
        <v>2</v>
      </c>
      <c r="AI131" s="293"/>
      <c r="AJ131" s="292" t="s">
        <v>3</v>
      </c>
      <c r="AK131" s="293"/>
      <c r="AL131" s="292" t="s">
        <v>4</v>
      </c>
      <c r="AM131" s="293"/>
      <c r="AN131" s="292" t="s">
        <v>5</v>
      </c>
      <c r="AO131" s="293"/>
      <c r="AP131" s="292" t="s">
        <v>6</v>
      </c>
      <c r="AQ131" s="293"/>
      <c r="AR131" s="292" t="s">
        <v>7</v>
      </c>
      <c r="AS131" s="293"/>
      <c r="AT131" s="292" t="s">
        <v>8</v>
      </c>
      <c r="AU131" s="293"/>
      <c r="AV131" s="292" t="s">
        <v>9</v>
      </c>
      <c r="AW131" s="293"/>
      <c r="AX131" s="292" t="s">
        <v>10</v>
      </c>
      <c r="AY131" s="293"/>
      <c r="AZ131" s="292" t="s">
        <v>11</v>
      </c>
      <c r="BA131" s="293"/>
      <c r="BB131" s="292" t="s">
        <v>12</v>
      </c>
      <c r="BC131" s="293"/>
      <c r="BD131" s="294" t="s">
        <v>40</v>
      </c>
      <c r="BE131" s="295"/>
      <c r="BF131" s="296" t="s">
        <v>41</v>
      </c>
      <c r="BG131" s="297"/>
      <c r="BI131" s="298" t="s">
        <v>0</v>
      </c>
      <c r="BJ131" s="292" t="s">
        <v>1</v>
      </c>
      <c r="BK131" s="293"/>
      <c r="BL131" s="292" t="s">
        <v>2</v>
      </c>
      <c r="BM131" s="293"/>
      <c r="BN131" s="292" t="s">
        <v>3</v>
      </c>
      <c r="BO131" s="293"/>
      <c r="BP131" s="292" t="s">
        <v>4</v>
      </c>
      <c r="BQ131" s="293"/>
      <c r="BR131" s="292" t="s">
        <v>5</v>
      </c>
      <c r="BS131" s="293"/>
      <c r="BT131" s="292" t="s">
        <v>6</v>
      </c>
      <c r="BU131" s="293"/>
      <c r="BV131" s="292" t="s">
        <v>7</v>
      </c>
      <c r="BW131" s="293"/>
      <c r="BX131" s="292" t="s">
        <v>8</v>
      </c>
      <c r="BY131" s="293"/>
      <c r="BZ131" s="292" t="s">
        <v>9</v>
      </c>
      <c r="CA131" s="293"/>
      <c r="CB131" s="292" t="s">
        <v>10</v>
      </c>
      <c r="CC131" s="293"/>
      <c r="CD131" s="292" t="s">
        <v>11</v>
      </c>
      <c r="CE131" s="293"/>
      <c r="CF131" s="292" t="s">
        <v>12</v>
      </c>
      <c r="CG131" s="293"/>
      <c r="CH131" s="294" t="s">
        <v>40</v>
      </c>
      <c r="CI131" s="295"/>
      <c r="CJ131" s="292" t="s">
        <v>41</v>
      </c>
      <c r="CK131" s="293"/>
    </row>
    <row r="132" spans="1:89" ht="15" thickTop="1" thickBot="1">
      <c r="A132" s="299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9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9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4" thickTop="1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5" t="str">
        <f>$AE$9</f>
        <v>07:00 - 07:59</v>
      </c>
      <c r="AF133" s="126">
        <f>SUMIF($A$9:$A$32,$AE133,B$133:B$156)</f>
        <v>0</v>
      </c>
      <c r="AG133" s="186">
        <f t="shared" ref="AG133:AV134" si="910">SUMIF($A$9:$A$32,$AE133,C$133:C$156)</f>
        <v>0</v>
      </c>
      <c r="AH133" s="127">
        <f t="shared" si="910"/>
        <v>0</v>
      </c>
      <c r="AI133" s="180">
        <f t="shared" si="910"/>
        <v>0</v>
      </c>
      <c r="AJ133" s="126">
        <f t="shared" si="910"/>
        <v>0</v>
      </c>
      <c r="AK133" s="128">
        <f t="shared" si="910"/>
        <v>0</v>
      </c>
      <c r="AL133" s="127">
        <f t="shared" si="910"/>
        <v>0</v>
      </c>
      <c r="AM133" s="180">
        <f t="shared" si="910"/>
        <v>0</v>
      </c>
      <c r="AN133" s="126">
        <f t="shared" si="910"/>
        <v>0</v>
      </c>
      <c r="AO133" s="128">
        <f t="shared" si="910"/>
        <v>0</v>
      </c>
      <c r="AP133" s="127">
        <f t="shared" si="910"/>
        <v>0</v>
      </c>
      <c r="AQ133" s="126">
        <f t="shared" si="910"/>
        <v>0</v>
      </c>
      <c r="AR133" s="179">
        <f t="shared" si="910"/>
        <v>0</v>
      </c>
      <c r="AS133" s="181">
        <f t="shared" si="910"/>
        <v>0</v>
      </c>
      <c r="AT133" s="126">
        <f t="shared" si="910"/>
        <v>0</v>
      </c>
      <c r="AU133" s="128">
        <f t="shared" si="910"/>
        <v>0</v>
      </c>
      <c r="AV133" s="127">
        <f t="shared" si="910"/>
        <v>0</v>
      </c>
      <c r="AW133" s="180">
        <f t="shared" ref="AW133:BE134" si="911">SUMIF($A$9:$A$32,$AE133,S$133:S$156)</f>
        <v>0</v>
      </c>
      <c r="AX133" s="126">
        <f t="shared" si="911"/>
        <v>0</v>
      </c>
      <c r="AY133" s="128">
        <f t="shared" si="911"/>
        <v>0</v>
      </c>
      <c r="AZ133" s="127">
        <f t="shared" si="911"/>
        <v>0</v>
      </c>
      <c r="BA133" s="180">
        <f t="shared" si="911"/>
        <v>0</v>
      </c>
      <c r="BB133" s="126">
        <f t="shared" si="911"/>
        <v>0</v>
      </c>
      <c r="BC133" s="128">
        <f t="shared" si="911"/>
        <v>0</v>
      </c>
      <c r="BD133" s="184">
        <f t="shared" si="911"/>
        <v>0</v>
      </c>
      <c r="BE133" s="185">
        <f t="shared" si="911"/>
        <v>0</v>
      </c>
      <c r="BF133" s="170">
        <f>AF133+AH133+AJ133+AL133+AN133+AP133+AR133+AT133+AV133+AX133+AZ133+BB133+BD133</f>
        <v>0</v>
      </c>
      <c r="BG133" s="171">
        <f>AG133+AI133+AK133+AM133+AO133+AQ133+AS133+AU133+AW133+AY133+BA133+BC133+BE133</f>
        <v>0</v>
      </c>
      <c r="BI133" s="125" t="s">
        <v>16</v>
      </c>
      <c r="BJ133" s="129" t="e">
        <f>B133/B157</f>
        <v>#DIV/0!</v>
      </c>
      <c r="BK133" s="130" t="e">
        <f t="shared" ref="BK133" si="912">C133/C157</f>
        <v>#DIV/0!</v>
      </c>
      <c r="BL133" s="131" t="e">
        <f t="shared" ref="BL133" si="913">D133/D157</f>
        <v>#DIV/0!</v>
      </c>
      <c r="BM133" s="132" t="e">
        <f t="shared" ref="BM133" si="914">E133/E157</f>
        <v>#DIV/0!</v>
      </c>
      <c r="BN133" s="129" t="e">
        <f t="shared" ref="BN133" si="915">F133/F157</f>
        <v>#DIV/0!</v>
      </c>
      <c r="BO133" s="130" t="e">
        <f t="shared" ref="BO133" si="916">G133/G157</f>
        <v>#DIV/0!</v>
      </c>
      <c r="BP133" s="131" t="e">
        <f t="shared" ref="BP133" si="917">H133/H157</f>
        <v>#DIV/0!</v>
      </c>
      <c r="BQ133" s="132" t="e">
        <f t="shared" ref="BQ133" si="918">I133/I157</f>
        <v>#DIV/0!</v>
      </c>
      <c r="BR133" s="129" t="e">
        <f t="shared" ref="BR133" si="919">J133/J157</f>
        <v>#DIV/0!</v>
      </c>
      <c r="BS133" s="130" t="e">
        <f t="shared" ref="BS133" si="920">K133/K157</f>
        <v>#DIV/0!</v>
      </c>
      <c r="BT133" s="131" t="e">
        <f t="shared" ref="BT133" si="921">L133/L157</f>
        <v>#DIV/0!</v>
      </c>
      <c r="BU133" s="129" t="e">
        <f t="shared" ref="BU133" si="922">M133/M157</f>
        <v>#DIV/0!</v>
      </c>
      <c r="BV133" s="133" t="e">
        <f t="shared" ref="BV133" si="923">N133/N157</f>
        <v>#DIV/0!</v>
      </c>
      <c r="BW133" s="134" t="e">
        <f t="shared" ref="BW133" si="924">O133/O157</f>
        <v>#DIV/0!</v>
      </c>
      <c r="BX133" s="129" t="e">
        <f t="shared" ref="BX133" si="925">P133/P157</f>
        <v>#DIV/0!</v>
      </c>
      <c r="BY133" s="130" t="e">
        <f t="shared" ref="BY133" si="926">Q133/Q157</f>
        <v>#DIV/0!</v>
      </c>
      <c r="BZ133" s="131" t="e">
        <f t="shared" ref="BZ133" si="927">R133/R157</f>
        <v>#DIV/0!</v>
      </c>
      <c r="CA133" s="132" t="e">
        <f t="shared" ref="CA133" si="928">S133/S157</f>
        <v>#DIV/0!</v>
      </c>
      <c r="CB133" s="129" t="e">
        <f t="shared" ref="CB133" si="929">T133/T157</f>
        <v>#DIV/0!</v>
      </c>
      <c r="CC133" s="130" t="e">
        <f t="shared" ref="CC133" si="930">U133/U157</f>
        <v>#DIV/0!</v>
      </c>
      <c r="CD133" s="131" t="e">
        <f t="shared" ref="CD133" si="931">V133/V157</f>
        <v>#DIV/0!</v>
      </c>
      <c r="CE133" s="132" t="e">
        <f t="shared" ref="CE133" si="932">W133/W157</f>
        <v>#DIV/0!</v>
      </c>
      <c r="CF133" s="129" t="e">
        <f t="shared" ref="CF133" si="933">X133/X157</f>
        <v>#DIV/0!</v>
      </c>
      <c r="CG133" s="130" t="e">
        <f t="shared" ref="CG133" si="934">Y133/Y157</f>
        <v>#DIV/0!</v>
      </c>
      <c r="CH133" s="131" t="e">
        <f t="shared" ref="CH133" si="935">Z133/Z157</f>
        <v>#DIV/0!</v>
      </c>
      <c r="CI133" s="129" t="e">
        <f t="shared" ref="CI133" si="936">AA133/AA157</f>
        <v>#DIV/0!</v>
      </c>
      <c r="CJ133" s="135" t="e">
        <f t="shared" ref="CJ133" si="937">AB133/AB157</f>
        <v>#DIV/0!</v>
      </c>
      <c r="CK133" s="136" t="e">
        <f t="shared" ref="CK133" si="938">AC133/AC157</f>
        <v>#DIV/0!</v>
      </c>
    </row>
    <row r="134" spans="1:89">
      <c r="A134" s="137" t="s">
        <v>17</v>
      </c>
      <c r="B134" s="189"/>
      <c r="C134" s="190"/>
      <c r="D134" s="191"/>
      <c r="E134" s="192"/>
      <c r="F134" s="189"/>
      <c r="G134" s="193"/>
      <c r="H134" s="191"/>
      <c r="I134" s="192"/>
      <c r="J134" s="189"/>
      <c r="K134" s="193"/>
      <c r="L134" s="191"/>
      <c r="M134" s="189"/>
      <c r="N134" s="194"/>
      <c r="O134" s="195"/>
      <c r="P134" s="189"/>
      <c r="Q134" s="193"/>
      <c r="R134" s="191"/>
      <c r="S134" s="192"/>
      <c r="T134" s="189"/>
      <c r="U134" s="193"/>
      <c r="V134" s="191"/>
      <c r="W134" s="192"/>
      <c r="X134" s="189"/>
      <c r="Y134" s="193"/>
      <c r="Z134" s="191"/>
      <c r="AA134" s="189"/>
      <c r="AB134" s="172">
        <f t="shared" ref="AB134:AB153" si="939">SUM(B134,D134,F134,H134,J134,L134,N134,P134,R134,T134,V134,X134,Z134)</f>
        <v>0</v>
      </c>
      <c r="AC134" s="173">
        <f t="shared" ref="AC134:AC153" si="940">SUM(C134,E134,G134,I134,K134,M134,O134,Q134,S134,U134,W134,Y134,AA134)</f>
        <v>0</v>
      </c>
      <c r="AE134" s="277" t="str">
        <f>$AE$10</f>
        <v>08:00 - 08:59</v>
      </c>
      <c r="AF134" s="126">
        <f>SUMIF($A$9:$A$32,$AE134,B$133:B$156)</f>
        <v>0</v>
      </c>
      <c r="AG134" s="190">
        <f t="shared" si="910"/>
        <v>0</v>
      </c>
      <c r="AH134" s="191">
        <f t="shared" si="910"/>
        <v>0</v>
      </c>
      <c r="AI134" s="192">
        <f t="shared" si="910"/>
        <v>0</v>
      </c>
      <c r="AJ134" s="278">
        <f t="shared" si="910"/>
        <v>0</v>
      </c>
      <c r="AK134" s="193">
        <f t="shared" si="910"/>
        <v>0</v>
      </c>
      <c r="AL134" s="191">
        <f t="shared" si="910"/>
        <v>0</v>
      </c>
      <c r="AM134" s="192">
        <f t="shared" si="910"/>
        <v>0</v>
      </c>
      <c r="AN134" s="278">
        <f t="shared" si="910"/>
        <v>0</v>
      </c>
      <c r="AO134" s="193">
        <f t="shared" si="910"/>
        <v>0</v>
      </c>
      <c r="AP134" s="191">
        <f t="shared" si="910"/>
        <v>0</v>
      </c>
      <c r="AQ134" s="278">
        <f t="shared" si="910"/>
        <v>0</v>
      </c>
      <c r="AR134" s="194">
        <f t="shared" si="910"/>
        <v>0</v>
      </c>
      <c r="AS134" s="195">
        <f t="shared" si="910"/>
        <v>0</v>
      </c>
      <c r="AT134" s="278">
        <f t="shared" si="910"/>
        <v>0</v>
      </c>
      <c r="AU134" s="193">
        <f t="shared" si="910"/>
        <v>0</v>
      </c>
      <c r="AV134" s="191">
        <f t="shared" si="910"/>
        <v>0</v>
      </c>
      <c r="AW134" s="192">
        <f t="shared" si="911"/>
        <v>0</v>
      </c>
      <c r="AX134" s="278">
        <f t="shared" si="911"/>
        <v>0</v>
      </c>
      <c r="AY134" s="193">
        <f t="shared" si="911"/>
        <v>0</v>
      </c>
      <c r="AZ134" s="191">
        <f t="shared" si="911"/>
        <v>0</v>
      </c>
      <c r="BA134" s="192">
        <f t="shared" si="911"/>
        <v>0</v>
      </c>
      <c r="BB134" s="278">
        <f t="shared" si="911"/>
        <v>0</v>
      </c>
      <c r="BC134" s="193">
        <f t="shared" si="911"/>
        <v>0</v>
      </c>
      <c r="BD134" s="191">
        <f t="shared" si="911"/>
        <v>0</v>
      </c>
      <c r="BE134" s="278">
        <f t="shared" si="911"/>
        <v>0</v>
      </c>
      <c r="BF134" s="172">
        <f>SUM(AF134,AH134,AJ134,AL134,AN134,AP134,AR134,AT134,AV134,AX134,AZ134,BB134,BD134)</f>
        <v>0</v>
      </c>
      <c r="BG134" s="173">
        <f>SUM(AG134,AI134,AK134,AM134,AO134,AQ134,AS134,AU134,AW134,AY134,BA134,BC134,BE134)</f>
        <v>0</v>
      </c>
      <c r="BI134" s="137" t="s">
        <v>17</v>
      </c>
      <c r="BJ134" s="129" t="e">
        <f>B134/B157</f>
        <v>#DIV/0!</v>
      </c>
      <c r="BK134" s="130" t="e">
        <f t="shared" ref="BK134" si="941">C134/C157</f>
        <v>#DIV/0!</v>
      </c>
      <c r="BL134" s="131" t="e">
        <f t="shared" ref="BL134" si="942">D134/D157</f>
        <v>#DIV/0!</v>
      </c>
      <c r="BM134" s="132" t="e">
        <f t="shared" ref="BM134" si="943">E134/E157</f>
        <v>#DIV/0!</v>
      </c>
      <c r="BN134" s="129" t="e">
        <f t="shared" ref="BN134" si="944">F134/F157</f>
        <v>#DIV/0!</v>
      </c>
      <c r="BO134" s="130" t="e">
        <f t="shared" ref="BO134" si="945">G134/G157</f>
        <v>#DIV/0!</v>
      </c>
      <c r="BP134" s="131" t="e">
        <f t="shared" ref="BP134" si="946">H134/H157</f>
        <v>#DIV/0!</v>
      </c>
      <c r="BQ134" s="132" t="e">
        <f t="shared" ref="BQ134" si="947">I134/I157</f>
        <v>#DIV/0!</v>
      </c>
      <c r="BR134" s="129" t="e">
        <f t="shared" ref="BR134" si="948">J134/J157</f>
        <v>#DIV/0!</v>
      </c>
      <c r="BS134" s="130" t="e">
        <f t="shared" ref="BS134" si="949">K134/K157</f>
        <v>#DIV/0!</v>
      </c>
      <c r="BT134" s="131" t="e">
        <f t="shared" ref="BT134" si="950">L134/L157</f>
        <v>#DIV/0!</v>
      </c>
      <c r="BU134" s="129" t="e">
        <f t="shared" ref="BU134" si="951">M134/M157</f>
        <v>#DIV/0!</v>
      </c>
      <c r="BV134" s="133" t="e">
        <f t="shared" ref="BV134" si="952">N134/N157</f>
        <v>#DIV/0!</v>
      </c>
      <c r="BW134" s="134" t="e">
        <f t="shared" ref="BW134" si="953">O134/O157</f>
        <v>#DIV/0!</v>
      </c>
      <c r="BX134" s="129" t="e">
        <f t="shared" ref="BX134" si="954">P134/P157</f>
        <v>#DIV/0!</v>
      </c>
      <c r="BY134" s="130" t="e">
        <f t="shared" ref="BY134" si="955">Q134/Q157</f>
        <v>#DIV/0!</v>
      </c>
      <c r="BZ134" s="131" t="e">
        <f t="shared" ref="BZ134" si="956">R134/R157</f>
        <v>#DIV/0!</v>
      </c>
      <c r="CA134" s="132" t="e">
        <f t="shared" ref="CA134" si="957">S134/S157</f>
        <v>#DIV/0!</v>
      </c>
      <c r="CB134" s="129" t="e">
        <f t="shared" ref="CB134" si="958">T134/T157</f>
        <v>#DIV/0!</v>
      </c>
      <c r="CC134" s="130" t="e">
        <f t="shared" ref="CC134" si="959">U134/U157</f>
        <v>#DIV/0!</v>
      </c>
      <c r="CD134" s="131" t="e">
        <f t="shared" ref="CD134" si="960">V134/V157</f>
        <v>#DIV/0!</v>
      </c>
      <c r="CE134" s="132" t="e">
        <f t="shared" ref="CE134" si="961">W134/W157</f>
        <v>#DIV/0!</v>
      </c>
      <c r="CF134" s="129" t="e">
        <f t="shared" ref="CF134" si="962">X134/X157</f>
        <v>#DIV/0!</v>
      </c>
      <c r="CG134" s="130" t="e">
        <f t="shared" ref="CG134" si="963">Y134/Y157</f>
        <v>#DIV/0!</v>
      </c>
      <c r="CH134" s="131" t="e">
        <f t="shared" ref="CH134" si="964">Z134/Z157</f>
        <v>#DIV/0!</v>
      </c>
      <c r="CI134" s="129" t="e">
        <f t="shared" ref="CI134" si="965">AA134/AA157</f>
        <v>#DIV/0!</v>
      </c>
      <c r="CJ134" s="135" t="e">
        <f t="shared" ref="CJ134" si="966">AB134/AB157</f>
        <v>#DIV/0!</v>
      </c>
      <c r="CK134" s="136" t="e">
        <f t="shared" ref="CK134" si="967">AC134/AC157</f>
        <v>#DIV/0!</v>
      </c>
    </row>
    <row r="135" spans="1:89" ht="14" thickBot="1">
      <c r="A135" s="146" t="s">
        <v>18</v>
      </c>
      <c r="B135" s="196"/>
      <c r="C135" s="197"/>
      <c r="D135" s="198"/>
      <c r="E135" s="199"/>
      <c r="F135" s="196"/>
      <c r="G135" s="200"/>
      <c r="H135" s="198"/>
      <c r="I135" s="199"/>
      <c r="J135" s="196"/>
      <c r="K135" s="200"/>
      <c r="L135" s="198"/>
      <c r="M135" s="196"/>
      <c r="N135" s="201"/>
      <c r="O135" s="202"/>
      <c r="P135" s="196"/>
      <c r="Q135" s="200"/>
      <c r="R135" s="198"/>
      <c r="S135" s="199"/>
      <c r="T135" s="196"/>
      <c r="U135" s="200"/>
      <c r="V135" s="198"/>
      <c r="W135" s="199"/>
      <c r="X135" s="196"/>
      <c r="Y135" s="200"/>
      <c r="Z135" s="198"/>
      <c r="AA135" s="196"/>
      <c r="AB135" s="172">
        <f t="shared" si="939"/>
        <v>0</v>
      </c>
      <c r="AC135" s="173">
        <f t="shared" si="940"/>
        <v>0</v>
      </c>
      <c r="AE135" s="275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 t="e">
        <f>B135/B157</f>
        <v>#DIV/0!</v>
      </c>
      <c r="BK135" s="130" t="e">
        <f t="shared" ref="BK135" si="968">C135/C157</f>
        <v>#DIV/0!</v>
      </c>
      <c r="BL135" s="131" t="e">
        <f t="shared" ref="BL135" si="969">D135/D157</f>
        <v>#DIV/0!</v>
      </c>
      <c r="BM135" s="132" t="e">
        <f t="shared" ref="BM135" si="970">E135/E157</f>
        <v>#DIV/0!</v>
      </c>
      <c r="BN135" s="129" t="e">
        <f t="shared" ref="BN135" si="971">F135/F157</f>
        <v>#DIV/0!</v>
      </c>
      <c r="BO135" s="130" t="e">
        <f t="shared" ref="BO135" si="972">G135/G157</f>
        <v>#DIV/0!</v>
      </c>
      <c r="BP135" s="131" t="e">
        <f t="shared" ref="BP135" si="973">H135/H157</f>
        <v>#DIV/0!</v>
      </c>
      <c r="BQ135" s="132" t="e">
        <f t="shared" ref="BQ135" si="974">I135/I157</f>
        <v>#DIV/0!</v>
      </c>
      <c r="BR135" s="129" t="e">
        <f t="shared" ref="BR135" si="975">J135/J157</f>
        <v>#DIV/0!</v>
      </c>
      <c r="BS135" s="130" t="e">
        <f t="shared" ref="BS135" si="976">K135/K157</f>
        <v>#DIV/0!</v>
      </c>
      <c r="BT135" s="131" t="e">
        <f t="shared" ref="BT135" si="977">L135/L157</f>
        <v>#DIV/0!</v>
      </c>
      <c r="BU135" s="129" t="e">
        <f t="shared" ref="BU135" si="978">M135/M157</f>
        <v>#DIV/0!</v>
      </c>
      <c r="BV135" s="133" t="e">
        <f t="shared" ref="BV135" si="979">N135/N157</f>
        <v>#DIV/0!</v>
      </c>
      <c r="BW135" s="134" t="e">
        <f t="shared" ref="BW135" si="980">O135/O157</f>
        <v>#DIV/0!</v>
      </c>
      <c r="BX135" s="129" t="e">
        <f t="shared" ref="BX135" si="981">P135/P157</f>
        <v>#DIV/0!</v>
      </c>
      <c r="BY135" s="130" t="e">
        <f t="shared" ref="BY135" si="982">Q135/Q157</f>
        <v>#DIV/0!</v>
      </c>
      <c r="BZ135" s="131" t="e">
        <f t="shared" ref="BZ135" si="983">R135/R157</f>
        <v>#DIV/0!</v>
      </c>
      <c r="CA135" s="132" t="e">
        <f t="shared" ref="CA135" si="984">S135/S157</f>
        <v>#DIV/0!</v>
      </c>
      <c r="CB135" s="129" t="e">
        <f t="shared" ref="CB135" si="985">T135/T157</f>
        <v>#DIV/0!</v>
      </c>
      <c r="CC135" s="130" t="e">
        <f t="shared" ref="CC135" si="986">U135/U157</f>
        <v>#DIV/0!</v>
      </c>
      <c r="CD135" s="131" t="e">
        <f t="shared" ref="CD135" si="987">V135/V157</f>
        <v>#DIV/0!</v>
      </c>
      <c r="CE135" s="132" t="e">
        <f t="shared" ref="CE135" si="988">W135/W157</f>
        <v>#DIV/0!</v>
      </c>
      <c r="CF135" s="129" t="e">
        <f t="shared" ref="CF135" si="989">X135/X157</f>
        <v>#DIV/0!</v>
      </c>
      <c r="CG135" s="130" t="e">
        <f t="shared" ref="CG135" si="990">Y135/Y157</f>
        <v>#DIV/0!</v>
      </c>
      <c r="CH135" s="131" t="e">
        <f t="shared" ref="CH135" si="991">Z135/Z157</f>
        <v>#DIV/0!</v>
      </c>
      <c r="CI135" s="129" t="e">
        <f t="shared" ref="CI135" si="992">AA135/AA157</f>
        <v>#DIV/0!</v>
      </c>
      <c r="CJ135" s="135" t="e">
        <f t="shared" ref="CJ135" si="993">AB135/AB157</f>
        <v>#DIV/0!</v>
      </c>
      <c r="CK135" s="136" t="e">
        <f t="shared" ref="CK135" si="994">AC135/AC157</f>
        <v>#DIV/0!</v>
      </c>
    </row>
    <row r="136" spans="1:89" ht="15" thickTop="1" thickBot="1">
      <c r="A136" s="137" t="s">
        <v>19</v>
      </c>
      <c r="B136" s="189"/>
      <c r="C136" s="190"/>
      <c r="D136" s="191"/>
      <c r="E136" s="192"/>
      <c r="F136" s="189"/>
      <c r="G136" s="193"/>
      <c r="H136" s="191"/>
      <c r="I136" s="192"/>
      <c r="J136" s="189"/>
      <c r="K136" s="193"/>
      <c r="L136" s="191"/>
      <c r="M136" s="189"/>
      <c r="N136" s="194"/>
      <c r="O136" s="195"/>
      <c r="P136" s="189"/>
      <c r="Q136" s="193"/>
      <c r="R136" s="191"/>
      <c r="S136" s="192"/>
      <c r="T136" s="189"/>
      <c r="U136" s="193"/>
      <c r="V136" s="191"/>
      <c r="W136" s="192"/>
      <c r="X136" s="189"/>
      <c r="Y136" s="193"/>
      <c r="Z136" s="191"/>
      <c r="AA136" s="189"/>
      <c r="AB136" s="172">
        <f t="shared" si="939"/>
        <v>0</v>
      </c>
      <c r="AC136" s="173">
        <f t="shared" si="940"/>
        <v>0</v>
      </c>
      <c r="AE136" s="269" t="s">
        <v>13</v>
      </c>
      <c r="AF136" s="20">
        <f t="shared" ref="AF136:BG136" si="995">SUM(AF133:AF135)</f>
        <v>0</v>
      </c>
      <c r="AG136" s="21">
        <f t="shared" si="995"/>
        <v>0</v>
      </c>
      <c r="AH136" s="20">
        <f t="shared" si="995"/>
        <v>0</v>
      </c>
      <c r="AI136" s="21">
        <f t="shared" si="995"/>
        <v>0</v>
      </c>
      <c r="AJ136" s="20">
        <f t="shared" si="995"/>
        <v>0</v>
      </c>
      <c r="AK136" s="21">
        <f t="shared" si="995"/>
        <v>0</v>
      </c>
      <c r="AL136" s="20">
        <f t="shared" si="995"/>
        <v>0</v>
      </c>
      <c r="AM136" s="21">
        <f t="shared" si="995"/>
        <v>0</v>
      </c>
      <c r="AN136" s="20">
        <f t="shared" si="995"/>
        <v>0</v>
      </c>
      <c r="AO136" s="21">
        <f t="shared" si="995"/>
        <v>0</v>
      </c>
      <c r="AP136" s="20">
        <f t="shared" si="995"/>
        <v>0</v>
      </c>
      <c r="AQ136" s="21">
        <f t="shared" si="995"/>
        <v>0</v>
      </c>
      <c r="AR136" s="20">
        <f t="shared" si="995"/>
        <v>0</v>
      </c>
      <c r="AS136" s="21">
        <f t="shared" si="995"/>
        <v>0</v>
      </c>
      <c r="AT136" s="20">
        <f t="shared" si="995"/>
        <v>0</v>
      </c>
      <c r="AU136" s="21">
        <f t="shared" si="995"/>
        <v>0</v>
      </c>
      <c r="AV136" s="20">
        <f t="shared" si="995"/>
        <v>0</v>
      </c>
      <c r="AW136" s="21">
        <f t="shared" si="995"/>
        <v>0</v>
      </c>
      <c r="AX136" s="20">
        <f t="shared" si="995"/>
        <v>0</v>
      </c>
      <c r="AY136" s="21">
        <f t="shared" si="995"/>
        <v>0</v>
      </c>
      <c r="AZ136" s="20">
        <f t="shared" si="995"/>
        <v>0</v>
      </c>
      <c r="BA136" s="21">
        <f t="shared" si="995"/>
        <v>0</v>
      </c>
      <c r="BB136" s="20">
        <f t="shared" si="995"/>
        <v>0</v>
      </c>
      <c r="BC136" s="21">
        <f t="shared" si="995"/>
        <v>0</v>
      </c>
      <c r="BD136" s="20">
        <f t="shared" si="995"/>
        <v>0</v>
      </c>
      <c r="BE136" s="21">
        <f t="shared" si="995"/>
        <v>0</v>
      </c>
      <c r="BF136" s="174">
        <f t="shared" si="995"/>
        <v>0</v>
      </c>
      <c r="BG136" s="175">
        <f t="shared" si="995"/>
        <v>0</v>
      </c>
      <c r="BI136" s="137" t="s">
        <v>19</v>
      </c>
      <c r="BJ136" s="129" t="e">
        <f>B136/B157</f>
        <v>#DIV/0!</v>
      </c>
      <c r="BK136" s="130" t="e">
        <f t="shared" ref="BK136" si="996">C136/C157</f>
        <v>#DIV/0!</v>
      </c>
      <c r="BL136" s="131" t="e">
        <f t="shared" ref="BL136" si="997">D136/D157</f>
        <v>#DIV/0!</v>
      </c>
      <c r="BM136" s="132" t="e">
        <f t="shared" ref="BM136" si="998">E136/E157</f>
        <v>#DIV/0!</v>
      </c>
      <c r="BN136" s="129" t="e">
        <f t="shared" ref="BN136" si="999">F136/F157</f>
        <v>#DIV/0!</v>
      </c>
      <c r="BO136" s="130" t="e">
        <f t="shared" ref="BO136" si="1000">G136/G157</f>
        <v>#DIV/0!</v>
      </c>
      <c r="BP136" s="131" t="e">
        <f t="shared" ref="BP136" si="1001">H136/H157</f>
        <v>#DIV/0!</v>
      </c>
      <c r="BQ136" s="132" t="e">
        <f t="shared" ref="BQ136" si="1002">I136/I157</f>
        <v>#DIV/0!</v>
      </c>
      <c r="BR136" s="129" t="e">
        <f t="shared" ref="BR136" si="1003">J136/J157</f>
        <v>#DIV/0!</v>
      </c>
      <c r="BS136" s="130" t="e">
        <f t="shared" ref="BS136" si="1004">K136/K157</f>
        <v>#DIV/0!</v>
      </c>
      <c r="BT136" s="131" t="e">
        <f t="shared" ref="BT136" si="1005">L136/L157</f>
        <v>#DIV/0!</v>
      </c>
      <c r="BU136" s="129" t="e">
        <f t="shared" ref="BU136" si="1006">M136/M157</f>
        <v>#DIV/0!</v>
      </c>
      <c r="BV136" s="133" t="e">
        <f t="shared" ref="BV136" si="1007">N136/N157</f>
        <v>#DIV/0!</v>
      </c>
      <c r="BW136" s="134" t="e">
        <f t="shared" ref="BW136" si="1008">O136/O157</f>
        <v>#DIV/0!</v>
      </c>
      <c r="BX136" s="129" t="e">
        <f t="shared" ref="BX136" si="1009">P136/P157</f>
        <v>#DIV/0!</v>
      </c>
      <c r="BY136" s="130" t="e">
        <f t="shared" ref="BY136" si="1010">Q136/Q157</f>
        <v>#DIV/0!</v>
      </c>
      <c r="BZ136" s="131" t="e">
        <f t="shared" ref="BZ136" si="1011">R136/R157</f>
        <v>#DIV/0!</v>
      </c>
      <c r="CA136" s="132" t="e">
        <f t="shared" ref="CA136" si="1012">S136/S157</f>
        <v>#DIV/0!</v>
      </c>
      <c r="CB136" s="129" t="e">
        <f t="shared" ref="CB136" si="1013">T136/T157</f>
        <v>#DIV/0!</v>
      </c>
      <c r="CC136" s="130" t="e">
        <f t="shared" ref="CC136" si="1014">U136/U157</f>
        <v>#DIV/0!</v>
      </c>
      <c r="CD136" s="131" t="e">
        <f t="shared" ref="CD136" si="1015">V136/V157</f>
        <v>#DIV/0!</v>
      </c>
      <c r="CE136" s="132" t="e">
        <f t="shared" ref="CE136" si="1016">W136/W157</f>
        <v>#DIV/0!</v>
      </c>
      <c r="CF136" s="129" t="e">
        <f t="shared" ref="CF136" si="1017">X136/X157</f>
        <v>#DIV/0!</v>
      </c>
      <c r="CG136" s="130" t="e">
        <f t="shared" ref="CG136" si="1018">Y136/Y157</f>
        <v>#DIV/0!</v>
      </c>
      <c r="CH136" s="131" t="e">
        <f t="shared" ref="CH136" si="1019">Z136/Z157</f>
        <v>#DIV/0!</v>
      </c>
      <c r="CI136" s="129" t="e">
        <f t="shared" ref="CI136" si="1020">AA136/AA157</f>
        <v>#DIV/0!</v>
      </c>
      <c r="CJ136" s="135" t="e">
        <f t="shared" ref="CJ136" si="1021">AB136/AB157</f>
        <v>#DIV/0!</v>
      </c>
      <c r="CK136" s="136" t="e">
        <f t="shared" ref="CK136" si="1022">AC136/AC157</f>
        <v>#DIV/0!</v>
      </c>
    </row>
    <row r="137" spans="1:89" ht="14" thickTop="1">
      <c r="A137" s="146" t="s">
        <v>20</v>
      </c>
      <c r="B137" s="196"/>
      <c r="C137" s="197"/>
      <c r="D137" s="198"/>
      <c r="E137" s="199"/>
      <c r="F137" s="196"/>
      <c r="G137" s="200"/>
      <c r="H137" s="198"/>
      <c r="I137" s="199"/>
      <c r="J137" s="196"/>
      <c r="K137" s="200"/>
      <c r="L137" s="198"/>
      <c r="M137" s="196"/>
      <c r="N137" s="201"/>
      <c r="O137" s="202"/>
      <c r="P137" s="196"/>
      <c r="Q137" s="200"/>
      <c r="R137" s="198"/>
      <c r="S137" s="199"/>
      <c r="T137" s="196"/>
      <c r="U137" s="200"/>
      <c r="V137" s="198"/>
      <c r="W137" s="199"/>
      <c r="X137" s="196"/>
      <c r="Y137" s="200"/>
      <c r="Z137" s="198"/>
      <c r="AA137" s="196"/>
      <c r="AB137" s="172">
        <f t="shared" si="939"/>
        <v>0</v>
      </c>
      <c r="AC137" s="173">
        <f t="shared" si="940"/>
        <v>0</v>
      </c>
      <c r="BI137" s="146" t="s">
        <v>20</v>
      </c>
      <c r="BJ137" s="129" t="e">
        <f>B137/B157</f>
        <v>#DIV/0!</v>
      </c>
      <c r="BK137" s="130" t="e">
        <f t="shared" ref="BK137" si="1023">C137/C157</f>
        <v>#DIV/0!</v>
      </c>
      <c r="BL137" s="131" t="e">
        <f t="shared" ref="BL137" si="1024">D137/D157</f>
        <v>#DIV/0!</v>
      </c>
      <c r="BM137" s="132" t="e">
        <f t="shared" ref="BM137" si="1025">E137/E157</f>
        <v>#DIV/0!</v>
      </c>
      <c r="BN137" s="129" t="e">
        <f t="shared" ref="BN137" si="1026">F137/F157</f>
        <v>#DIV/0!</v>
      </c>
      <c r="BO137" s="130" t="e">
        <f t="shared" ref="BO137" si="1027">G137/G157</f>
        <v>#DIV/0!</v>
      </c>
      <c r="BP137" s="131" t="e">
        <f t="shared" ref="BP137" si="1028">H137/H157</f>
        <v>#DIV/0!</v>
      </c>
      <c r="BQ137" s="132" t="e">
        <f t="shared" ref="BQ137" si="1029">I137/I157</f>
        <v>#DIV/0!</v>
      </c>
      <c r="BR137" s="129" t="e">
        <f t="shared" ref="BR137" si="1030">J137/J157</f>
        <v>#DIV/0!</v>
      </c>
      <c r="BS137" s="130" t="e">
        <f t="shared" ref="BS137" si="1031">K137/K157</f>
        <v>#DIV/0!</v>
      </c>
      <c r="BT137" s="131" t="e">
        <f t="shared" ref="BT137" si="1032">L137/L157</f>
        <v>#DIV/0!</v>
      </c>
      <c r="BU137" s="129" t="e">
        <f t="shared" ref="BU137" si="1033">M137/M157</f>
        <v>#DIV/0!</v>
      </c>
      <c r="BV137" s="133" t="e">
        <f t="shared" ref="BV137" si="1034">N137/N157</f>
        <v>#DIV/0!</v>
      </c>
      <c r="BW137" s="134" t="e">
        <f t="shared" ref="BW137" si="1035">O137/O157</f>
        <v>#DIV/0!</v>
      </c>
      <c r="BX137" s="129" t="e">
        <f t="shared" ref="BX137" si="1036">P137/P157</f>
        <v>#DIV/0!</v>
      </c>
      <c r="BY137" s="130" t="e">
        <f t="shared" ref="BY137" si="1037">Q137/Q157</f>
        <v>#DIV/0!</v>
      </c>
      <c r="BZ137" s="131" t="e">
        <f t="shared" ref="BZ137" si="1038">R137/R157</f>
        <v>#DIV/0!</v>
      </c>
      <c r="CA137" s="132" t="e">
        <f t="shared" ref="CA137" si="1039">S137/S157</f>
        <v>#DIV/0!</v>
      </c>
      <c r="CB137" s="129" t="e">
        <f t="shared" ref="CB137" si="1040">T137/T157</f>
        <v>#DIV/0!</v>
      </c>
      <c r="CC137" s="130" t="e">
        <f t="shared" ref="CC137" si="1041">U137/U157</f>
        <v>#DIV/0!</v>
      </c>
      <c r="CD137" s="131" t="e">
        <f t="shared" ref="CD137" si="1042">V137/V157</f>
        <v>#DIV/0!</v>
      </c>
      <c r="CE137" s="132" t="e">
        <f t="shared" ref="CE137" si="1043">W137/W157</f>
        <v>#DIV/0!</v>
      </c>
      <c r="CF137" s="129" t="e">
        <f t="shared" ref="CF137" si="1044">X137/X157</f>
        <v>#DIV/0!</v>
      </c>
      <c r="CG137" s="130" t="e">
        <f t="shared" ref="CG137" si="1045">Y137/Y157</f>
        <v>#DIV/0!</v>
      </c>
      <c r="CH137" s="131" t="e">
        <f t="shared" ref="CH137" si="1046">Z137/Z157</f>
        <v>#DIV/0!</v>
      </c>
      <c r="CI137" s="129" t="e">
        <f t="shared" ref="CI137" si="1047">AA137/AA157</f>
        <v>#DIV/0!</v>
      </c>
      <c r="CJ137" s="135" t="e">
        <f t="shared" ref="CJ137" si="1048">AB137/AB157</f>
        <v>#DIV/0!</v>
      </c>
      <c r="CK137" s="136" t="e">
        <f t="shared" ref="CK137" si="1049">AC137/AC157</f>
        <v>#DIV/0!</v>
      </c>
    </row>
    <row r="138" spans="1:89" ht="14" thickBot="1">
      <c r="A138" s="137" t="s">
        <v>21</v>
      </c>
      <c r="B138" s="189"/>
      <c r="C138" s="190"/>
      <c r="D138" s="191"/>
      <c r="E138" s="192"/>
      <c r="F138" s="189"/>
      <c r="G138" s="193"/>
      <c r="H138" s="191"/>
      <c r="I138" s="192"/>
      <c r="J138" s="189"/>
      <c r="K138" s="193"/>
      <c r="L138" s="191"/>
      <c r="M138" s="189"/>
      <c r="N138" s="194"/>
      <c r="O138" s="195"/>
      <c r="P138" s="189"/>
      <c r="Q138" s="193"/>
      <c r="R138" s="191"/>
      <c r="S138" s="192"/>
      <c r="T138" s="189"/>
      <c r="U138" s="193"/>
      <c r="V138" s="191"/>
      <c r="W138" s="192"/>
      <c r="X138" s="189"/>
      <c r="Y138" s="193"/>
      <c r="Z138" s="191"/>
      <c r="AA138" s="189"/>
      <c r="AB138" s="172">
        <f t="shared" si="939"/>
        <v>0</v>
      </c>
      <c r="AC138" s="173">
        <f t="shared" si="940"/>
        <v>0</v>
      </c>
      <c r="AE138" s="272" t="s">
        <v>85</v>
      </c>
      <c r="BI138" s="137" t="s">
        <v>21</v>
      </c>
      <c r="BJ138" s="129" t="e">
        <f>B138/B157</f>
        <v>#DIV/0!</v>
      </c>
      <c r="BK138" s="130" t="e">
        <f t="shared" ref="BK138" si="1050">C138/C157</f>
        <v>#DIV/0!</v>
      </c>
      <c r="BL138" s="131" t="e">
        <f t="shared" ref="BL138" si="1051">D138/D157</f>
        <v>#DIV/0!</v>
      </c>
      <c r="BM138" s="132" t="e">
        <f t="shared" ref="BM138" si="1052">E138/E157</f>
        <v>#DIV/0!</v>
      </c>
      <c r="BN138" s="129" t="e">
        <f t="shared" ref="BN138" si="1053">F138/F157</f>
        <v>#DIV/0!</v>
      </c>
      <c r="BO138" s="130" t="e">
        <f t="shared" ref="BO138" si="1054">G138/G157</f>
        <v>#DIV/0!</v>
      </c>
      <c r="BP138" s="131" t="e">
        <f t="shared" ref="BP138" si="1055">H138/H157</f>
        <v>#DIV/0!</v>
      </c>
      <c r="BQ138" s="132" t="e">
        <f t="shared" ref="BQ138" si="1056">I138/I157</f>
        <v>#DIV/0!</v>
      </c>
      <c r="BR138" s="129" t="e">
        <f t="shared" ref="BR138" si="1057">J138/J157</f>
        <v>#DIV/0!</v>
      </c>
      <c r="BS138" s="130" t="e">
        <f t="shared" ref="BS138" si="1058">K138/K157</f>
        <v>#DIV/0!</v>
      </c>
      <c r="BT138" s="131" t="e">
        <f t="shared" ref="BT138" si="1059">L138/L157</f>
        <v>#DIV/0!</v>
      </c>
      <c r="BU138" s="129" t="e">
        <f t="shared" ref="BU138" si="1060">M138/M157</f>
        <v>#DIV/0!</v>
      </c>
      <c r="BV138" s="133" t="e">
        <f t="shared" ref="BV138" si="1061">N138/N157</f>
        <v>#DIV/0!</v>
      </c>
      <c r="BW138" s="134" t="e">
        <f t="shared" ref="BW138" si="1062">O138/O157</f>
        <v>#DIV/0!</v>
      </c>
      <c r="BX138" s="129" t="e">
        <f t="shared" ref="BX138" si="1063">P138/P157</f>
        <v>#DIV/0!</v>
      </c>
      <c r="BY138" s="130" t="e">
        <f t="shared" ref="BY138" si="1064">Q138/Q157</f>
        <v>#DIV/0!</v>
      </c>
      <c r="BZ138" s="131" t="e">
        <f t="shared" ref="BZ138" si="1065">R138/R157</f>
        <v>#DIV/0!</v>
      </c>
      <c r="CA138" s="132" t="e">
        <f t="shared" ref="CA138" si="1066">S138/S157</f>
        <v>#DIV/0!</v>
      </c>
      <c r="CB138" s="129" t="e">
        <f t="shared" ref="CB138" si="1067">T138/T157</f>
        <v>#DIV/0!</v>
      </c>
      <c r="CC138" s="130" t="e">
        <f t="shared" ref="CC138" si="1068">U138/U157</f>
        <v>#DIV/0!</v>
      </c>
      <c r="CD138" s="131" t="e">
        <f t="shared" ref="CD138" si="1069">V138/V157</f>
        <v>#DIV/0!</v>
      </c>
      <c r="CE138" s="132" t="e">
        <f t="shared" ref="CE138" si="1070">W138/W157</f>
        <v>#DIV/0!</v>
      </c>
      <c r="CF138" s="129" t="e">
        <f t="shared" ref="CF138" si="1071">X138/X157</f>
        <v>#DIV/0!</v>
      </c>
      <c r="CG138" s="130" t="e">
        <f t="shared" ref="CG138" si="1072">Y138/Y157</f>
        <v>#DIV/0!</v>
      </c>
      <c r="CH138" s="131" t="e">
        <f t="shared" ref="CH138" si="1073">Z138/Z157</f>
        <v>#DIV/0!</v>
      </c>
      <c r="CI138" s="129" t="e">
        <f t="shared" ref="CI138" si="1074">AA138/AA157</f>
        <v>#DIV/0!</v>
      </c>
      <c r="CJ138" s="135" t="e">
        <f t="shared" ref="CJ138" si="1075">AB138/AB157</f>
        <v>#DIV/0!</v>
      </c>
      <c r="CK138" s="136" t="e">
        <f t="shared" ref="CK138" si="1076">AC138/AC157</f>
        <v>#DIV/0!</v>
      </c>
    </row>
    <row r="139" spans="1:89" ht="15" thickTop="1" thickBot="1">
      <c r="A139" s="146" t="s">
        <v>22</v>
      </c>
      <c r="B139" s="196"/>
      <c r="C139" s="197"/>
      <c r="D139" s="198"/>
      <c r="E139" s="199"/>
      <c r="F139" s="196"/>
      <c r="G139" s="200"/>
      <c r="H139" s="198"/>
      <c r="I139" s="199"/>
      <c r="J139" s="196"/>
      <c r="K139" s="200"/>
      <c r="L139" s="198"/>
      <c r="M139" s="196"/>
      <c r="N139" s="201"/>
      <c r="O139" s="202"/>
      <c r="P139" s="196"/>
      <c r="Q139" s="200"/>
      <c r="R139" s="198"/>
      <c r="S139" s="199"/>
      <c r="T139" s="196"/>
      <c r="U139" s="200"/>
      <c r="V139" s="198"/>
      <c r="W139" s="199"/>
      <c r="X139" s="196"/>
      <c r="Y139" s="200"/>
      <c r="Z139" s="198"/>
      <c r="AA139" s="196"/>
      <c r="AB139" s="172">
        <f t="shared" si="939"/>
        <v>0</v>
      </c>
      <c r="AC139" s="173">
        <f t="shared" si="940"/>
        <v>0</v>
      </c>
      <c r="AE139" s="298" t="s">
        <v>0</v>
      </c>
      <c r="AF139" s="292" t="s">
        <v>1</v>
      </c>
      <c r="AG139" s="293"/>
      <c r="AH139" s="292" t="s">
        <v>2</v>
      </c>
      <c r="AI139" s="293"/>
      <c r="AJ139" s="292" t="s">
        <v>3</v>
      </c>
      <c r="AK139" s="293"/>
      <c r="AL139" s="292" t="s">
        <v>4</v>
      </c>
      <c r="AM139" s="293"/>
      <c r="AN139" s="292" t="s">
        <v>5</v>
      </c>
      <c r="AO139" s="293"/>
      <c r="AP139" s="292" t="s">
        <v>6</v>
      </c>
      <c r="AQ139" s="293"/>
      <c r="AR139" s="292" t="s">
        <v>7</v>
      </c>
      <c r="AS139" s="293"/>
      <c r="AT139" s="292" t="s">
        <v>8</v>
      </c>
      <c r="AU139" s="293"/>
      <c r="AV139" s="292" t="s">
        <v>9</v>
      </c>
      <c r="AW139" s="293"/>
      <c r="AX139" s="292" t="s">
        <v>10</v>
      </c>
      <c r="AY139" s="293"/>
      <c r="AZ139" s="292" t="s">
        <v>11</v>
      </c>
      <c r="BA139" s="293"/>
      <c r="BB139" s="292" t="s">
        <v>12</v>
      </c>
      <c r="BC139" s="293"/>
      <c r="BD139" s="294" t="s">
        <v>40</v>
      </c>
      <c r="BE139" s="295"/>
      <c r="BF139" s="296" t="s">
        <v>41</v>
      </c>
      <c r="BG139" s="297"/>
      <c r="BI139" s="146" t="s">
        <v>22</v>
      </c>
      <c r="BJ139" s="129" t="e">
        <f>B139/B157</f>
        <v>#DIV/0!</v>
      </c>
      <c r="BK139" s="130" t="e">
        <f t="shared" ref="BK139" si="1077">C139/C157</f>
        <v>#DIV/0!</v>
      </c>
      <c r="BL139" s="131" t="e">
        <f t="shared" ref="BL139" si="1078">D139/D157</f>
        <v>#DIV/0!</v>
      </c>
      <c r="BM139" s="132" t="e">
        <f t="shared" ref="BM139" si="1079">E139/E157</f>
        <v>#DIV/0!</v>
      </c>
      <c r="BN139" s="129" t="e">
        <f t="shared" ref="BN139" si="1080">F139/F157</f>
        <v>#DIV/0!</v>
      </c>
      <c r="BO139" s="130" t="e">
        <f t="shared" ref="BO139" si="1081">G139/G157</f>
        <v>#DIV/0!</v>
      </c>
      <c r="BP139" s="131" t="e">
        <f t="shared" ref="BP139" si="1082">H139/H157</f>
        <v>#DIV/0!</v>
      </c>
      <c r="BQ139" s="132" t="e">
        <f t="shared" ref="BQ139" si="1083">I139/I157</f>
        <v>#DIV/0!</v>
      </c>
      <c r="BR139" s="129" t="e">
        <f t="shared" ref="BR139" si="1084">J139/J157</f>
        <v>#DIV/0!</v>
      </c>
      <c r="BS139" s="130" t="e">
        <f t="shared" ref="BS139" si="1085">K139/K157</f>
        <v>#DIV/0!</v>
      </c>
      <c r="BT139" s="131" t="e">
        <f t="shared" ref="BT139" si="1086">L139/L157</f>
        <v>#DIV/0!</v>
      </c>
      <c r="BU139" s="129" t="e">
        <f t="shared" ref="BU139" si="1087">M139/M157</f>
        <v>#DIV/0!</v>
      </c>
      <c r="BV139" s="133" t="e">
        <f t="shared" ref="BV139" si="1088">N139/N157</f>
        <v>#DIV/0!</v>
      </c>
      <c r="BW139" s="134" t="e">
        <f t="shared" ref="BW139" si="1089">O139/O157</f>
        <v>#DIV/0!</v>
      </c>
      <c r="BX139" s="129" t="e">
        <f t="shared" ref="BX139" si="1090">P139/P157</f>
        <v>#DIV/0!</v>
      </c>
      <c r="BY139" s="130" t="e">
        <f t="shared" ref="BY139" si="1091">Q139/Q157</f>
        <v>#DIV/0!</v>
      </c>
      <c r="BZ139" s="131" t="e">
        <f t="shared" ref="BZ139" si="1092">R139/R157</f>
        <v>#DIV/0!</v>
      </c>
      <c r="CA139" s="132" t="e">
        <f t="shared" ref="CA139" si="1093">S139/S157</f>
        <v>#DIV/0!</v>
      </c>
      <c r="CB139" s="129" t="e">
        <f t="shared" ref="CB139" si="1094">T139/T157</f>
        <v>#DIV/0!</v>
      </c>
      <c r="CC139" s="130" t="e">
        <f t="shared" ref="CC139" si="1095">U139/U157</f>
        <v>#DIV/0!</v>
      </c>
      <c r="CD139" s="131" t="e">
        <f t="shared" ref="CD139" si="1096">V139/V157</f>
        <v>#DIV/0!</v>
      </c>
      <c r="CE139" s="132" t="e">
        <f t="shared" ref="CE139" si="1097">W139/W157</f>
        <v>#DIV/0!</v>
      </c>
      <c r="CF139" s="129" t="e">
        <f t="shared" ref="CF139" si="1098">X139/X157</f>
        <v>#DIV/0!</v>
      </c>
      <c r="CG139" s="130" t="e">
        <f t="shared" ref="CG139" si="1099">Y139/Y157</f>
        <v>#DIV/0!</v>
      </c>
      <c r="CH139" s="131" t="e">
        <f t="shared" ref="CH139" si="1100">Z139/Z157</f>
        <v>#DIV/0!</v>
      </c>
      <c r="CI139" s="129" t="e">
        <f t="shared" ref="CI139" si="1101">AA139/AA157</f>
        <v>#DIV/0!</v>
      </c>
      <c r="CJ139" s="135" t="e">
        <f t="shared" ref="CJ139" si="1102">AB139/AB157</f>
        <v>#DIV/0!</v>
      </c>
      <c r="CK139" s="136" t="e">
        <f t="shared" ref="CK139" si="1103">AC139/AC157</f>
        <v>#DIV/0!</v>
      </c>
    </row>
    <row r="140" spans="1:89" ht="15" thickTop="1" thickBot="1">
      <c r="A140" s="137" t="s">
        <v>23</v>
      </c>
      <c r="B140" s="189"/>
      <c r="C140" s="190"/>
      <c r="D140" s="191"/>
      <c r="E140" s="192"/>
      <c r="F140" s="189"/>
      <c r="G140" s="193"/>
      <c r="H140" s="191"/>
      <c r="I140" s="192"/>
      <c r="J140" s="189"/>
      <c r="K140" s="193"/>
      <c r="L140" s="191"/>
      <c r="M140" s="189"/>
      <c r="N140" s="194"/>
      <c r="O140" s="195"/>
      <c r="P140" s="189"/>
      <c r="Q140" s="193"/>
      <c r="R140" s="191"/>
      <c r="S140" s="192"/>
      <c r="T140" s="189"/>
      <c r="U140" s="193"/>
      <c r="V140" s="191"/>
      <c r="W140" s="192"/>
      <c r="X140" s="189"/>
      <c r="Y140" s="193"/>
      <c r="Z140" s="191"/>
      <c r="AA140" s="189"/>
      <c r="AB140" s="172">
        <f t="shared" si="939"/>
        <v>0</v>
      </c>
      <c r="AC140" s="173">
        <f t="shared" si="940"/>
        <v>0</v>
      </c>
      <c r="AE140" s="299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 t="e">
        <f>B140/B157</f>
        <v>#DIV/0!</v>
      </c>
      <c r="BK140" s="130" t="e">
        <f t="shared" ref="BK140" si="1104">C140/C157</f>
        <v>#DIV/0!</v>
      </c>
      <c r="BL140" s="131" t="e">
        <f t="shared" ref="BL140" si="1105">D140/D157</f>
        <v>#DIV/0!</v>
      </c>
      <c r="BM140" s="132" t="e">
        <f t="shared" ref="BM140" si="1106">E140/E157</f>
        <v>#DIV/0!</v>
      </c>
      <c r="BN140" s="129" t="e">
        <f t="shared" ref="BN140" si="1107">F140/F157</f>
        <v>#DIV/0!</v>
      </c>
      <c r="BO140" s="130" t="e">
        <f t="shared" ref="BO140" si="1108">G140/G157</f>
        <v>#DIV/0!</v>
      </c>
      <c r="BP140" s="131" t="e">
        <f t="shared" ref="BP140" si="1109">H140/H157</f>
        <v>#DIV/0!</v>
      </c>
      <c r="BQ140" s="132" t="e">
        <f t="shared" ref="BQ140" si="1110">I140/I157</f>
        <v>#DIV/0!</v>
      </c>
      <c r="BR140" s="129" t="e">
        <f t="shared" ref="BR140" si="1111">J140/J157</f>
        <v>#DIV/0!</v>
      </c>
      <c r="BS140" s="130" t="e">
        <f t="shared" ref="BS140" si="1112">K140/K157</f>
        <v>#DIV/0!</v>
      </c>
      <c r="BT140" s="131" t="e">
        <f t="shared" ref="BT140" si="1113">L140/L157</f>
        <v>#DIV/0!</v>
      </c>
      <c r="BU140" s="129" t="e">
        <f t="shared" ref="BU140" si="1114">M140/M157</f>
        <v>#DIV/0!</v>
      </c>
      <c r="BV140" s="133" t="e">
        <f t="shared" ref="BV140" si="1115">N140/N157</f>
        <v>#DIV/0!</v>
      </c>
      <c r="BW140" s="134" t="e">
        <f t="shared" ref="BW140" si="1116">O140/O157</f>
        <v>#DIV/0!</v>
      </c>
      <c r="BX140" s="129" t="e">
        <f t="shared" ref="BX140" si="1117">P140/P157</f>
        <v>#DIV/0!</v>
      </c>
      <c r="BY140" s="130" t="e">
        <f t="shared" ref="BY140" si="1118">Q140/Q157</f>
        <v>#DIV/0!</v>
      </c>
      <c r="BZ140" s="131" t="e">
        <f t="shared" ref="BZ140" si="1119">R140/R157</f>
        <v>#DIV/0!</v>
      </c>
      <c r="CA140" s="132" t="e">
        <f t="shared" ref="CA140" si="1120">S140/S157</f>
        <v>#DIV/0!</v>
      </c>
      <c r="CB140" s="129" t="e">
        <f t="shared" ref="CB140" si="1121">T140/T157</f>
        <v>#DIV/0!</v>
      </c>
      <c r="CC140" s="130" t="e">
        <f t="shared" ref="CC140" si="1122">U140/U157</f>
        <v>#DIV/0!</v>
      </c>
      <c r="CD140" s="131" t="e">
        <f t="shared" ref="CD140" si="1123">V140/V157</f>
        <v>#DIV/0!</v>
      </c>
      <c r="CE140" s="132" t="e">
        <f t="shared" ref="CE140" si="1124">W140/W157</f>
        <v>#DIV/0!</v>
      </c>
      <c r="CF140" s="129" t="e">
        <f t="shared" ref="CF140" si="1125">X140/X157</f>
        <v>#DIV/0!</v>
      </c>
      <c r="CG140" s="130" t="e">
        <f t="shared" ref="CG140" si="1126">Y140/Y157</f>
        <v>#DIV/0!</v>
      </c>
      <c r="CH140" s="131" t="e">
        <f t="shared" ref="CH140" si="1127">Z140/Z157</f>
        <v>#DIV/0!</v>
      </c>
      <c r="CI140" s="129" t="e">
        <f t="shared" ref="CI140" si="1128">AA140/AA157</f>
        <v>#DIV/0!</v>
      </c>
      <c r="CJ140" s="135" t="e">
        <f t="shared" ref="CJ140" si="1129">AB140/AB157</f>
        <v>#DIV/0!</v>
      </c>
      <c r="CK140" s="136" t="e">
        <f t="shared" ref="CK140" si="1130">AC140/AC157</f>
        <v>#DIV/0!</v>
      </c>
    </row>
    <row r="141" spans="1:89" ht="14" thickTop="1">
      <c r="A141" s="146" t="s">
        <v>24</v>
      </c>
      <c r="B141" s="203"/>
      <c r="C141" s="197"/>
      <c r="D141" s="198"/>
      <c r="E141" s="199"/>
      <c r="F141" s="196"/>
      <c r="G141" s="200"/>
      <c r="H141" s="198"/>
      <c r="I141" s="199"/>
      <c r="J141" s="196"/>
      <c r="K141" s="200"/>
      <c r="L141" s="198"/>
      <c r="M141" s="196"/>
      <c r="N141" s="201"/>
      <c r="O141" s="204"/>
      <c r="P141" s="196"/>
      <c r="Q141" s="200"/>
      <c r="R141" s="198"/>
      <c r="S141" s="199"/>
      <c r="T141" s="196"/>
      <c r="U141" s="200"/>
      <c r="V141" s="198"/>
      <c r="W141" s="205"/>
      <c r="X141" s="196"/>
      <c r="Y141" s="200"/>
      <c r="Z141" s="198"/>
      <c r="AA141" s="196"/>
      <c r="AB141" s="172">
        <f t="shared" si="939"/>
        <v>0</v>
      </c>
      <c r="AC141" s="173">
        <f t="shared" si="940"/>
        <v>0</v>
      </c>
      <c r="AE141" s="275" t="str">
        <f>$AE$17</f>
        <v>17:00 - 17:59</v>
      </c>
      <c r="AF141" s="126">
        <f t="shared" ref="AF141:AU142" si="1131">SUMIF($A$9:$A$32,$AE141,B$133:B$156)</f>
        <v>0</v>
      </c>
      <c r="AG141" s="186">
        <f t="shared" si="1131"/>
        <v>0</v>
      </c>
      <c r="AH141" s="127">
        <f t="shared" si="1131"/>
        <v>0</v>
      </c>
      <c r="AI141" s="180">
        <f t="shared" si="1131"/>
        <v>0</v>
      </c>
      <c r="AJ141" s="126">
        <f t="shared" si="1131"/>
        <v>0</v>
      </c>
      <c r="AK141" s="128">
        <f t="shared" si="1131"/>
        <v>0</v>
      </c>
      <c r="AL141" s="127">
        <f t="shared" si="1131"/>
        <v>0</v>
      </c>
      <c r="AM141" s="180">
        <f t="shared" si="1131"/>
        <v>0</v>
      </c>
      <c r="AN141" s="126">
        <f t="shared" si="1131"/>
        <v>0</v>
      </c>
      <c r="AO141" s="128">
        <f t="shared" si="1131"/>
        <v>0</v>
      </c>
      <c r="AP141" s="127">
        <f t="shared" si="1131"/>
        <v>0</v>
      </c>
      <c r="AQ141" s="126">
        <f t="shared" si="1131"/>
        <v>0</v>
      </c>
      <c r="AR141" s="179">
        <f t="shared" si="1131"/>
        <v>0</v>
      </c>
      <c r="AS141" s="181">
        <f t="shared" si="1131"/>
        <v>0</v>
      </c>
      <c r="AT141" s="126">
        <f t="shared" si="1131"/>
        <v>0</v>
      </c>
      <c r="AU141" s="128">
        <f t="shared" si="1131"/>
        <v>0</v>
      </c>
      <c r="AV141" s="127">
        <f t="shared" ref="AP141:BE142" si="1132">SUMIF($A$9:$A$32,$AE141,R$133:R$156)</f>
        <v>0</v>
      </c>
      <c r="AW141" s="180">
        <f t="shared" si="1132"/>
        <v>0</v>
      </c>
      <c r="AX141" s="126">
        <f t="shared" si="1132"/>
        <v>0</v>
      </c>
      <c r="AY141" s="128">
        <f t="shared" si="1132"/>
        <v>0</v>
      </c>
      <c r="AZ141" s="127">
        <f t="shared" si="1132"/>
        <v>0</v>
      </c>
      <c r="BA141" s="180">
        <f t="shared" si="1132"/>
        <v>0</v>
      </c>
      <c r="BB141" s="126">
        <f t="shared" si="1132"/>
        <v>0</v>
      </c>
      <c r="BC141" s="128">
        <f t="shared" si="1132"/>
        <v>0</v>
      </c>
      <c r="BD141" s="184">
        <f t="shared" si="1132"/>
        <v>0</v>
      </c>
      <c r="BE141" s="185">
        <f t="shared" si="1132"/>
        <v>0</v>
      </c>
      <c r="BF141" s="170">
        <f>AF141+AH141+AJ141+AL141+AN141+AP141+AR141+AT141+AV141+AX141+AZ141+BB141+BD141</f>
        <v>0</v>
      </c>
      <c r="BG141" s="171">
        <f>AG141+AI141+AK141+AM141+AO141+AQ141+AS141+AU141+AW141+AY141+BA141+BC141+BE141</f>
        <v>0</v>
      </c>
      <c r="BI141" s="146" t="s">
        <v>24</v>
      </c>
      <c r="BJ141" s="129" t="e">
        <f>B141/B157</f>
        <v>#DIV/0!</v>
      </c>
      <c r="BK141" s="130" t="e">
        <f t="shared" ref="BK141" si="1133">C141/C157</f>
        <v>#DIV/0!</v>
      </c>
      <c r="BL141" s="131" t="e">
        <f t="shared" ref="BL141" si="1134">D141/D157</f>
        <v>#DIV/0!</v>
      </c>
      <c r="BM141" s="132" t="e">
        <f t="shared" ref="BM141" si="1135">E141/E157</f>
        <v>#DIV/0!</v>
      </c>
      <c r="BN141" s="129" t="e">
        <f t="shared" ref="BN141" si="1136">F141/F157</f>
        <v>#DIV/0!</v>
      </c>
      <c r="BO141" s="130" t="e">
        <f t="shared" ref="BO141" si="1137">G141/G157</f>
        <v>#DIV/0!</v>
      </c>
      <c r="BP141" s="131" t="e">
        <f t="shared" ref="BP141" si="1138">H141/H157</f>
        <v>#DIV/0!</v>
      </c>
      <c r="BQ141" s="132" t="e">
        <f t="shared" ref="BQ141" si="1139">I141/I157</f>
        <v>#DIV/0!</v>
      </c>
      <c r="BR141" s="129" t="e">
        <f t="shared" ref="BR141" si="1140">J141/J157</f>
        <v>#DIV/0!</v>
      </c>
      <c r="BS141" s="130" t="e">
        <f t="shared" ref="BS141" si="1141">K141/K157</f>
        <v>#DIV/0!</v>
      </c>
      <c r="BT141" s="131" t="e">
        <f t="shared" ref="BT141" si="1142">L141/L157</f>
        <v>#DIV/0!</v>
      </c>
      <c r="BU141" s="129" t="e">
        <f t="shared" ref="BU141" si="1143">M141/M157</f>
        <v>#DIV/0!</v>
      </c>
      <c r="BV141" s="133" t="e">
        <f t="shared" ref="BV141" si="1144">N141/N157</f>
        <v>#DIV/0!</v>
      </c>
      <c r="BW141" s="134" t="e">
        <f t="shared" ref="BW141" si="1145">O141/O157</f>
        <v>#DIV/0!</v>
      </c>
      <c r="BX141" s="129" t="e">
        <f t="shared" ref="BX141" si="1146">P141/P157</f>
        <v>#DIV/0!</v>
      </c>
      <c r="BY141" s="130" t="e">
        <f t="shared" ref="BY141" si="1147">Q141/Q157</f>
        <v>#DIV/0!</v>
      </c>
      <c r="BZ141" s="131" t="e">
        <f t="shared" ref="BZ141" si="1148">R141/R157</f>
        <v>#DIV/0!</v>
      </c>
      <c r="CA141" s="132" t="e">
        <f t="shared" ref="CA141" si="1149">S141/S157</f>
        <v>#DIV/0!</v>
      </c>
      <c r="CB141" s="129" t="e">
        <f t="shared" ref="CB141" si="1150">T141/T157</f>
        <v>#DIV/0!</v>
      </c>
      <c r="CC141" s="130" t="e">
        <f t="shared" ref="CC141" si="1151">U141/U157</f>
        <v>#DIV/0!</v>
      </c>
      <c r="CD141" s="131" t="e">
        <f t="shared" ref="CD141" si="1152">V141/V157</f>
        <v>#DIV/0!</v>
      </c>
      <c r="CE141" s="132" t="e">
        <f t="shared" ref="CE141" si="1153">W141/W157</f>
        <v>#DIV/0!</v>
      </c>
      <c r="CF141" s="129" t="e">
        <f t="shared" ref="CF141" si="1154">X141/X157</f>
        <v>#DIV/0!</v>
      </c>
      <c r="CG141" s="130" t="e">
        <f t="shared" ref="CG141" si="1155">Y141/Y157</f>
        <v>#DIV/0!</v>
      </c>
      <c r="CH141" s="131" t="e">
        <f t="shared" ref="CH141" si="1156">Z141/Z157</f>
        <v>#DIV/0!</v>
      </c>
      <c r="CI141" s="129" t="e">
        <f t="shared" ref="CI141" si="1157">AA141/AA157</f>
        <v>#DIV/0!</v>
      </c>
      <c r="CJ141" s="135" t="e">
        <f t="shared" ref="CJ141" si="1158">AB141/AB157</f>
        <v>#DIV/0!</v>
      </c>
      <c r="CK141" s="136" t="e">
        <f t="shared" ref="CK141" si="1159">AC141/AC157</f>
        <v>#DIV/0!</v>
      </c>
    </row>
    <row r="142" spans="1:89">
      <c r="A142" s="137" t="s">
        <v>25</v>
      </c>
      <c r="B142" s="206"/>
      <c r="C142" s="190"/>
      <c r="D142" s="191"/>
      <c r="E142" s="192"/>
      <c r="F142" s="189"/>
      <c r="G142" s="193"/>
      <c r="H142" s="191"/>
      <c r="I142" s="192"/>
      <c r="J142" s="189"/>
      <c r="K142" s="190"/>
      <c r="L142" s="191"/>
      <c r="M142" s="189"/>
      <c r="N142" s="194"/>
      <c r="O142" s="207"/>
      <c r="P142" s="189"/>
      <c r="Q142" s="190"/>
      <c r="R142" s="191"/>
      <c r="S142" s="192"/>
      <c r="T142" s="198"/>
      <c r="U142" s="189"/>
      <c r="V142" s="191"/>
      <c r="W142" s="208"/>
      <c r="X142" s="189"/>
      <c r="Y142" s="193"/>
      <c r="Z142" s="191"/>
      <c r="AA142" s="189"/>
      <c r="AB142" s="172">
        <f t="shared" si="939"/>
        <v>0</v>
      </c>
      <c r="AC142" s="173">
        <f t="shared" si="940"/>
        <v>0</v>
      </c>
      <c r="AE142" s="277" t="str">
        <f>$AE$18</f>
        <v>18:00 - 18:59</v>
      </c>
      <c r="AF142" s="126">
        <f t="shared" si="1131"/>
        <v>0</v>
      </c>
      <c r="AG142" s="190">
        <f t="shared" si="1131"/>
        <v>0</v>
      </c>
      <c r="AH142" s="191">
        <f t="shared" si="1131"/>
        <v>0</v>
      </c>
      <c r="AI142" s="192">
        <f t="shared" si="1131"/>
        <v>0</v>
      </c>
      <c r="AJ142" s="278">
        <f t="shared" si="1131"/>
        <v>0</v>
      </c>
      <c r="AK142" s="193">
        <f t="shared" si="1131"/>
        <v>0</v>
      </c>
      <c r="AL142" s="191">
        <f t="shared" si="1131"/>
        <v>0</v>
      </c>
      <c r="AM142" s="192">
        <f t="shared" si="1131"/>
        <v>0</v>
      </c>
      <c r="AN142" s="278">
        <f t="shared" si="1131"/>
        <v>0</v>
      </c>
      <c r="AO142" s="193">
        <f t="shared" si="1131"/>
        <v>0</v>
      </c>
      <c r="AP142" s="191">
        <f t="shared" si="1132"/>
        <v>0</v>
      </c>
      <c r="AQ142" s="278">
        <f t="shared" si="1132"/>
        <v>0</v>
      </c>
      <c r="AR142" s="194">
        <f t="shared" si="1132"/>
        <v>0</v>
      </c>
      <c r="AS142" s="195">
        <f t="shared" si="1132"/>
        <v>0</v>
      </c>
      <c r="AT142" s="278">
        <f t="shared" si="1132"/>
        <v>0</v>
      </c>
      <c r="AU142" s="193">
        <f t="shared" si="1132"/>
        <v>0</v>
      </c>
      <c r="AV142" s="191">
        <f t="shared" si="1132"/>
        <v>0</v>
      </c>
      <c r="AW142" s="192">
        <f t="shared" si="1132"/>
        <v>0</v>
      </c>
      <c r="AX142" s="278">
        <f t="shared" si="1132"/>
        <v>0</v>
      </c>
      <c r="AY142" s="193">
        <f t="shared" si="1132"/>
        <v>0</v>
      </c>
      <c r="AZ142" s="191">
        <f t="shared" si="1132"/>
        <v>0</v>
      </c>
      <c r="BA142" s="192">
        <f t="shared" si="1132"/>
        <v>0</v>
      </c>
      <c r="BB142" s="278">
        <f t="shared" si="1132"/>
        <v>0</v>
      </c>
      <c r="BC142" s="193">
        <f t="shared" si="1132"/>
        <v>0</v>
      </c>
      <c r="BD142" s="191">
        <f t="shared" si="1132"/>
        <v>0</v>
      </c>
      <c r="BE142" s="278">
        <f t="shared" si="1132"/>
        <v>0</v>
      </c>
      <c r="BF142" s="172">
        <f>SUM(AF142,AH142,AJ142,AL142,AN142,AP142,AR142,AT142,AV142,AX142,AZ142,BB142,BD142)</f>
        <v>0</v>
      </c>
      <c r="BG142" s="173">
        <f>SUM(AG142,AI142,AK142,AM142,AO142,AQ142,AS142,AU142,AW142,AY142,BA142,BC142,BE142)</f>
        <v>0</v>
      </c>
      <c r="BI142" s="137" t="s">
        <v>25</v>
      </c>
      <c r="BJ142" s="129" t="e">
        <f>B142/B157</f>
        <v>#DIV/0!</v>
      </c>
      <c r="BK142" s="130" t="e">
        <f t="shared" ref="BK142" si="1160">C142/C157</f>
        <v>#DIV/0!</v>
      </c>
      <c r="BL142" s="131" t="e">
        <f t="shared" ref="BL142" si="1161">D142/D157</f>
        <v>#DIV/0!</v>
      </c>
      <c r="BM142" s="132" t="e">
        <f t="shared" ref="BM142" si="1162">E142/E157</f>
        <v>#DIV/0!</v>
      </c>
      <c r="BN142" s="129" t="e">
        <f t="shared" ref="BN142" si="1163">F142/F157</f>
        <v>#DIV/0!</v>
      </c>
      <c r="BO142" s="130" t="e">
        <f t="shared" ref="BO142" si="1164">G142/G157</f>
        <v>#DIV/0!</v>
      </c>
      <c r="BP142" s="131" t="e">
        <f t="shared" ref="BP142" si="1165">H142/H157</f>
        <v>#DIV/0!</v>
      </c>
      <c r="BQ142" s="132" t="e">
        <f t="shared" ref="BQ142" si="1166">I142/I157</f>
        <v>#DIV/0!</v>
      </c>
      <c r="BR142" s="129" t="e">
        <f t="shared" ref="BR142" si="1167">J142/J157</f>
        <v>#DIV/0!</v>
      </c>
      <c r="BS142" s="130" t="e">
        <f t="shared" ref="BS142" si="1168">K142/K157</f>
        <v>#DIV/0!</v>
      </c>
      <c r="BT142" s="131" t="e">
        <f t="shared" ref="BT142" si="1169">L142/L157</f>
        <v>#DIV/0!</v>
      </c>
      <c r="BU142" s="129" t="e">
        <f t="shared" ref="BU142" si="1170">M142/M157</f>
        <v>#DIV/0!</v>
      </c>
      <c r="BV142" s="133" t="e">
        <f t="shared" ref="BV142" si="1171">N142/N157</f>
        <v>#DIV/0!</v>
      </c>
      <c r="BW142" s="134" t="e">
        <f t="shared" ref="BW142" si="1172">O142/O157</f>
        <v>#DIV/0!</v>
      </c>
      <c r="BX142" s="129" t="e">
        <f t="shared" ref="BX142" si="1173">P142/P157</f>
        <v>#DIV/0!</v>
      </c>
      <c r="BY142" s="130" t="e">
        <f t="shared" ref="BY142" si="1174">Q142/Q157</f>
        <v>#DIV/0!</v>
      </c>
      <c r="BZ142" s="131" t="e">
        <f t="shared" ref="BZ142" si="1175">R142/R157</f>
        <v>#DIV/0!</v>
      </c>
      <c r="CA142" s="132" t="e">
        <f t="shared" ref="CA142" si="1176">S142/S157</f>
        <v>#DIV/0!</v>
      </c>
      <c r="CB142" s="129" t="e">
        <f t="shared" ref="CB142" si="1177">T142/T157</f>
        <v>#DIV/0!</v>
      </c>
      <c r="CC142" s="130" t="e">
        <f t="shared" ref="CC142" si="1178">U142/U157</f>
        <v>#DIV/0!</v>
      </c>
      <c r="CD142" s="131" t="e">
        <f t="shared" ref="CD142" si="1179">V142/V157</f>
        <v>#DIV/0!</v>
      </c>
      <c r="CE142" s="132" t="e">
        <f t="shared" ref="CE142" si="1180">W142/W157</f>
        <v>#DIV/0!</v>
      </c>
      <c r="CF142" s="129" t="e">
        <f t="shared" ref="CF142" si="1181">X142/X157</f>
        <v>#DIV/0!</v>
      </c>
      <c r="CG142" s="130" t="e">
        <f t="shared" ref="CG142" si="1182">Y142/Y157</f>
        <v>#DIV/0!</v>
      </c>
      <c r="CH142" s="131" t="e">
        <f t="shared" ref="CH142" si="1183">Z142/Z157</f>
        <v>#DIV/0!</v>
      </c>
      <c r="CI142" s="129" t="e">
        <f t="shared" ref="CI142" si="1184">AA142/AA157</f>
        <v>#DIV/0!</v>
      </c>
      <c r="CJ142" s="135" t="e">
        <f t="shared" ref="CJ142" si="1185">AB142/AB157</f>
        <v>#DIV/0!</v>
      </c>
      <c r="CK142" s="136" t="e">
        <f t="shared" ref="CK142" si="1186">AC142/AC157</f>
        <v>#DIV/0!</v>
      </c>
    </row>
    <row r="143" spans="1:89" ht="14" thickBot="1">
      <c r="A143" s="146" t="s">
        <v>26</v>
      </c>
      <c r="B143" s="203"/>
      <c r="C143" s="197"/>
      <c r="D143" s="198"/>
      <c r="E143" s="199"/>
      <c r="F143" s="196"/>
      <c r="G143" s="200"/>
      <c r="H143" s="198"/>
      <c r="I143" s="199"/>
      <c r="J143" s="196"/>
      <c r="K143" s="197"/>
      <c r="L143" s="198"/>
      <c r="M143" s="196"/>
      <c r="N143" s="201"/>
      <c r="O143" s="204"/>
      <c r="P143" s="196"/>
      <c r="Q143" s="197"/>
      <c r="R143" s="198"/>
      <c r="S143" s="199"/>
      <c r="T143" s="196"/>
      <c r="U143" s="200"/>
      <c r="V143" s="198"/>
      <c r="W143" s="205"/>
      <c r="X143" s="196"/>
      <c r="Y143" s="200"/>
      <c r="Z143" s="198"/>
      <c r="AA143" s="196"/>
      <c r="AB143" s="172">
        <f t="shared" si="939"/>
        <v>0</v>
      </c>
      <c r="AC143" s="173">
        <f t="shared" si="940"/>
        <v>0</v>
      </c>
      <c r="AE143" s="275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 t="e">
        <f>B143/B157</f>
        <v>#DIV/0!</v>
      </c>
      <c r="BK143" s="130" t="e">
        <f t="shared" ref="BK143" si="1187">C143/C157</f>
        <v>#DIV/0!</v>
      </c>
      <c r="BL143" s="131" t="e">
        <f t="shared" ref="BL143" si="1188">D143/D157</f>
        <v>#DIV/0!</v>
      </c>
      <c r="BM143" s="132" t="e">
        <f t="shared" ref="BM143" si="1189">E143/E157</f>
        <v>#DIV/0!</v>
      </c>
      <c r="BN143" s="129" t="e">
        <f t="shared" ref="BN143" si="1190">F143/F157</f>
        <v>#DIV/0!</v>
      </c>
      <c r="BO143" s="130" t="e">
        <f t="shared" ref="BO143" si="1191">G143/G157</f>
        <v>#DIV/0!</v>
      </c>
      <c r="BP143" s="131" t="e">
        <f t="shared" ref="BP143" si="1192">H143/H157</f>
        <v>#DIV/0!</v>
      </c>
      <c r="BQ143" s="132" t="e">
        <f t="shared" ref="BQ143" si="1193">I143/I157</f>
        <v>#DIV/0!</v>
      </c>
      <c r="BR143" s="129" t="e">
        <f t="shared" ref="BR143" si="1194">J143/J157</f>
        <v>#DIV/0!</v>
      </c>
      <c r="BS143" s="130" t="e">
        <f t="shared" ref="BS143" si="1195">K143/K157</f>
        <v>#DIV/0!</v>
      </c>
      <c r="BT143" s="131" t="e">
        <f t="shared" ref="BT143" si="1196">L143/L157</f>
        <v>#DIV/0!</v>
      </c>
      <c r="BU143" s="129" t="e">
        <f t="shared" ref="BU143" si="1197">M143/M157</f>
        <v>#DIV/0!</v>
      </c>
      <c r="BV143" s="133" t="e">
        <f t="shared" ref="BV143" si="1198">N143/N157</f>
        <v>#DIV/0!</v>
      </c>
      <c r="BW143" s="134" t="e">
        <f t="shared" ref="BW143" si="1199">O143/O157</f>
        <v>#DIV/0!</v>
      </c>
      <c r="BX143" s="129" t="e">
        <f t="shared" ref="BX143" si="1200">P143/P157</f>
        <v>#DIV/0!</v>
      </c>
      <c r="BY143" s="130" t="e">
        <f t="shared" ref="BY143" si="1201">Q143/Q157</f>
        <v>#DIV/0!</v>
      </c>
      <c r="BZ143" s="131" t="e">
        <f t="shared" ref="BZ143" si="1202">R143/R157</f>
        <v>#DIV/0!</v>
      </c>
      <c r="CA143" s="132" t="e">
        <f t="shared" ref="CA143" si="1203">S143/S157</f>
        <v>#DIV/0!</v>
      </c>
      <c r="CB143" s="129" t="e">
        <f t="shared" ref="CB143" si="1204">T143/T157</f>
        <v>#DIV/0!</v>
      </c>
      <c r="CC143" s="130" t="e">
        <f t="shared" ref="CC143" si="1205">U143/U157</f>
        <v>#DIV/0!</v>
      </c>
      <c r="CD143" s="131" t="e">
        <f t="shared" ref="CD143" si="1206">V143/V157</f>
        <v>#DIV/0!</v>
      </c>
      <c r="CE143" s="132" t="e">
        <f t="shared" ref="CE143" si="1207">W143/W157</f>
        <v>#DIV/0!</v>
      </c>
      <c r="CF143" s="129" t="e">
        <f t="shared" ref="CF143" si="1208">X143/X157</f>
        <v>#DIV/0!</v>
      </c>
      <c r="CG143" s="130" t="e">
        <f t="shared" ref="CG143" si="1209">Y143/Y157</f>
        <v>#DIV/0!</v>
      </c>
      <c r="CH143" s="131" t="e">
        <f t="shared" ref="CH143" si="1210">Z143/Z157</f>
        <v>#DIV/0!</v>
      </c>
      <c r="CI143" s="129" t="e">
        <f t="shared" ref="CI143" si="1211">AA143/AA157</f>
        <v>#DIV/0!</v>
      </c>
      <c r="CJ143" s="135" t="e">
        <f t="shared" ref="CJ143" si="1212">AB143/AB157</f>
        <v>#DIV/0!</v>
      </c>
      <c r="CK143" s="136" t="e">
        <f t="shared" ref="CK143" si="1213">AC143/AC157</f>
        <v>#DIV/0!</v>
      </c>
    </row>
    <row r="144" spans="1:89" ht="15" thickTop="1" thickBot="1">
      <c r="A144" s="137" t="s">
        <v>27</v>
      </c>
      <c r="B144" s="206"/>
      <c r="C144" s="190"/>
      <c r="D144" s="191"/>
      <c r="E144" s="192"/>
      <c r="F144" s="189"/>
      <c r="G144" s="193"/>
      <c r="H144" s="191"/>
      <c r="I144" s="192"/>
      <c r="J144" s="189"/>
      <c r="K144" s="190"/>
      <c r="L144" s="191"/>
      <c r="M144" s="189"/>
      <c r="N144" s="194"/>
      <c r="O144" s="207"/>
      <c r="P144" s="189"/>
      <c r="Q144" s="190"/>
      <c r="R144" s="191"/>
      <c r="S144" s="192"/>
      <c r="T144" s="189"/>
      <c r="U144" s="193"/>
      <c r="V144" s="191"/>
      <c r="W144" s="208"/>
      <c r="X144" s="189"/>
      <c r="Y144" s="193"/>
      <c r="Z144" s="191"/>
      <c r="AA144" s="189"/>
      <c r="AB144" s="172">
        <f t="shared" si="939"/>
        <v>0</v>
      </c>
      <c r="AC144" s="173">
        <f t="shared" si="940"/>
        <v>0</v>
      </c>
      <c r="AE144" s="269" t="s">
        <v>13</v>
      </c>
      <c r="AF144" s="20">
        <f t="shared" ref="AF144:BG144" si="1214">SUM(AF141:AF143)</f>
        <v>0</v>
      </c>
      <c r="AG144" s="21">
        <f t="shared" si="1214"/>
        <v>0</v>
      </c>
      <c r="AH144" s="20">
        <f t="shared" si="1214"/>
        <v>0</v>
      </c>
      <c r="AI144" s="21">
        <f t="shared" si="1214"/>
        <v>0</v>
      </c>
      <c r="AJ144" s="20">
        <f t="shared" si="1214"/>
        <v>0</v>
      </c>
      <c r="AK144" s="21">
        <f t="shared" si="1214"/>
        <v>0</v>
      </c>
      <c r="AL144" s="20">
        <f t="shared" si="1214"/>
        <v>0</v>
      </c>
      <c r="AM144" s="21">
        <f t="shared" si="1214"/>
        <v>0</v>
      </c>
      <c r="AN144" s="20">
        <f t="shared" si="1214"/>
        <v>0</v>
      </c>
      <c r="AO144" s="21">
        <f t="shared" si="1214"/>
        <v>0</v>
      </c>
      <c r="AP144" s="20">
        <f t="shared" si="1214"/>
        <v>0</v>
      </c>
      <c r="AQ144" s="21">
        <f t="shared" si="1214"/>
        <v>0</v>
      </c>
      <c r="AR144" s="20">
        <f t="shared" si="1214"/>
        <v>0</v>
      </c>
      <c r="AS144" s="21">
        <f t="shared" si="1214"/>
        <v>0</v>
      </c>
      <c r="AT144" s="20">
        <f t="shared" si="1214"/>
        <v>0</v>
      </c>
      <c r="AU144" s="21">
        <f t="shared" si="1214"/>
        <v>0</v>
      </c>
      <c r="AV144" s="20">
        <f t="shared" si="1214"/>
        <v>0</v>
      </c>
      <c r="AW144" s="21">
        <f t="shared" si="1214"/>
        <v>0</v>
      </c>
      <c r="AX144" s="20">
        <f t="shared" si="1214"/>
        <v>0</v>
      </c>
      <c r="AY144" s="21">
        <f t="shared" si="1214"/>
        <v>0</v>
      </c>
      <c r="AZ144" s="20">
        <f t="shared" si="1214"/>
        <v>0</v>
      </c>
      <c r="BA144" s="21">
        <f t="shared" si="1214"/>
        <v>0</v>
      </c>
      <c r="BB144" s="20">
        <f t="shared" si="1214"/>
        <v>0</v>
      </c>
      <c r="BC144" s="21">
        <f t="shared" si="1214"/>
        <v>0</v>
      </c>
      <c r="BD144" s="20">
        <f t="shared" si="1214"/>
        <v>0</v>
      </c>
      <c r="BE144" s="21">
        <f t="shared" si="1214"/>
        <v>0</v>
      </c>
      <c r="BF144" s="174">
        <f t="shared" si="1214"/>
        <v>0</v>
      </c>
      <c r="BG144" s="175">
        <f t="shared" si="1214"/>
        <v>0</v>
      </c>
      <c r="BI144" s="137" t="s">
        <v>27</v>
      </c>
      <c r="BJ144" s="129" t="e">
        <f>B144/B157</f>
        <v>#DIV/0!</v>
      </c>
      <c r="BK144" s="130" t="e">
        <f t="shared" ref="BK144" si="1215">C144/C157</f>
        <v>#DIV/0!</v>
      </c>
      <c r="BL144" s="131" t="e">
        <f t="shared" ref="BL144" si="1216">D144/D157</f>
        <v>#DIV/0!</v>
      </c>
      <c r="BM144" s="132" t="e">
        <f t="shared" ref="BM144" si="1217">E144/E157</f>
        <v>#DIV/0!</v>
      </c>
      <c r="BN144" s="129" t="e">
        <f t="shared" ref="BN144" si="1218">F144/F157</f>
        <v>#DIV/0!</v>
      </c>
      <c r="BO144" s="130" t="e">
        <f t="shared" ref="BO144" si="1219">G144/G157</f>
        <v>#DIV/0!</v>
      </c>
      <c r="BP144" s="131" t="e">
        <f t="shared" ref="BP144" si="1220">H144/H157</f>
        <v>#DIV/0!</v>
      </c>
      <c r="BQ144" s="132" t="e">
        <f t="shared" ref="BQ144" si="1221">I144/I157</f>
        <v>#DIV/0!</v>
      </c>
      <c r="BR144" s="129" t="e">
        <f t="shared" ref="BR144" si="1222">J144/J157</f>
        <v>#DIV/0!</v>
      </c>
      <c r="BS144" s="130" t="e">
        <f t="shared" ref="BS144" si="1223">K144/K157</f>
        <v>#DIV/0!</v>
      </c>
      <c r="BT144" s="131" t="e">
        <f t="shared" ref="BT144" si="1224">L144/L157</f>
        <v>#DIV/0!</v>
      </c>
      <c r="BU144" s="129" t="e">
        <f t="shared" ref="BU144" si="1225">M144/M157</f>
        <v>#DIV/0!</v>
      </c>
      <c r="BV144" s="133" t="e">
        <f t="shared" ref="BV144" si="1226">N144/N157</f>
        <v>#DIV/0!</v>
      </c>
      <c r="BW144" s="134" t="e">
        <f t="shared" ref="BW144" si="1227">O144/O157</f>
        <v>#DIV/0!</v>
      </c>
      <c r="BX144" s="129" t="e">
        <f t="shared" ref="BX144" si="1228">P144/P157</f>
        <v>#DIV/0!</v>
      </c>
      <c r="BY144" s="130" t="e">
        <f t="shared" ref="BY144" si="1229">Q144/Q157</f>
        <v>#DIV/0!</v>
      </c>
      <c r="BZ144" s="131" t="e">
        <f t="shared" ref="BZ144" si="1230">R144/R157</f>
        <v>#DIV/0!</v>
      </c>
      <c r="CA144" s="132" t="e">
        <f t="shared" ref="CA144" si="1231">S144/S157</f>
        <v>#DIV/0!</v>
      </c>
      <c r="CB144" s="129" t="e">
        <f t="shared" ref="CB144" si="1232">T144/T157</f>
        <v>#DIV/0!</v>
      </c>
      <c r="CC144" s="130" t="e">
        <f t="shared" ref="CC144" si="1233">U144/U157</f>
        <v>#DIV/0!</v>
      </c>
      <c r="CD144" s="131" t="e">
        <f t="shared" ref="CD144" si="1234">V144/V157</f>
        <v>#DIV/0!</v>
      </c>
      <c r="CE144" s="132" t="e">
        <f t="shared" ref="CE144" si="1235">W144/W157</f>
        <v>#DIV/0!</v>
      </c>
      <c r="CF144" s="129" t="e">
        <f t="shared" ref="CF144" si="1236">X144/X157</f>
        <v>#DIV/0!</v>
      </c>
      <c r="CG144" s="130" t="e">
        <f t="shared" ref="CG144" si="1237">Y144/Y157</f>
        <v>#DIV/0!</v>
      </c>
      <c r="CH144" s="131" t="e">
        <f t="shared" ref="CH144" si="1238">Z144/Z157</f>
        <v>#DIV/0!</v>
      </c>
      <c r="CI144" s="129" t="e">
        <f t="shared" ref="CI144" si="1239">AA144/AA157</f>
        <v>#DIV/0!</v>
      </c>
      <c r="CJ144" s="135" t="e">
        <f t="shared" ref="CJ144" si="1240">AB144/AB157</f>
        <v>#DIV/0!</v>
      </c>
      <c r="CK144" s="136" t="e">
        <f t="shared" ref="CK144" si="1241">AC144/AC157</f>
        <v>#DIV/0!</v>
      </c>
    </row>
    <row r="145" spans="1:89" ht="14" thickTop="1">
      <c r="A145" s="146" t="s">
        <v>28</v>
      </c>
      <c r="B145" s="203"/>
      <c r="C145" s="197"/>
      <c r="D145" s="198"/>
      <c r="E145" s="199"/>
      <c r="F145" s="196"/>
      <c r="G145" s="200"/>
      <c r="H145" s="198"/>
      <c r="I145" s="199"/>
      <c r="J145" s="196"/>
      <c r="K145" s="197"/>
      <c r="L145" s="198"/>
      <c r="M145" s="196"/>
      <c r="N145" s="201"/>
      <c r="O145" s="204"/>
      <c r="P145" s="196"/>
      <c r="Q145" s="197"/>
      <c r="R145" s="198"/>
      <c r="S145" s="199"/>
      <c r="T145" s="196"/>
      <c r="U145" s="200"/>
      <c r="V145" s="198"/>
      <c r="W145" s="205"/>
      <c r="X145" s="196"/>
      <c r="Y145" s="200"/>
      <c r="Z145" s="198"/>
      <c r="AA145" s="196"/>
      <c r="AB145" s="172">
        <f t="shared" si="939"/>
        <v>0</v>
      </c>
      <c r="AC145" s="173">
        <f t="shared" si="940"/>
        <v>0</v>
      </c>
      <c r="BI145" s="146" t="s">
        <v>28</v>
      </c>
      <c r="BJ145" s="129" t="e">
        <f>B145/B157</f>
        <v>#DIV/0!</v>
      </c>
      <c r="BK145" s="130" t="e">
        <f t="shared" ref="BK145" si="1242">C145/C157</f>
        <v>#DIV/0!</v>
      </c>
      <c r="BL145" s="131" t="e">
        <f t="shared" ref="BL145" si="1243">D145/D157</f>
        <v>#DIV/0!</v>
      </c>
      <c r="BM145" s="132" t="e">
        <f t="shared" ref="BM145" si="1244">E145/E157</f>
        <v>#DIV/0!</v>
      </c>
      <c r="BN145" s="129" t="e">
        <f t="shared" ref="BN145" si="1245">F145/F157</f>
        <v>#DIV/0!</v>
      </c>
      <c r="BO145" s="130" t="e">
        <f t="shared" ref="BO145" si="1246">G145/G157</f>
        <v>#DIV/0!</v>
      </c>
      <c r="BP145" s="131" t="e">
        <f t="shared" ref="BP145" si="1247">H145/H157</f>
        <v>#DIV/0!</v>
      </c>
      <c r="BQ145" s="132" t="e">
        <f t="shared" ref="BQ145" si="1248">I145/I157</f>
        <v>#DIV/0!</v>
      </c>
      <c r="BR145" s="129" t="e">
        <f t="shared" ref="BR145" si="1249">J145/J157</f>
        <v>#DIV/0!</v>
      </c>
      <c r="BS145" s="130" t="e">
        <f t="shared" ref="BS145" si="1250">K145/K157</f>
        <v>#DIV/0!</v>
      </c>
      <c r="BT145" s="131" t="e">
        <f t="shared" ref="BT145" si="1251">L145/L157</f>
        <v>#DIV/0!</v>
      </c>
      <c r="BU145" s="129" t="e">
        <f t="shared" ref="BU145" si="1252">M145/M157</f>
        <v>#DIV/0!</v>
      </c>
      <c r="BV145" s="133" t="e">
        <f t="shared" ref="BV145" si="1253">N145/N157</f>
        <v>#DIV/0!</v>
      </c>
      <c r="BW145" s="134" t="e">
        <f t="shared" ref="BW145" si="1254">O145/O157</f>
        <v>#DIV/0!</v>
      </c>
      <c r="BX145" s="129" t="e">
        <f t="shared" ref="BX145" si="1255">P145/P157</f>
        <v>#DIV/0!</v>
      </c>
      <c r="BY145" s="130" t="e">
        <f t="shared" ref="BY145" si="1256">Q145/Q157</f>
        <v>#DIV/0!</v>
      </c>
      <c r="BZ145" s="131" t="e">
        <f t="shared" ref="BZ145" si="1257">R145/R157</f>
        <v>#DIV/0!</v>
      </c>
      <c r="CA145" s="132" t="e">
        <f t="shared" ref="CA145" si="1258">S145/S157</f>
        <v>#DIV/0!</v>
      </c>
      <c r="CB145" s="129" t="e">
        <f t="shared" ref="CB145" si="1259">T145/T157</f>
        <v>#DIV/0!</v>
      </c>
      <c r="CC145" s="130" t="e">
        <f t="shared" ref="CC145" si="1260">U145/U157</f>
        <v>#DIV/0!</v>
      </c>
      <c r="CD145" s="131" t="e">
        <f t="shared" ref="CD145" si="1261">V145/V157</f>
        <v>#DIV/0!</v>
      </c>
      <c r="CE145" s="132" t="e">
        <f t="shared" ref="CE145" si="1262">W145/W157</f>
        <v>#DIV/0!</v>
      </c>
      <c r="CF145" s="129" t="e">
        <f t="shared" ref="CF145" si="1263">X145/X157</f>
        <v>#DIV/0!</v>
      </c>
      <c r="CG145" s="130" t="e">
        <f t="shared" ref="CG145" si="1264">Y145/Y157</f>
        <v>#DIV/0!</v>
      </c>
      <c r="CH145" s="131" t="e">
        <f t="shared" ref="CH145" si="1265">Z145/Z157</f>
        <v>#DIV/0!</v>
      </c>
      <c r="CI145" s="129" t="e">
        <f t="shared" ref="CI145" si="1266">AA145/AA157</f>
        <v>#DIV/0!</v>
      </c>
      <c r="CJ145" s="135" t="e">
        <f t="shared" ref="CJ145" si="1267">AB145/AB157</f>
        <v>#DIV/0!</v>
      </c>
      <c r="CK145" s="136" t="e">
        <f t="shared" ref="CK145" si="1268">AC145/AC157</f>
        <v>#DIV/0!</v>
      </c>
    </row>
    <row r="146" spans="1:89">
      <c r="A146" s="137" t="s">
        <v>29</v>
      </c>
      <c r="B146" s="206"/>
      <c r="C146" s="190"/>
      <c r="D146" s="191"/>
      <c r="E146" s="192"/>
      <c r="F146" s="189"/>
      <c r="G146" s="193"/>
      <c r="H146" s="191"/>
      <c r="I146" s="192"/>
      <c r="J146" s="189"/>
      <c r="K146" s="190"/>
      <c r="L146" s="191"/>
      <c r="M146" s="189"/>
      <c r="N146" s="194"/>
      <c r="O146" s="207"/>
      <c r="P146" s="189"/>
      <c r="Q146" s="190"/>
      <c r="R146" s="191"/>
      <c r="S146" s="192"/>
      <c r="T146" s="189"/>
      <c r="U146" s="193"/>
      <c r="V146" s="191"/>
      <c r="W146" s="208"/>
      <c r="X146" s="189"/>
      <c r="Y146" s="193"/>
      <c r="Z146" s="191"/>
      <c r="AA146" s="189"/>
      <c r="AB146" s="172">
        <f t="shared" si="939"/>
        <v>0</v>
      </c>
      <c r="AC146" s="173">
        <f t="shared" si="940"/>
        <v>0</v>
      </c>
      <c r="BI146" s="137" t="s">
        <v>29</v>
      </c>
      <c r="BJ146" s="129" t="e">
        <f>B146/B157</f>
        <v>#DIV/0!</v>
      </c>
      <c r="BK146" s="130" t="e">
        <f t="shared" ref="BK146" si="1269">C146/C157</f>
        <v>#DIV/0!</v>
      </c>
      <c r="BL146" s="131" t="e">
        <f t="shared" ref="BL146" si="1270">D146/D157</f>
        <v>#DIV/0!</v>
      </c>
      <c r="BM146" s="132" t="e">
        <f t="shared" ref="BM146" si="1271">E146/E157</f>
        <v>#DIV/0!</v>
      </c>
      <c r="BN146" s="129" t="e">
        <f t="shared" ref="BN146" si="1272">F146/F157</f>
        <v>#DIV/0!</v>
      </c>
      <c r="BO146" s="130" t="e">
        <f t="shared" ref="BO146" si="1273">G146/G157</f>
        <v>#DIV/0!</v>
      </c>
      <c r="BP146" s="131" t="e">
        <f t="shared" ref="BP146" si="1274">H146/H157</f>
        <v>#DIV/0!</v>
      </c>
      <c r="BQ146" s="132" t="e">
        <f t="shared" ref="BQ146" si="1275">I146/I157</f>
        <v>#DIV/0!</v>
      </c>
      <c r="BR146" s="129" t="e">
        <f t="shared" ref="BR146" si="1276">J146/J157</f>
        <v>#DIV/0!</v>
      </c>
      <c r="BS146" s="130" t="e">
        <f t="shared" ref="BS146" si="1277">K146/K157</f>
        <v>#DIV/0!</v>
      </c>
      <c r="BT146" s="131" t="e">
        <f t="shared" ref="BT146" si="1278">L146/L157</f>
        <v>#DIV/0!</v>
      </c>
      <c r="BU146" s="129" t="e">
        <f t="shared" ref="BU146" si="1279">M146/M157</f>
        <v>#DIV/0!</v>
      </c>
      <c r="BV146" s="133" t="e">
        <f t="shared" ref="BV146" si="1280">N146/N157</f>
        <v>#DIV/0!</v>
      </c>
      <c r="BW146" s="134" t="e">
        <f t="shared" ref="BW146" si="1281">O146/O157</f>
        <v>#DIV/0!</v>
      </c>
      <c r="BX146" s="129" t="e">
        <f t="shared" ref="BX146" si="1282">P146/P157</f>
        <v>#DIV/0!</v>
      </c>
      <c r="BY146" s="130" t="e">
        <f t="shared" ref="BY146" si="1283">Q146/Q157</f>
        <v>#DIV/0!</v>
      </c>
      <c r="BZ146" s="131" t="e">
        <f t="shared" ref="BZ146" si="1284">R146/R157</f>
        <v>#DIV/0!</v>
      </c>
      <c r="CA146" s="132" t="e">
        <f t="shared" ref="CA146" si="1285">S146/S157</f>
        <v>#DIV/0!</v>
      </c>
      <c r="CB146" s="129" t="e">
        <f t="shared" ref="CB146" si="1286">T146/T157</f>
        <v>#DIV/0!</v>
      </c>
      <c r="CC146" s="130" t="e">
        <f t="shared" ref="CC146" si="1287">U146/U157</f>
        <v>#DIV/0!</v>
      </c>
      <c r="CD146" s="131" t="e">
        <f t="shared" ref="CD146" si="1288">V146/V157</f>
        <v>#DIV/0!</v>
      </c>
      <c r="CE146" s="132" t="e">
        <f t="shared" ref="CE146" si="1289">W146/W157</f>
        <v>#DIV/0!</v>
      </c>
      <c r="CF146" s="129" t="e">
        <f t="shared" ref="CF146" si="1290">X146/X157</f>
        <v>#DIV/0!</v>
      </c>
      <c r="CG146" s="130" t="e">
        <f t="shared" ref="CG146" si="1291">Y146/Y157</f>
        <v>#DIV/0!</v>
      </c>
      <c r="CH146" s="131" t="e">
        <f t="shared" ref="CH146" si="1292">Z146/Z157</f>
        <v>#DIV/0!</v>
      </c>
      <c r="CI146" s="129" t="e">
        <f t="shared" ref="CI146" si="1293">AA146/AA157</f>
        <v>#DIV/0!</v>
      </c>
      <c r="CJ146" s="135" t="e">
        <f t="shared" ref="CJ146" si="1294">AB146/AB157</f>
        <v>#DIV/0!</v>
      </c>
      <c r="CK146" s="136" t="e">
        <f t="shared" ref="CK146" si="1295">AC146/AC157</f>
        <v>#DIV/0!</v>
      </c>
    </row>
    <row r="147" spans="1:89">
      <c r="A147" s="146" t="s">
        <v>30</v>
      </c>
      <c r="B147" s="203"/>
      <c r="C147" s="197"/>
      <c r="D147" s="198"/>
      <c r="E147" s="199"/>
      <c r="F147" s="196"/>
      <c r="G147" s="200"/>
      <c r="H147" s="198"/>
      <c r="I147" s="199"/>
      <c r="J147" s="196"/>
      <c r="K147" s="197"/>
      <c r="L147" s="198"/>
      <c r="M147" s="196"/>
      <c r="N147" s="201"/>
      <c r="O147" s="204"/>
      <c r="P147" s="196"/>
      <c r="Q147" s="197"/>
      <c r="R147" s="198"/>
      <c r="S147" s="199"/>
      <c r="T147" s="196"/>
      <c r="U147" s="200"/>
      <c r="V147" s="198"/>
      <c r="W147" s="205"/>
      <c r="X147" s="196"/>
      <c r="Y147" s="200"/>
      <c r="Z147" s="198"/>
      <c r="AA147" s="196"/>
      <c r="AB147" s="172">
        <f t="shared" si="939"/>
        <v>0</v>
      </c>
      <c r="AC147" s="173">
        <f t="shared" si="940"/>
        <v>0</v>
      </c>
      <c r="BI147" s="146" t="s">
        <v>30</v>
      </c>
      <c r="BJ147" s="129" t="e">
        <f>B147/B157</f>
        <v>#DIV/0!</v>
      </c>
      <c r="BK147" s="130" t="e">
        <f t="shared" ref="BK147" si="1296">C147/C157</f>
        <v>#DIV/0!</v>
      </c>
      <c r="BL147" s="131" t="e">
        <f t="shared" ref="BL147" si="1297">D147/D157</f>
        <v>#DIV/0!</v>
      </c>
      <c r="BM147" s="132" t="e">
        <f t="shared" ref="BM147" si="1298">E147/E157</f>
        <v>#DIV/0!</v>
      </c>
      <c r="BN147" s="129" t="e">
        <f t="shared" ref="BN147" si="1299">F147/F157</f>
        <v>#DIV/0!</v>
      </c>
      <c r="BO147" s="130" t="e">
        <f t="shared" ref="BO147" si="1300">G147/G157</f>
        <v>#DIV/0!</v>
      </c>
      <c r="BP147" s="131" t="e">
        <f t="shared" ref="BP147" si="1301">H147/H157</f>
        <v>#DIV/0!</v>
      </c>
      <c r="BQ147" s="132" t="e">
        <f t="shared" ref="BQ147" si="1302">I147/I157</f>
        <v>#DIV/0!</v>
      </c>
      <c r="BR147" s="129" t="e">
        <f t="shared" ref="BR147" si="1303">J147/J157</f>
        <v>#DIV/0!</v>
      </c>
      <c r="BS147" s="130" t="e">
        <f t="shared" ref="BS147" si="1304">K147/K157</f>
        <v>#DIV/0!</v>
      </c>
      <c r="BT147" s="131" t="e">
        <f t="shared" ref="BT147" si="1305">L147/L157</f>
        <v>#DIV/0!</v>
      </c>
      <c r="BU147" s="129" t="e">
        <f t="shared" ref="BU147" si="1306">M147/M157</f>
        <v>#DIV/0!</v>
      </c>
      <c r="BV147" s="133" t="e">
        <f t="shared" ref="BV147" si="1307">N147/N157</f>
        <v>#DIV/0!</v>
      </c>
      <c r="BW147" s="134" t="e">
        <f t="shared" ref="BW147" si="1308">O147/O157</f>
        <v>#DIV/0!</v>
      </c>
      <c r="BX147" s="129" t="e">
        <f t="shared" ref="BX147" si="1309">P147/P157</f>
        <v>#DIV/0!</v>
      </c>
      <c r="BY147" s="130" t="e">
        <f t="shared" ref="BY147" si="1310">Q147/Q157</f>
        <v>#DIV/0!</v>
      </c>
      <c r="BZ147" s="131" t="e">
        <f t="shared" ref="BZ147" si="1311">R147/R157</f>
        <v>#DIV/0!</v>
      </c>
      <c r="CA147" s="132" t="e">
        <f t="shared" ref="CA147" si="1312">S147/S157</f>
        <v>#DIV/0!</v>
      </c>
      <c r="CB147" s="129" t="e">
        <f t="shared" ref="CB147" si="1313">T147/T157</f>
        <v>#DIV/0!</v>
      </c>
      <c r="CC147" s="130" t="e">
        <f t="shared" ref="CC147" si="1314">U147/U157</f>
        <v>#DIV/0!</v>
      </c>
      <c r="CD147" s="131" t="e">
        <f t="shared" ref="CD147" si="1315">V147/V157</f>
        <v>#DIV/0!</v>
      </c>
      <c r="CE147" s="132" t="e">
        <f t="shared" ref="CE147" si="1316">W147/W157</f>
        <v>#DIV/0!</v>
      </c>
      <c r="CF147" s="129" t="e">
        <f t="shared" ref="CF147" si="1317">X147/X157</f>
        <v>#DIV/0!</v>
      </c>
      <c r="CG147" s="130" t="e">
        <f t="shared" ref="CG147" si="1318">Y147/Y157</f>
        <v>#DIV/0!</v>
      </c>
      <c r="CH147" s="131" t="e">
        <f t="shared" ref="CH147" si="1319">Z147/Z157</f>
        <v>#DIV/0!</v>
      </c>
      <c r="CI147" s="129" t="e">
        <f t="shared" ref="CI147" si="1320">AA147/AA157</f>
        <v>#DIV/0!</v>
      </c>
      <c r="CJ147" s="135" t="e">
        <f t="shared" ref="CJ147" si="1321">AB147/AB157</f>
        <v>#DIV/0!</v>
      </c>
      <c r="CK147" s="136" t="e">
        <f t="shared" ref="CK147" si="1322">AC147/AC157</f>
        <v>#DIV/0!</v>
      </c>
    </row>
    <row r="148" spans="1:89">
      <c r="A148" s="137" t="s">
        <v>31</v>
      </c>
      <c r="B148" s="206"/>
      <c r="C148" s="190"/>
      <c r="D148" s="191"/>
      <c r="E148" s="192"/>
      <c r="F148" s="189"/>
      <c r="G148" s="193"/>
      <c r="H148" s="191"/>
      <c r="I148" s="192"/>
      <c r="J148" s="189"/>
      <c r="K148" s="190"/>
      <c r="L148" s="191"/>
      <c r="M148" s="189"/>
      <c r="N148" s="194"/>
      <c r="O148" s="207"/>
      <c r="P148" s="189"/>
      <c r="Q148" s="190"/>
      <c r="R148" s="191"/>
      <c r="S148" s="192"/>
      <c r="T148" s="189"/>
      <c r="U148" s="193"/>
      <c r="V148" s="191"/>
      <c r="W148" s="208"/>
      <c r="X148" s="189"/>
      <c r="Y148" s="193"/>
      <c r="Z148" s="191"/>
      <c r="AA148" s="189"/>
      <c r="AB148" s="172">
        <f t="shared" si="939"/>
        <v>0</v>
      </c>
      <c r="AC148" s="173">
        <f t="shared" si="940"/>
        <v>0</v>
      </c>
      <c r="BI148" s="137" t="s">
        <v>31</v>
      </c>
      <c r="BJ148" s="129" t="e">
        <f>B148/B157</f>
        <v>#DIV/0!</v>
      </c>
      <c r="BK148" s="130" t="e">
        <f t="shared" ref="BK148" si="1323">C148/C157</f>
        <v>#DIV/0!</v>
      </c>
      <c r="BL148" s="131" t="e">
        <f t="shared" ref="BL148" si="1324">D148/D157</f>
        <v>#DIV/0!</v>
      </c>
      <c r="BM148" s="132" t="e">
        <f t="shared" ref="BM148" si="1325">E148/E157</f>
        <v>#DIV/0!</v>
      </c>
      <c r="BN148" s="129" t="e">
        <f t="shared" ref="BN148" si="1326">F148/F157</f>
        <v>#DIV/0!</v>
      </c>
      <c r="BO148" s="130" t="e">
        <f t="shared" ref="BO148" si="1327">G148/G157</f>
        <v>#DIV/0!</v>
      </c>
      <c r="BP148" s="131" t="e">
        <f t="shared" ref="BP148" si="1328">H148/H157</f>
        <v>#DIV/0!</v>
      </c>
      <c r="BQ148" s="132" t="e">
        <f t="shared" ref="BQ148" si="1329">I148/I157</f>
        <v>#DIV/0!</v>
      </c>
      <c r="BR148" s="129" t="e">
        <f t="shared" ref="BR148" si="1330">J148/J157</f>
        <v>#DIV/0!</v>
      </c>
      <c r="BS148" s="130" t="e">
        <f t="shared" ref="BS148" si="1331">K148/K157</f>
        <v>#DIV/0!</v>
      </c>
      <c r="BT148" s="131" t="e">
        <f t="shared" ref="BT148" si="1332">L148/L157</f>
        <v>#DIV/0!</v>
      </c>
      <c r="BU148" s="129" t="e">
        <f t="shared" ref="BU148" si="1333">M148/M157</f>
        <v>#DIV/0!</v>
      </c>
      <c r="BV148" s="133" t="e">
        <f t="shared" ref="BV148" si="1334">N148/N157</f>
        <v>#DIV/0!</v>
      </c>
      <c r="BW148" s="134" t="e">
        <f t="shared" ref="BW148" si="1335">O148/O157</f>
        <v>#DIV/0!</v>
      </c>
      <c r="BX148" s="129" t="e">
        <f t="shared" ref="BX148" si="1336">P148/P157</f>
        <v>#DIV/0!</v>
      </c>
      <c r="BY148" s="130" t="e">
        <f t="shared" ref="BY148" si="1337">Q148/Q157</f>
        <v>#DIV/0!</v>
      </c>
      <c r="BZ148" s="131" t="e">
        <f t="shared" ref="BZ148" si="1338">R148/R157</f>
        <v>#DIV/0!</v>
      </c>
      <c r="CA148" s="132" t="e">
        <f t="shared" ref="CA148" si="1339">S148/S157</f>
        <v>#DIV/0!</v>
      </c>
      <c r="CB148" s="129" t="e">
        <f t="shared" ref="CB148" si="1340">T148/T157</f>
        <v>#DIV/0!</v>
      </c>
      <c r="CC148" s="130" t="e">
        <f t="shared" ref="CC148" si="1341">U148/U157</f>
        <v>#DIV/0!</v>
      </c>
      <c r="CD148" s="131" t="e">
        <f t="shared" ref="CD148" si="1342">V148/V157</f>
        <v>#DIV/0!</v>
      </c>
      <c r="CE148" s="132" t="e">
        <f t="shared" ref="CE148" si="1343">W148/W157</f>
        <v>#DIV/0!</v>
      </c>
      <c r="CF148" s="129" t="e">
        <f t="shared" ref="CF148" si="1344">X148/X157</f>
        <v>#DIV/0!</v>
      </c>
      <c r="CG148" s="130" t="e">
        <f t="shared" ref="CG148" si="1345">Y148/Y157</f>
        <v>#DIV/0!</v>
      </c>
      <c r="CH148" s="131" t="e">
        <f t="shared" ref="CH148" si="1346">Z148/Z157</f>
        <v>#DIV/0!</v>
      </c>
      <c r="CI148" s="129" t="e">
        <f t="shared" ref="CI148" si="1347">AA148/AA157</f>
        <v>#DIV/0!</v>
      </c>
      <c r="CJ148" s="135" t="e">
        <f t="shared" ref="CJ148" si="1348">AB148/AB157</f>
        <v>#DIV/0!</v>
      </c>
      <c r="CK148" s="136" t="e">
        <f t="shared" ref="CK148" si="1349">AC148/AC157</f>
        <v>#DIV/0!</v>
      </c>
    </row>
    <row r="149" spans="1:89">
      <c r="A149" s="146" t="s">
        <v>32</v>
      </c>
      <c r="B149" s="203"/>
      <c r="C149" s="197"/>
      <c r="D149" s="198"/>
      <c r="E149" s="199"/>
      <c r="F149" s="196"/>
      <c r="G149" s="200"/>
      <c r="H149" s="198"/>
      <c r="I149" s="199"/>
      <c r="J149" s="196"/>
      <c r="K149" s="197"/>
      <c r="L149" s="198"/>
      <c r="M149" s="196"/>
      <c r="N149" s="201"/>
      <c r="O149" s="204"/>
      <c r="P149" s="196"/>
      <c r="Q149" s="197"/>
      <c r="R149" s="198"/>
      <c r="S149" s="199"/>
      <c r="T149" s="196"/>
      <c r="U149" s="200"/>
      <c r="V149" s="198"/>
      <c r="W149" s="205"/>
      <c r="X149" s="196"/>
      <c r="Y149" s="200"/>
      <c r="Z149" s="198"/>
      <c r="AA149" s="196"/>
      <c r="AB149" s="172">
        <f t="shared" si="939"/>
        <v>0</v>
      </c>
      <c r="AC149" s="173">
        <f t="shared" si="940"/>
        <v>0</v>
      </c>
      <c r="BI149" s="146" t="s">
        <v>32</v>
      </c>
      <c r="BJ149" s="129" t="e">
        <f>B149/B157</f>
        <v>#DIV/0!</v>
      </c>
      <c r="BK149" s="130" t="e">
        <f t="shared" ref="BK149" si="1350">C149/C157</f>
        <v>#DIV/0!</v>
      </c>
      <c r="BL149" s="131" t="e">
        <f t="shared" ref="BL149" si="1351">D149/D157</f>
        <v>#DIV/0!</v>
      </c>
      <c r="BM149" s="132" t="e">
        <f t="shared" ref="BM149" si="1352">E149/E157</f>
        <v>#DIV/0!</v>
      </c>
      <c r="BN149" s="129" t="e">
        <f t="shared" ref="BN149" si="1353">F149/F157</f>
        <v>#DIV/0!</v>
      </c>
      <c r="BO149" s="130" t="e">
        <f t="shared" ref="BO149" si="1354">G149/G157</f>
        <v>#DIV/0!</v>
      </c>
      <c r="BP149" s="131" t="e">
        <f t="shared" ref="BP149" si="1355">H149/H157</f>
        <v>#DIV/0!</v>
      </c>
      <c r="BQ149" s="132" t="e">
        <f t="shared" ref="BQ149" si="1356">I149/I157</f>
        <v>#DIV/0!</v>
      </c>
      <c r="BR149" s="129" t="e">
        <f t="shared" ref="BR149" si="1357">J149/J157</f>
        <v>#DIV/0!</v>
      </c>
      <c r="BS149" s="130" t="e">
        <f t="shared" ref="BS149" si="1358">K149/K157</f>
        <v>#DIV/0!</v>
      </c>
      <c r="BT149" s="131" t="e">
        <f t="shared" ref="BT149" si="1359">L149/L157</f>
        <v>#DIV/0!</v>
      </c>
      <c r="BU149" s="129" t="e">
        <f t="shared" ref="BU149" si="1360">M149/M157</f>
        <v>#DIV/0!</v>
      </c>
      <c r="BV149" s="133" t="e">
        <f t="shared" ref="BV149" si="1361">N149/N157</f>
        <v>#DIV/0!</v>
      </c>
      <c r="BW149" s="134" t="e">
        <f t="shared" ref="BW149" si="1362">O149/O157</f>
        <v>#DIV/0!</v>
      </c>
      <c r="BX149" s="129" t="e">
        <f t="shared" ref="BX149" si="1363">P149/P157</f>
        <v>#DIV/0!</v>
      </c>
      <c r="BY149" s="130" t="e">
        <f t="shared" ref="BY149" si="1364">Q149/Q157</f>
        <v>#DIV/0!</v>
      </c>
      <c r="BZ149" s="131" t="e">
        <f t="shared" ref="BZ149" si="1365">R149/R157</f>
        <v>#DIV/0!</v>
      </c>
      <c r="CA149" s="132" t="e">
        <f t="shared" ref="CA149" si="1366">S149/S157</f>
        <v>#DIV/0!</v>
      </c>
      <c r="CB149" s="129" t="e">
        <f t="shared" ref="CB149" si="1367">T149/T157</f>
        <v>#DIV/0!</v>
      </c>
      <c r="CC149" s="130" t="e">
        <f t="shared" ref="CC149" si="1368">U149/U157</f>
        <v>#DIV/0!</v>
      </c>
      <c r="CD149" s="131" t="e">
        <f t="shared" ref="CD149" si="1369">V149/V157</f>
        <v>#DIV/0!</v>
      </c>
      <c r="CE149" s="132" t="e">
        <f t="shared" ref="CE149" si="1370">W149/W157</f>
        <v>#DIV/0!</v>
      </c>
      <c r="CF149" s="129" t="e">
        <f t="shared" ref="CF149" si="1371">X149/X157</f>
        <v>#DIV/0!</v>
      </c>
      <c r="CG149" s="130" t="e">
        <f t="shared" ref="CG149" si="1372">Y149/Y157</f>
        <v>#DIV/0!</v>
      </c>
      <c r="CH149" s="131" t="e">
        <f t="shared" ref="CH149" si="1373">Z149/Z157</f>
        <v>#DIV/0!</v>
      </c>
      <c r="CI149" s="129" t="e">
        <f t="shared" ref="CI149" si="1374">AA149/AA157</f>
        <v>#DIV/0!</v>
      </c>
      <c r="CJ149" s="135" t="e">
        <f t="shared" ref="CJ149" si="1375">AB149/AB157</f>
        <v>#DIV/0!</v>
      </c>
      <c r="CK149" s="136" t="e">
        <f t="shared" ref="CK149" si="1376">AC149/AC157</f>
        <v>#DIV/0!</v>
      </c>
    </row>
    <row r="150" spans="1:89">
      <c r="A150" s="137" t="s">
        <v>33</v>
      </c>
      <c r="B150" s="206"/>
      <c r="C150" s="190"/>
      <c r="D150" s="191"/>
      <c r="E150" s="192"/>
      <c r="F150" s="189"/>
      <c r="G150" s="193"/>
      <c r="H150" s="191"/>
      <c r="I150" s="192"/>
      <c r="J150" s="189"/>
      <c r="K150" s="190"/>
      <c r="L150" s="191"/>
      <c r="M150" s="189"/>
      <c r="N150" s="194"/>
      <c r="O150" s="207"/>
      <c r="P150" s="189"/>
      <c r="Q150" s="190"/>
      <c r="R150" s="191"/>
      <c r="S150" s="192"/>
      <c r="T150" s="189"/>
      <c r="U150" s="193"/>
      <c r="V150" s="191"/>
      <c r="W150" s="208"/>
      <c r="X150" s="189"/>
      <c r="Y150" s="193"/>
      <c r="Z150" s="191"/>
      <c r="AA150" s="189"/>
      <c r="AB150" s="172">
        <f t="shared" si="939"/>
        <v>0</v>
      </c>
      <c r="AC150" s="173">
        <f t="shared" si="940"/>
        <v>0</v>
      </c>
      <c r="BI150" s="137" t="s">
        <v>33</v>
      </c>
      <c r="BJ150" s="129" t="e">
        <f>B150/B157</f>
        <v>#DIV/0!</v>
      </c>
      <c r="BK150" s="130" t="e">
        <f t="shared" ref="BK150" si="1377">C150/C157</f>
        <v>#DIV/0!</v>
      </c>
      <c r="BL150" s="131" t="e">
        <f t="shared" ref="BL150" si="1378">D150/D157</f>
        <v>#DIV/0!</v>
      </c>
      <c r="BM150" s="132" t="e">
        <f t="shared" ref="BM150" si="1379">E150/E157</f>
        <v>#DIV/0!</v>
      </c>
      <c r="BN150" s="129" t="e">
        <f t="shared" ref="BN150" si="1380">F150/F157</f>
        <v>#DIV/0!</v>
      </c>
      <c r="BO150" s="130" t="e">
        <f t="shared" ref="BO150" si="1381">G150/G157</f>
        <v>#DIV/0!</v>
      </c>
      <c r="BP150" s="131" t="e">
        <f t="shared" ref="BP150" si="1382">H150/H157</f>
        <v>#DIV/0!</v>
      </c>
      <c r="BQ150" s="132" t="e">
        <f t="shared" ref="BQ150" si="1383">I150/I157</f>
        <v>#DIV/0!</v>
      </c>
      <c r="BR150" s="129" t="e">
        <f t="shared" ref="BR150" si="1384">J150/J157</f>
        <v>#DIV/0!</v>
      </c>
      <c r="BS150" s="130" t="e">
        <f t="shared" ref="BS150" si="1385">K150/K157</f>
        <v>#DIV/0!</v>
      </c>
      <c r="BT150" s="131" t="e">
        <f t="shared" ref="BT150" si="1386">L150/L157</f>
        <v>#DIV/0!</v>
      </c>
      <c r="BU150" s="129" t="e">
        <f t="shared" ref="BU150" si="1387">M150/M157</f>
        <v>#DIV/0!</v>
      </c>
      <c r="BV150" s="133" t="e">
        <f t="shared" ref="BV150" si="1388">N150/N157</f>
        <v>#DIV/0!</v>
      </c>
      <c r="BW150" s="134" t="e">
        <f t="shared" ref="BW150" si="1389">O150/O157</f>
        <v>#DIV/0!</v>
      </c>
      <c r="BX150" s="129" t="e">
        <f t="shared" ref="BX150" si="1390">P150/P157</f>
        <v>#DIV/0!</v>
      </c>
      <c r="BY150" s="130" t="e">
        <f t="shared" ref="BY150" si="1391">Q150/Q157</f>
        <v>#DIV/0!</v>
      </c>
      <c r="BZ150" s="131" t="e">
        <f t="shared" ref="BZ150" si="1392">R150/R157</f>
        <v>#DIV/0!</v>
      </c>
      <c r="CA150" s="132" t="e">
        <f t="shared" ref="CA150" si="1393">S150/S157</f>
        <v>#DIV/0!</v>
      </c>
      <c r="CB150" s="129" t="e">
        <f t="shared" ref="CB150" si="1394">T150/T157</f>
        <v>#DIV/0!</v>
      </c>
      <c r="CC150" s="130" t="e">
        <f t="shared" ref="CC150" si="1395">U150/U157</f>
        <v>#DIV/0!</v>
      </c>
      <c r="CD150" s="131" t="e">
        <f t="shared" ref="CD150" si="1396">V150/V157</f>
        <v>#DIV/0!</v>
      </c>
      <c r="CE150" s="132" t="e">
        <f t="shared" ref="CE150" si="1397">W150/W157</f>
        <v>#DIV/0!</v>
      </c>
      <c r="CF150" s="129" t="e">
        <f t="shared" ref="CF150" si="1398">X150/X157</f>
        <v>#DIV/0!</v>
      </c>
      <c r="CG150" s="130" t="e">
        <f t="shared" ref="CG150" si="1399">Y150/Y157</f>
        <v>#DIV/0!</v>
      </c>
      <c r="CH150" s="131" t="e">
        <f t="shared" ref="CH150" si="1400">Z150/Z157</f>
        <v>#DIV/0!</v>
      </c>
      <c r="CI150" s="129" t="e">
        <f t="shared" ref="CI150" si="1401">AA150/AA157</f>
        <v>#DIV/0!</v>
      </c>
      <c r="CJ150" s="135" t="e">
        <f t="shared" ref="CJ150" si="1402">AB150/AB157</f>
        <v>#DIV/0!</v>
      </c>
      <c r="CK150" s="136" t="e">
        <f t="shared" ref="CK150" si="1403">AC150/AC157</f>
        <v>#DIV/0!</v>
      </c>
    </row>
    <row r="151" spans="1:89">
      <c r="A151" s="146" t="s">
        <v>34</v>
      </c>
      <c r="B151" s="203"/>
      <c r="C151" s="197"/>
      <c r="D151" s="198"/>
      <c r="E151" s="199"/>
      <c r="F151" s="196"/>
      <c r="G151" s="200"/>
      <c r="H151" s="198"/>
      <c r="I151" s="199"/>
      <c r="J151" s="196"/>
      <c r="K151" s="197"/>
      <c r="L151" s="198"/>
      <c r="M151" s="196"/>
      <c r="N151" s="201"/>
      <c r="O151" s="204"/>
      <c r="P151" s="196"/>
      <c r="Q151" s="197"/>
      <c r="R151" s="198"/>
      <c r="S151" s="199"/>
      <c r="T151" s="196"/>
      <c r="U151" s="200"/>
      <c r="V151" s="198"/>
      <c r="W151" s="205"/>
      <c r="X151" s="196"/>
      <c r="Y151" s="200"/>
      <c r="Z151" s="198"/>
      <c r="AA151" s="196"/>
      <c r="AB151" s="172">
        <f t="shared" si="939"/>
        <v>0</v>
      </c>
      <c r="AC151" s="173">
        <f t="shared" si="940"/>
        <v>0</v>
      </c>
      <c r="BI151" s="146" t="s">
        <v>34</v>
      </c>
      <c r="BJ151" s="129" t="e">
        <f>B151/B157</f>
        <v>#DIV/0!</v>
      </c>
      <c r="BK151" s="130" t="e">
        <f t="shared" ref="BK151" si="1404">C151/C157</f>
        <v>#DIV/0!</v>
      </c>
      <c r="BL151" s="131" t="e">
        <f t="shared" ref="BL151" si="1405">D151/D157</f>
        <v>#DIV/0!</v>
      </c>
      <c r="BM151" s="132" t="e">
        <f t="shared" ref="BM151" si="1406">E151/E157</f>
        <v>#DIV/0!</v>
      </c>
      <c r="BN151" s="129" t="e">
        <f t="shared" ref="BN151" si="1407">F151/F157</f>
        <v>#DIV/0!</v>
      </c>
      <c r="BO151" s="130" t="e">
        <f t="shared" ref="BO151" si="1408">G151/G157</f>
        <v>#DIV/0!</v>
      </c>
      <c r="BP151" s="131" t="e">
        <f t="shared" ref="BP151" si="1409">H151/H157</f>
        <v>#DIV/0!</v>
      </c>
      <c r="BQ151" s="132" t="e">
        <f t="shared" ref="BQ151" si="1410">I151/I157</f>
        <v>#DIV/0!</v>
      </c>
      <c r="BR151" s="129" t="e">
        <f t="shared" ref="BR151" si="1411">J151/J157</f>
        <v>#DIV/0!</v>
      </c>
      <c r="BS151" s="130" t="e">
        <f t="shared" ref="BS151" si="1412">K151/K157</f>
        <v>#DIV/0!</v>
      </c>
      <c r="BT151" s="131" t="e">
        <f t="shared" ref="BT151" si="1413">L151/L157</f>
        <v>#DIV/0!</v>
      </c>
      <c r="BU151" s="129" t="e">
        <f t="shared" ref="BU151" si="1414">M151/M157</f>
        <v>#DIV/0!</v>
      </c>
      <c r="BV151" s="133" t="e">
        <f t="shared" ref="BV151" si="1415">N151/N157</f>
        <v>#DIV/0!</v>
      </c>
      <c r="BW151" s="134" t="e">
        <f t="shared" ref="BW151" si="1416">O151/O157</f>
        <v>#DIV/0!</v>
      </c>
      <c r="BX151" s="129" t="e">
        <f t="shared" ref="BX151" si="1417">P151/P157</f>
        <v>#DIV/0!</v>
      </c>
      <c r="BY151" s="130" t="e">
        <f t="shared" ref="BY151" si="1418">Q151/Q157</f>
        <v>#DIV/0!</v>
      </c>
      <c r="BZ151" s="131" t="e">
        <f t="shared" ref="BZ151" si="1419">R151/R157</f>
        <v>#DIV/0!</v>
      </c>
      <c r="CA151" s="132" t="e">
        <f t="shared" ref="CA151" si="1420">S151/S157</f>
        <v>#DIV/0!</v>
      </c>
      <c r="CB151" s="129" t="e">
        <f t="shared" ref="CB151" si="1421">T151/T157</f>
        <v>#DIV/0!</v>
      </c>
      <c r="CC151" s="130" t="e">
        <f t="shared" ref="CC151" si="1422">U151/U157</f>
        <v>#DIV/0!</v>
      </c>
      <c r="CD151" s="131" t="e">
        <f t="shared" ref="CD151" si="1423">V151/V157</f>
        <v>#DIV/0!</v>
      </c>
      <c r="CE151" s="132" t="e">
        <f t="shared" ref="CE151" si="1424">W151/W157</f>
        <v>#DIV/0!</v>
      </c>
      <c r="CF151" s="129" t="e">
        <f t="shared" ref="CF151" si="1425">X151/X157</f>
        <v>#DIV/0!</v>
      </c>
      <c r="CG151" s="130" t="e">
        <f t="shared" ref="CG151" si="1426">Y151/Y157</f>
        <v>#DIV/0!</v>
      </c>
      <c r="CH151" s="131" t="e">
        <f t="shared" ref="CH151" si="1427">Z151/Z157</f>
        <v>#DIV/0!</v>
      </c>
      <c r="CI151" s="129" t="e">
        <f t="shared" ref="CI151" si="1428">AA151/AA157</f>
        <v>#DIV/0!</v>
      </c>
      <c r="CJ151" s="135" t="e">
        <f t="shared" ref="CJ151" si="1429">AB151/AB157</f>
        <v>#DIV/0!</v>
      </c>
      <c r="CK151" s="136" t="e">
        <f t="shared" ref="CK151" si="1430">AC151/AC157</f>
        <v>#DIV/0!</v>
      </c>
    </row>
    <row r="152" spans="1:89">
      <c r="A152" s="137" t="s">
        <v>35</v>
      </c>
      <c r="B152" s="206"/>
      <c r="C152" s="190"/>
      <c r="D152" s="191"/>
      <c r="E152" s="192"/>
      <c r="F152" s="189"/>
      <c r="G152" s="193"/>
      <c r="H152" s="191"/>
      <c r="I152" s="192"/>
      <c r="J152" s="189"/>
      <c r="K152" s="190"/>
      <c r="L152" s="191"/>
      <c r="M152" s="189"/>
      <c r="N152" s="194"/>
      <c r="O152" s="207"/>
      <c r="P152" s="189"/>
      <c r="Q152" s="190"/>
      <c r="R152" s="191"/>
      <c r="S152" s="192"/>
      <c r="T152" s="189"/>
      <c r="U152" s="193"/>
      <c r="V152" s="191"/>
      <c r="W152" s="208"/>
      <c r="X152" s="189"/>
      <c r="Y152" s="193"/>
      <c r="Z152" s="191"/>
      <c r="AA152" s="189"/>
      <c r="AB152" s="172">
        <f t="shared" si="939"/>
        <v>0</v>
      </c>
      <c r="AC152" s="173">
        <f t="shared" si="940"/>
        <v>0</v>
      </c>
      <c r="BI152" s="137" t="s">
        <v>35</v>
      </c>
      <c r="BJ152" s="129" t="e">
        <f>B152/B157</f>
        <v>#DIV/0!</v>
      </c>
      <c r="BK152" s="130" t="e">
        <f t="shared" ref="BK152" si="1431">C152/C157</f>
        <v>#DIV/0!</v>
      </c>
      <c r="BL152" s="131" t="e">
        <f t="shared" ref="BL152" si="1432">D152/D157</f>
        <v>#DIV/0!</v>
      </c>
      <c r="BM152" s="132" t="e">
        <f t="shared" ref="BM152" si="1433">E152/E157</f>
        <v>#DIV/0!</v>
      </c>
      <c r="BN152" s="129" t="e">
        <f t="shared" ref="BN152" si="1434">F152/F157</f>
        <v>#DIV/0!</v>
      </c>
      <c r="BO152" s="130" t="e">
        <f t="shared" ref="BO152" si="1435">G152/G157</f>
        <v>#DIV/0!</v>
      </c>
      <c r="BP152" s="131" t="e">
        <f t="shared" ref="BP152" si="1436">H152/H157</f>
        <v>#DIV/0!</v>
      </c>
      <c r="BQ152" s="132" t="e">
        <f t="shared" ref="BQ152" si="1437">I152/I157</f>
        <v>#DIV/0!</v>
      </c>
      <c r="BR152" s="129" t="e">
        <f t="shared" ref="BR152" si="1438">J152/J157</f>
        <v>#DIV/0!</v>
      </c>
      <c r="BS152" s="130" t="e">
        <f t="shared" ref="BS152" si="1439">K152/K157</f>
        <v>#DIV/0!</v>
      </c>
      <c r="BT152" s="131" t="e">
        <f t="shared" ref="BT152" si="1440">L152/L157</f>
        <v>#DIV/0!</v>
      </c>
      <c r="BU152" s="129" t="e">
        <f t="shared" ref="BU152" si="1441">M152/M157</f>
        <v>#DIV/0!</v>
      </c>
      <c r="BV152" s="133" t="e">
        <f t="shared" ref="BV152" si="1442">N152/N157</f>
        <v>#DIV/0!</v>
      </c>
      <c r="BW152" s="134" t="e">
        <f t="shared" ref="BW152" si="1443">O152/O157</f>
        <v>#DIV/0!</v>
      </c>
      <c r="BX152" s="129" t="e">
        <f t="shared" ref="BX152" si="1444">P152/P157</f>
        <v>#DIV/0!</v>
      </c>
      <c r="BY152" s="130" t="e">
        <f t="shared" ref="BY152" si="1445">Q152/Q157</f>
        <v>#DIV/0!</v>
      </c>
      <c r="BZ152" s="131" t="e">
        <f t="shared" ref="BZ152" si="1446">R152/R157</f>
        <v>#DIV/0!</v>
      </c>
      <c r="CA152" s="132" t="e">
        <f t="shared" ref="CA152" si="1447">S152/S157</f>
        <v>#DIV/0!</v>
      </c>
      <c r="CB152" s="129" t="e">
        <f t="shared" ref="CB152" si="1448">T152/T157</f>
        <v>#DIV/0!</v>
      </c>
      <c r="CC152" s="130" t="e">
        <f t="shared" ref="CC152" si="1449">U152/U157</f>
        <v>#DIV/0!</v>
      </c>
      <c r="CD152" s="131" t="e">
        <f t="shared" ref="CD152" si="1450">V152/V157</f>
        <v>#DIV/0!</v>
      </c>
      <c r="CE152" s="132" t="e">
        <f t="shared" ref="CE152" si="1451">W152/W157</f>
        <v>#DIV/0!</v>
      </c>
      <c r="CF152" s="129" t="e">
        <f t="shared" ref="CF152" si="1452">X152/X157</f>
        <v>#DIV/0!</v>
      </c>
      <c r="CG152" s="130" t="e">
        <f t="shared" ref="CG152" si="1453">Y152/Y157</f>
        <v>#DIV/0!</v>
      </c>
      <c r="CH152" s="131" t="e">
        <f t="shared" ref="CH152" si="1454">Z152/Z157</f>
        <v>#DIV/0!</v>
      </c>
      <c r="CI152" s="129" t="e">
        <f t="shared" ref="CI152" si="1455">AA152/AA157</f>
        <v>#DIV/0!</v>
      </c>
      <c r="CJ152" s="135" t="e">
        <f t="shared" ref="CJ152" si="1456">AB152/AB157</f>
        <v>#DIV/0!</v>
      </c>
      <c r="CK152" s="136" t="e">
        <f t="shared" ref="CK152" si="1457">AC152/AC157</f>
        <v>#DIV/0!</v>
      </c>
    </row>
    <row r="153" spans="1:89">
      <c r="A153" s="146" t="s">
        <v>36</v>
      </c>
      <c r="B153" s="203"/>
      <c r="C153" s="197"/>
      <c r="D153" s="198"/>
      <c r="E153" s="199"/>
      <c r="F153" s="196"/>
      <c r="G153" s="200"/>
      <c r="H153" s="198"/>
      <c r="I153" s="199"/>
      <c r="J153" s="196"/>
      <c r="K153" s="200"/>
      <c r="L153" s="198"/>
      <c r="M153" s="196"/>
      <c r="N153" s="201"/>
      <c r="O153" s="204"/>
      <c r="P153" s="196"/>
      <c r="Q153" s="200"/>
      <c r="R153" s="198"/>
      <c r="S153" s="199"/>
      <c r="T153" s="196"/>
      <c r="U153" s="200"/>
      <c r="V153" s="198"/>
      <c r="W153" s="199"/>
      <c r="X153" s="196"/>
      <c r="Y153" s="200"/>
      <c r="Z153" s="198"/>
      <c r="AA153" s="196"/>
      <c r="AB153" s="172">
        <f t="shared" si="939"/>
        <v>0</v>
      </c>
      <c r="AC153" s="173">
        <f t="shared" si="940"/>
        <v>0</v>
      </c>
      <c r="BI153" s="146" t="s">
        <v>36</v>
      </c>
      <c r="BJ153" s="129" t="e">
        <f>B153/B157</f>
        <v>#DIV/0!</v>
      </c>
      <c r="BK153" s="130" t="e">
        <f t="shared" ref="BK153" si="1458">C153/C157</f>
        <v>#DIV/0!</v>
      </c>
      <c r="BL153" s="131" t="e">
        <f t="shared" ref="BL153" si="1459">D153/D157</f>
        <v>#DIV/0!</v>
      </c>
      <c r="BM153" s="132" t="e">
        <f t="shared" ref="BM153" si="1460">E153/E157</f>
        <v>#DIV/0!</v>
      </c>
      <c r="BN153" s="129" t="e">
        <f t="shared" ref="BN153" si="1461">F153/F157</f>
        <v>#DIV/0!</v>
      </c>
      <c r="BO153" s="130" t="e">
        <f t="shared" ref="BO153" si="1462">G153/G157</f>
        <v>#DIV/0!</v>
      </c>
      <c r="BP153" s="131" t="e">
        <f t="shared" ref="BP153" si="1463">H153/H157</f>
        <v>#DIV/0!</v>
      </c>
      <c r="BQ153" s="132" t="e">
        <f t="shared" ref="BQ153" si="1464">I153/I157</f>
        <v>#DIV/0!</v>
      </c>
      <c r="BR153" s="129" t="e">
        <f t="shared" ref="BR153" si="1465">J153/J157</f>
        <v>#DIV/0!</v>
      </c>
      <c r="BS153" s="130" t="e">
        <f t="shared" ref="BS153" si="1466">K153/K157</f>
        <v>#DIV/0!</v>
      </c>
      <c r="BT153" s="131" t="e">
        <f t="shared" ref="BT153" si="1467">L153/L157</f>
        <v>#DIV/0!</v>
      </c>
      <c r="BU153" s="129" t="e">
        <f t="shared" ref="BU153" si="1468">M153/M157</f>
        <v>#DIV/0!</v>
      </c>
      <c r="BV153" s="133" t="e">
        <f t="shared" ref="BV153" si="1469">N153/N157</f>
        <v>#DIV/0!</v>
      </c>
      <c r="BW153" s="134" t="e">
        <f t="shared" ref="BW153" si="1470">O153/O157</f>
        <v>#DIV/0!</v>
      </c>
      <c r="BX153" s="129" t="e">
        <f t="shared" ref="BX153" si="1471">P153/P157</f>
        <v>#DIV/0!</v>
      </c>
      <c r="BY153" s="130" t="e">
        <f t="shared" ref="BY153" si="1472">Q153/Q157</f>
        <v>#DIV/0!</v>
      </c>
      <c r="BZ153" s="131" t="e">
        <f t="shared" ref="BZ153" si="1473">R153/R157</f>
        <v>#DIV/0!</v>
      </c>
      <c r="CA153" s="132" t="e">
        <f t="shared" ref="CA153" si="1474">S153/S157</f>
        <v>#DIV/0!</v>
      </c>
      <c r="CB153" s="129" t="e">
        <f t="shared" ref="CB153" si="1475">T153/T157</f>
        <v>#DIV/0!</v>
      </c>
      <c r="CC153" s="130" t="e">
        <f t="shared" ref="CC153" si="1476">U153/U157</f>
        <v>#DIV/0!</v>
      </c>
      <c r="CD153" s="131" t="e">
        <f t="shared" ref="CD153" si="1477">V153/V157</f>
        <v>#DIV/0!</v>
      </c>
      <c r="CE153" s="132" t="e">
        <f t="shared" ref="CE153" si="1478">W153/W157</f>
        <v>#DIV/0!</v>
      </c>
      <c r="CF153" s="129" t="e">
        <f t="shared" ref="CF153" si="1479">X153/X157</f>
        <v>#DIV/0!</v>
      </c>
      <c r="CG153" s="130" t="e">
        <f t="shared" ref="CG153" si="1480">Y153/Y157</f>
        <v>#DIV/0!</v>
      </c>
      <c r="CH153" s="131" t="e">
        <f t="shared" ref="CH153" si="1481">Z153/Z157</f>
        <v>#DIV/0!</v>
      </c>
      <c r="CI153" s="129" t="e">
        <f t="shared" ref="CI153" si="1482">AA153/AA157</f>
        <v>#DIV/0!</v>
      </c>
      <c r="CJ153" s="135" t="e">
        <f t="shared" ref="CJ153" si="1483">AB153/AB157</f>
        <v>#DIV/0!</v>
      </c>
      <c r="CK153" s="136" t="e">
        <f t="shared" ref="CK153" si="1484">AC153/AC157</f>
        <v>#DIV/0!</v>
      </c>
    </row>
    <row r="154" spans="1:89">
      <c r="A154" s="137" t="s">
        <v>37</v>
      </c>
      <c r="B154" s="59"/>
      <c r="C154" s="60"/>
      <c r="D154" s="139"/>
      <c r="E154" s="140"/>
      <c r="F154" s="138"/>
      <c r="G154" s="141"/>
      <c r="H154" s="139"/>
      <c r="I154" s="140"/>
      <c r="J154" s="138"/>
      <c r="K154" s="141"/>
      <c r="L154" s="139"/>
      <c r="M154" s="138"/>
      <c r="N154" s="142"/>
      <c r="O154" s="143"/>
      <c r="P154" s="138"/>
      <c r="Q154" s="141"/>
      <c r="R154" s="139"/>
      <c r="S154" s="140"/>
      <c r="T154" s="138"/>
      <c r="U154" s="141"/>
      <c r="V154" s="139"/>
      <c r="W154" s="140"/>
      <c r="X154" s="138"/>
      <c r="Y154" s="141"/>
      <c r="Z154" s="144"/>
      <c r="AA154" s="145"/>
      <c r="AB154" s="172"/>
      <c r="AC154" s="173"/>
      <c r="BI154" s="137" t="s">
        <v>37</v>
      </c>
      <c r="BJ154" s="129" t="e">
        <f>B154/B157</f>
        <v>#DIV/0!</v>
      </c>
      <c r="BK154" s="130" t="e">
        <f t="shared" ref="BK154" si="1485">C154/C157</f>
        <v>#DIV/0!</v>
      </c>
      <c r="BL154" s="131" t="e">
        <f t="shared" ref="BL154" si="1486">D154/D157</f>
        <v>#DIV/0!</v>
      </c>
      <c r="BM154" s="132" t="e">
        <f t="shared" ref="BM154" si="1487">E154/E157</f>
        <v>#DIV/0!</v>
      </c>
      <c r="BN154" s="129" t="e">
        <f t="shared" ref="BN154" si="1488">F154/F157</f>
        <v>#DIV/0!</v>
      </c>
      <c r="BO154" s="130" t="e">
        <f t="shared" ref="BO154" si="1489">G154/G157</f>
        <v>#DIV/0!</v>
      </c>
      <c r="BP154" s="131" t="e">
        <f t="shared" ref="BP154" si="1490">H154/H157</f>
        <v>#DIV/0!</v>
      </c>
      <c r="BQ154" s="132" t="e">
        <f t="shared" ref="BQ154" si="1491">I154/I157</f>
        <v>#DIV/0!</v>
      </c>
      <c r="BR154" s="129" t="e">
        <f t="shared" ref="BR154" si="1492">J154/J157</f>
        <v>#DIV/0!</v>
      </c>
      <c r="BS154" s="130" t="e">
        <f t="shared" ref="BS154" si="1493">K154/K157</f>
        <v>#DIV/0!</v>
      </c>
      <c r="BT154" s="131" t="e">
        <f t="shared" ref="BT154" si="1494">L154/L157</f>
        <v>#DIV/0!</v>
      </c>
      <c r="BU154" s="129" t="e">
        <f t="shared" ref="BU154" si="1495">M154/M157</f>
        <v>#DIV/0!</v>
      </c>
      <c r="BV154" s="133" t="e">
        <f t="shared" ref="BV154" si="1496">N154/N157</f>
        <v>#DIV/0!</v>
      </c>
      <c r="BW154" s="134" t="e">
        <f t="shared" ref="BW154" si="1497">O154/O157</f>
        <v>#DIV/0!</v>
      </c>
      <c r="BX154" s="129" t="e">
        <f t="shared" ref="BX154" si="1498">P154/P157</f>
        <v>#DIV/0!</v>
      </c>
      <c r="BY154" s="130" t="e">
        <f t="shared" ref="BY154" si="1499">Q154/Q157</f>
        <v>#DIV/0!</v>
      </c>
      <c r="BZ154" s="131" t="e">
        <f t="shared" ref="BZ154" si="1500">R154/R157</f>
        <v>#DIV/0!</v>
      </c>
      <c r="CA154" s="132" t="e">
        <f t="shared" ref="CA154" si="1501">S154/S157</f>
        <v>#DIV/0!</v>
      </c>
      <c r="CB154" s="129" t="e">
        <f t="shared" ref="CB154" si="1502">T154/T157</f>
        <v>#DIV/0!</v>
      </c>
      <c r="CC154" s="130" t="e">
        <f t="shared" ref="CC154" si="1503">U154/U157</f>
        <v>#DIV/0!</v>
      </c>
      <c r="CD154" s="131" t="e">
        <f t="shared" ref="CD154" si="1504">V154/V157</f>
        <v>#DIV/0!</v>
      </c>
      <c r="CE154" s="132" t="e">
        <f t="shared" ref="CE154" si="1505">W154/W157</f>
        <v>#DIV/0!</v>
      </c>
      <c r="CF154" s="129" t="e">
        <f t="shared" ref="CF154" si="1506">X154/X157</f>
        <v>#DIV/0!</v>
      </c>
      <c r="CG154" s="130" t="e">
        <f t="shared" ref="CG154" si="1507">Y154/Y157</f>
        <v>#DIV/0!</v>
      </c>
      <c r="CH154" s="131" t="e">
        <f t="shared" ref="CH154" si="1508">Z154/Z157</f>
        <v>#DIV/0!</v>
      </c>
      <c r="CI154" s="129" t="e">
        <f t="shared" ref="CI154" si="1509">AA154/AA157</f>
        <v>#DIV/0!</v>
      </c>
      <c r="CJ154" s="135" t="e">
        <f t="shared" ref="CJ154" si="1510">AB154/AB157</f>
        <v>#DIV/0!</v>
      </c>
      <c r="CK154" s="136" t="e">
        <f t="shared" ref="CK154" si="1511">AC154/AC157</f>
        <v>#DIV/0!</v>
      </c>
    </row>
    <row r="155" spans="1:89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/>
      <c r="AC155" s="173"/>
      <c r="BI155" s="146" t="s">
        <v>38</v>
      </c>
      <c r="BJ155" s="129" t="e">
        <f>B155/B157</f>
        <v>#DIV/0!</v>
      </c>
      <c r="BK155" s="130" t="e">
        <f t="shared" ref="BK155" si="1512">C155/C157</f>
        <v>#DIV/0!</v>
      </c>
      <c r="BL155" s="131" t="e">
        <f t="shared" ref="BL155" si="1513">D155/D157</f>
        <v>#DIV/0!</v>
      </c>
      <c r="BM155" s="132" t="e">
        <f t="shared" ref="BM155" si="1514">E155/E157</f>
        <v>#DIV/0!</v>
      </c>
      <c r="BN155" s="129" t="e">
        <f t="shared" ref="BN155" si="1515">F155/F157</f>
        <v>#DIV/0!</v>
      </c>
      <c r="BO155" s="130" t="e">
        <f t="shared" ref="BO155" si="1516">G155/G157</f>
        <v>#DIV/0!</v>
      </c>
      <c r="BP155" s="131" t="e">
        <f t="shared" ref="BP155" si="1517">H155/H157</f>
        <v>#DIV/0!</v>
      </c>
      <c r="BQ155" s="132" t="e">
        <f t="shared" ref="BQ155" si="1518">I155/I157</f>
        <v>#DIV/0!</v>
      </c>
      <c r="BR155" s="129" t="e">
        <f t="shared" ref="BR155" si="1519">J155/J157</f>
        <v>#DIV/0!</v>
      </c>
      <c r="BS155" s="130" t="e">
        <f t="shared" ref="BS155" si="1520">K155/K157</f>
        <v>#DIV/0!</v>
      </c>
      <c r="BT155" s="131" t="e">
        <f t="shared" ref="BT155" si="1521">L155/L157</f>
        <v>#DIV/0!</v>
      </c>
      <c r="BU155" s="129" t="e">
        <f t="shared" ref="BU155" si="1522">M155/M157</f>
        <v>#DIV/0!</v>
      </c>
      <c r="BV155" s="133" t="e">
        <f t="shared" ref="BV155" si="1523">N155/N157</f>
        <v>#DIV/0!</v>
      </c>
      <c r="BW155" s="134" t="e">
        <f t="shared" ref="BW155" si="1524">O155/O157</f>
        <v>#DIV/0!</v>
      </c>
      <c r="BX155" s="129" t="e">
        <f t="shared" ref="BX155" si="1525">P155/P157</f>
        <v>#DIV/0!</v>
      </c>
      <c r="BY155" s="130" t="e">
        <f t="shared" ref="BY155" si="1526">Q155/Q157</f>
        <v>#DIV/0!</v>
      </c>
      <c r="BZ155" s="131" t="e">
        <f t="shared" ref="BZ155" si="1527">R155/R157</f>
        <v>#DIV/0!</v>
      </c>
      <c r="CA155" s="132" t="e">
        <f t="shared" ref="CA155" si="1528">S155/S157</f>
        <v>#DIV/0!</v>
      </c>
      <c r="CB155" s="129" t="e">
        <f t="shared" ref="CB155" si="1529">T155/T157</f>
        <v>#DIV/0!</v>
      </c>
      <c r="CC155" s="130" t="e">
        <f t="shared" ref="CC155" si="1530">U155/U157</f>
        <v>#DIV/0!</v>
      </c>
      <c r="CD155" s="131" t="e">
        <f t="shared" ref="CD155" si="1531">V155/V157</f>
        <v>#DIV/0!</v>
      </c>
      <c r="CE155" s="132" t="e">
        <f t="shared" ref="CE155" si="1532">W155/W157</f>
        <v>#DIV/0!</v>
      </c>
      <c r="CF155" s="129" t="e">
        <f t="shared" ref="CF155" si="1533">X155/X157</f>
        <v>#DIV/0!</v>
      </c>
      <c r="CG155" s="130" t="e">
        <f t="shared" ref="CG155" si="1534">Y155/Y157</f>
        <v>#DIV/0!</v>
      </c>
      <c r="CH155" s="131" t="e">
        <f t="shared" ref="CH155" si="1535">Z155/Z157</f>
        <v>#DIV/0!</v>
      </c>
      <c r="CI155" s="129" t="e">
        <f t="shared" ref="CI155" si="1536">AA155/AA157</f>
        <v>#DIV/0!</v>
      </c>
      <c r="CJ155" s="135" t="e">
        <f t="shared" ref="CJ155" si="1537">AB155/AB157</f>
        <v>#DIV/0!</v>
      </c>
      <c r="CK155" s="136" t="e">
        <f t="shared" ref="CK155" si="1538">AC155/AC157</f>
        <v>#DIV/0!</v>
      </c>
    </row>
    <row r="156" spans="1:89" ht="14" thickBot="1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/>
      <c r="AC156" s="173"/>
      <c r="BI156" s="137" t="s">
        <v>39</v>
      </c>
      <c r="BJ156" s="129" t="e">
        <f>B156/B157</f>
        <v>#DIV/0!</v>
      </c>
      <c r="BK156" s="130" t="e">
        <f t="shared" ref="BK156" si="1539">C156/C157</f>
        <v>#DIV/0!</v>
      </c>
      <c r="BL156" s="131" t="e">
        <f t="shared" ref="BL156" si="1540">D156/D157</f>
        <v>#DIV/0!</v>
      </c>
      <c r="BM156" s="132" t="e">
        <f t="shared" ref="BM156" si="1541">E156/E157</f>
        <v>#DIV/0!</v>
      </c>
      <c r="BN156" s="129" t="e">
        <f t="shared" ref="BN156" si="1542">F156/F157</f>
        <v>#DIV/0!</v>
      </c>
      <c r="BO156" s="130" t="e">
        <f t="shared" ref="BO156" si="1543">G156/G157</f>
        <v>#DIV/0!</v>
      </c>
      <c r="BP156" s="131" t="e">
        <f t="shared" ref="BP156" si="1544">H156/H157</f>
        <v>#DIV/0!</v>
      </c>
      <c r="BQ156" s="132" t="e">
        <f t="shared" ref="BQ156" si="1545">I156/I157</f>
        <v>#DIV/0!</v>
      </c>
      <c r="BR156" s="129" t="e">
        <f t="shared" ref="BR156" si="1546">J156/J157</f>
        <v>#DIV/0!</v>
      </c>
      <c r="BS156" s="130" t="e">
        <f t="shared" ref="BS156" si="1547">K156/K157</f>
        <v>#DIV/0!</v>
      </c>
      <c r="BT156" s="131" t="e">
        <f t="shared" ref="BT156" si="1548">L156/L157</f>
        <v>#DIV/0!</v>
      </c>
      <c r="BU156" s="129" t="e">
        <f t="shared" ref="BU156" si="1549">M156/M157</f>
        <v>#DIV/0!</v>
      </c>
      <c r="BV156" s="133" t="e">
        <f t="shared" ref="BV156" si="1550">N156/N157</f>
        <v>#DIV/0!</v>
      </c>
      <c r="BW156" s="134" t="e">
        <f t="shared" ref="BW156" si="1551">O156/O157</f>
        <v>#DIV/0!</v>
      </c>
      <c r="BX156" s="129" t="e">
        <f t="shared" ref="BX156" si="1552">P156/P157</f>
        <v>#DIV/0!</v>
      </c>
      <c r="BY156" s="130" t="e">
        <f t="shared" ref="BY156" si="1553">Q156/Q157</f>
        <v>#DIV/0!</v>
      </c>
      <c r="BZ156" s="131" t="e">
        <f t="shared" ref="BZ156" si="1554">R156/R157</f>
        <v>#DIV/0!</v>
      </c>
      <c r="CA156" s="132" t="e">
        <f t="shared" ref="CA156" si="1555">S156/S157</f>
        <v>#DIV/0!</v>
      </c>
      <c r="CB156" s="129" t="e">
        <f t="shared" ref="CB156" si="1556">T156/T157</f>
        <v>#DIV/0!</v>
      </c>
      <c r="CC156" s="130" t="e">
        <f t="shared" ref="CC156" si="1557">U156/U157</f>
        <v>#DIV/0!</v>
      </c>
      <c r="CD156" s="131" t="e">
        <f t="shared" ref="CD156" si="1558">V156/V157</f>
        <v>#DIV/0!</v>
      </c>
      <c r="CE156" s="132" t="e">
        <f t="shared" ref="CE156" si="1559">W156/W157</f>
        <v>#DIV/0!</v>
      </c>
      <c r="CF156" s="129" t="e">
        <f t="shared" ref="CF156" si="1560">X156/X157</f>
        <v>#DIV/0!</v>
      </c>
      <c r="CG156" s="130" t="e">
        <f t="shared" ref="CG156" si="1561">Y156/Y157</f>
        <v>#DIV/0!</v>
      </c>
      <c r="CH156" s="131" t="e">
        <f t="shared" ref="CH156" si="1562">Z156/Z157</f>
        <v>#DIV/0!</v>
      </c>
      <c r="CI156" s="129" t="e">
        <f t="shared" ref="CI156" si="1563">AA156/AA157</f>
        <v>#DIV/0!</v>
      </c>
      <c r="CJ156" s="135" t="e">
        <f t="shared" ref="CJ156" si="1564">AB156/AB157</f>
        <v>#DIV/0!</v>
      </c>
      <c r="CK156" s="136" t="e">
        <f t="shared" ref="CK156" si="1565">AC156/AC157</f>
        <v>#DIV/0!</v>
      </c>
    </row>
    <row r="157" spans="1:89" ht="15" thickTop="1" thickBot="1">
      <c r="A157" s="269" t="s">
        <v>13</v>
      </c>
      <c r="B157" s="20">
        <f t="shared" ref="B157" si="1566">SUM(B134:B156)</f>
        <v>0</v>
      </c>
      <c r="C157" s="21">
        <f t="shared" ref="C157" si="1567">SUM(C134:C156)</f>
        <v>0</v>
      </c>
      <c r="D157" s="20">
        <f t="shared" ref="D157" si="1568">SUM(D134:D156)</f>
        <v>0</v>
      </c>
      <c r="E157" s="21">
        <f t="shared" ref="E157" si="1569">SUM(E134:E156)</f>
        <v>0</v>
      </c>
      <c r="F157" s="20">
        <f t="shared" ref="F157" si="1570">SUM(F134:F156)</f>
        <v>0</v>
      </c>
      <c r="G157" s="21">
        <f t="shared" ref="G157" si="1571">SUM(G134:G156)</f>
        <v>0</v>
      </c>
      <c r="H157" s="20">
        <f t="shared" ref="H157" si="1572">SUM(H134:H156)</f>
        <v>0</v>
      </c>
      <c r="I157" s="21">
        <f t="shared" ref="I157" si="1573">SUM(I134:I156)</f>
        <v>0</v>
      </c>
      <c r="J157" s="20">
        <f t="shared" ref="J157" si="1574">SUM(J134:J156)</f>
        <v>0</v>
      </c>
      <c r="K157" s="21">
        <f t="shared" ref="K157" si="1575">SUM(K134:K156)</f>
        <v>0</v>
      </c>
      <c r="L157" s="20">
        <f t="shared" ref="L157" si="1576">SUM(L134:L156)</f>
        <v>0</v>
      </c>
      <c r="M157" s="21">
        <f t="shared" ref="M157" si="1577">SUM(M134:M156)</f>
        <v>0</v>
      </c>
      <c r="N157" s="20">
        <f t="shared" ref="N157" si="1578">SUM(N134:N156)</f>
        <v>0</v>
      </c>
      <c r="O157" s="21">
        <f t="shared" ref="O157" si="1579">SUM(O134:O156)</f>
        <v>0</v>
      </c>
      <c r="P157" s="20">
        <f t="shared" ref="P157" si="1580">SUM(P134:P156)</f>
        <v>0</v>
      </c>
      <c r="Q157" s="21">
        <f t="shared" ref="Q157" si="1581">SUM(Q134:Q156)</f>
        <v>0</v>
      </c>
      <c r="R157" s="20">
        <f t="shared" ref="R157" si="1582">SUM(R134:R156)</f>
        <v>0</v>
      </c>
      <c r="S157" s="21">
        <f t="shared" ref="S157" si="1583">SUM(S134:S156)</f>
        <v>0</v>
      </c>
      <c r="T157" s="20">
        <f t="shared" ref="T157" si="1584">SUM(T134:T156)</f>
        <v>0</v>
      </c>
      <c r="U157" s="21">
        <f t="shared" ref="U157" si="1585">SUM(U134:U156)</f>
        <v>0</v>
      </c>
      <c r="V157" s="20">
        <f t="shared" ref="V157" si="1586">SUM(V134:V156)</f>
        <v>0</v>
      </c>
      <c r="W157" s="21">
        <f t="shared" ref="W157" si="1587">SUM(W134:W156)</f>
        <v>0</v>
      </c>
      <c r="X157" s="20">
        <f t="shared" ref="X157" si="1588">SUM(X134:X156)</f>
        <v>0</v>
      </c>
      <c r="Y157" s="21">
        <f t="shared" ref="Y157" si="1589">SUM(Y134:Y156)</f>
        <v>0</v>
      </c>
      <c r="Z157" s="20">
        <f t="shared" ref="Z157" si="1590">SUM(Z134:Z156)</f>
        <v>0</v>
      </c>
      <c r="AA157" s="21">
        <f t="shared" ref="AA157" si="1591">SUM(AA134:AA156)</f>
        <v>0</v>
      </c>
      <c r="AB157" s="174">
        <f t="shared" ref="AB157:AC157" si="1592">SUM(AB133:AB156)</f>
        <v>0</v>
      </c>
      <c r="AC157" s="175">
        <f t="shared" si="1592"/>
        <v>0</v>
      </c>
      <c r="BI157" s="269" t="s">
        <v>13</v>
      </c>
      <c r="BJ157" s="155" t="e">
        <f>SUM(BJ133:BJ156)</f>
        <v>#DIV/0!</v>
      </c>
      <c r="BK157" s="156" t="e">
        <f t="shared" ref="BK157:CK157" si="1593">SUM(BK133:BK156)</f>
        <v>#DIV/0!</v>
      </c>
      <c r="BL157" s="155" t="e">
        <f t="shared" si="1593"/>
        <v>#DIV/0!</v>
      </c>
      <c r="BM157" s="156" t="e">
        <f t="shared" si="1593"/>
        <v>#DIV/0!</v>
      </c>
      <c r="BN157" s="155" t="e">
        <f t="shared" si="1593"/>
        <v>#DIV/0!</v>
      </c>
      <c r="BO157" s="156" t="e">
        <f t="shared" si="1593"/>
        <v>#DIV/0!</v>
      </c>
      <c r="BP157" s="155" t="e">
        <f t="shared" si="1593"/>
        <v>#DIV/0!</v>
      </c>
      <c r="BQ157" s="156" t="e">
        <f t="shared" si="1593"/>
        <v>#DIV/0!</v>
      </c>
      <c r="BR157" s="155" t="e">
        <f t="shared" si="1593"/>
        <v>#DIV/0!</v>
      </c>
      <c r="BS157" s="156" t="e">
        <f t="shared" si="1593"/>
        <v>#DIV/0!</v>
      </c>
      <c r="BT157" s="155" t="e">
        <f t="shared" si="1593"/>
        <v>#DIV/0!</v>
      </c>
      <c r="BU157" s="156" t="e">
        <f t="shared" si="1593"/>
        <v>#DIV/0!</v>
      </c>
      <c r="BV157" s="155" t="e">
        <f t="shared" si="1593"/>
        <v>#DIV/0!</v>
      </c>
      <c r="BW157" s="156" t="e">
        <f t="shared" si="1593"/>
        <v>#DIV/0!</v>
      </c>
      <c r="BX157" s="155" t="e">
        <f t="shared" si="1593"/>
        <v>#DIV/0!</v>
      </c>
      <c r="BY157" s="156" t="e">
        <f t="shared" si="1593"/>
        <v>#DIV/0!</v>
      </c>
      <c r="BZ157" s="155" t="e">
        <f t="shared" si="1593"/>
        <v>#DIV/0!</v>
      </c>
      <c r="CA157" s="156" t="e">
        <f t="shared" si="1593"/>
        <v>#DIV/0!</v>
      </c>
      <c r="CB157" s="155" t="e">
        <f t="shared" si="1593"/>
        <v>#DIV/0!</v>
      </c>
      <c r="CC157" s="156" t="e">
        <f t="shared" si="1593"/>
        <v>#DIV/0!</v>
      </c>
      <c r="CD157" s="155" t="e">
        <f t="shared" si="1593"/>
        <v>#DIV/0!</v>
      </c>
      <c r="CE157" s="156" t="e">
        <f t="shared" si="1593"/>
        <v>#DIV/0!</v>
      </c>
      <c r="CF157" s="155" t="e">
        <f t="shared" si="1593"/>
        <v>#DIV/0!</v>
      </c>
      <c r="CG157" s="156" t="e">
        <f t="shared" si="1593"/>
        <v>#DIV/0!</v>
      </c>
      <c r="CH157" s="155" t="e">
        <f t="shared" si="1593"/>
        <v>#DIV/0!</v>
      </c>
      <c r="CI157" s="156" t="e">
        <f t="shared" si="1593"/>
        <v>#DIV/0!</v>
      </c>
      <c r="CJ157" s="155" t="e">
        <f t="shared" si="1593"/>
        <v>#DIV/0!</v>
      </c>
      <c r="CK157" s="156" t="e">
        <f t="shared" si="1593"/>
        <v>#DIV/0!</v>
      </c>
    </row>
    <row r="158" spans="1:89" ht="14" thickTop="1">
      <c r="A158" s="187"/>
    </row>
    <row r="160" spans="1:89">
      <c r="A160" s="301">
        <f>+A129+1</f>
        <v>44018</v>
      </c>
      <c r="B160" s="301"/>
      <c r="C160" s="301"/>
      <c r="D160" s="301"/>
      <c r="BI160" s="300">
        <f>+BI129+1</f>
        <v>44018</v>
      </c>
      <c r="BJ160" s="300"/>
      <c r="BK160" s="300"/>
      <c r="BL160" s="300"/>
    </row>
    <row r="161" spans="1:89" ht="14" thickBot="1">
      <c r="AE161" s="272" t="s">
        <v>84</v>
      </c>
    </row>
    <row r="162" spans="1:89" ht="15" thickTop="1" thickBot="1">
      <c r="A162" s="298" t="s">
        <v>0</v>
      </c>
      <c r="B162" s="292" t="s">
        <v>1</v>
      </c>
      <c r="C162" s="293"/>
      <c r="D162" s="292" t="s">
        <v>2</v>
      </c>
      <c r="E162" s="293"/>
      <c r="F162" s="292" t="s">
        <v>3</v>
      </c>
      <c r="G162" s="293"/>
      <c r="H162" s="292" t="s">
        <v>4</v>
      </c>
      <c r="I162" s="293"/>
      <c r="J162" s="292" t="s">
        <v>5</v>
      </c>
      <c r="K162" s="293"/>
      <c r="L162" s="292" t="s">
        <v>6</v>
      </c>
      <c r="M162" s="293"/>
      <c r="N162" s="292" t="s">
        <v>7</v>
      </c>
      <c r="O162" s="293"/>
      <c r="P162" s="292" t="s">
        <v>8</v>
      </c>
      <c r="Q162" s="293"/>
      <c r="R162" s="292" t="s">
        <v>9</v>
      </c>
      <c r="S162" s="293"/>
      <c r="T162" s="292" t="s">
        <v>10</v>
      </c>
      <c r="U162" s="293"/>
      <c r="V162" s="292" t="s">
        <v>11</v>
      </c>
      <c r="W162" s="293"/>
      <c r="X162" s="292" t="s">
        <v>12</v>
      </c>
      <c r="Y162" s="293"/>
      <c r="Z162" s="294" t="s">
        <v>40</v>
      </c>
      <c r="AA162" s="295"/>
      <c r="AB162" s="296" t="s">
        <v>41</v>
      </c>
      <c r="AC162" s="297"/>
      <c r="AE162" s="298" t="s">
        <v>0</v>
      </c>
      <c r="AF162" s="292" t="s">
        <v>1</v>
      </c>
      <c r="AG162" s="293"/>
      <c r="AH162" s="292" t="s">
        <v>2</v>
      </c>
      <c r="AI162" s="293"/>
      <c r="AJ162" s="292" t="s">
        <v>3</v>
      </c>
      <c r="AK162" s="293"/>
      <c r="AL162" s="292" t="s">
        <v>4</v>
      </c>
      <c r="AM162" s="293"/>
      <c r="AN162" s="292" t="s">
        <v>5</v>
      </c>
      <c r="AO162" s="293"/>
      <c r="AP162" s="292" t="s">
        <v>6</v>
      </c>
      <c r="AQ162" s="293"/>
      <c r="AR162" s="292" t="s">
        <v>7</v>
      </c>
      <c r="AS162" s="293"/>
      <c r="AT162" s="292" t="s">
        <v>8</v>
      </c>
      <c r="AU162" s="293"/>
      <c r="AV162" s="292" t="s">
        <v>9</v>
      </c>
      <c r="AW162" s="293"/>
      <c r="AX162" s="292" t="s">
        <v>10</v>
      </c>
      <c r="AY162" s="293"/>
      <c r="AZ162" s="292" t="s">
        <v>11</v>
      </c>
      <c r="BA162" s="293"/>
      <c r="BB162" s="292" t="s">
        <v>12</v>
      </c>
      <c r="BC162" s="293"/>
      <c r="BD162" s="294" t="s">
        <v>40</v>
      </c>
      <c r="BE162" s="295"/>
      <c r="BF162" s="296" t="s">
        <v>41</v>
      </c>
      <c r="BG162" s="297"/>
      <c r="BI162" s="298" t="s">
        <v>0</v>
      </c>
      <c r="BJ162" s="292" t="s">
        <v>1</v>
      </c>
      <c r="BK162" s="293"/>
      <c r="BL162" s="292" t="s">
        <v>2</v>
      </c>
      <c r="BM162" s="293"/>
      <c r="BN162" s="292" t="s">
        <v>3</v>
      </c>
      <c r="BO162" s="293"/>
      <c r="BP162" s="292" t="s">
        <v>4</v>
      </c>
      <c r="BQ162" s="293"/>
      <c r="BR162" s="292" t="s">
        <v>5</v>
      </c>
      <c r="BS162" s="293"/>
      <c r="BT162" s="292" t="s">
        <v>6</v>
      </c>
      <c r="BU162" s="293"/>
      <c r="BV162" s="292" t="s">
        <v>7</v>
      </c>
      <c r="BW162" s="293"/>
      <c r="BX162" s="292" t="s">
        <v>8</v>
      </c>
      <c r="BY162" s="293"/>
      <c r="BZ162" s="292" t="s">
        <v>9</v>
      </c>
      <c r="CA162" s="293"/>
      <c r="CB162" s="292" t="s">
        <v>10</v>
      </c>
      <c r="CC162" s="293"/>
      <c r="CD162" s="292" t="s">
        <v>11</v>
      </c>
      <c r="CE162" s="293"/>
      <c r="CF162" s="292" t="s">
        <v>12</v>
      </c>
      <c r="CG162" s="293"/>
      <c r="CH162" s="294" t="s">
        <v>40</v>
      </c>
      <c r="CI162" s="295"/>
      <c r="CJ162" s="292" t="s">
        <v>41</v>
      </c>
      <c r="CK162" s="293"/>
    </row>
    <row r="163" spans="1:89" ht="15" thickTop="1" thickBot="1">
      <c r="A163" s="299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9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9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4" thickTop="1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5" t="str">
        <f>$AE$9</f>
        <v>07:00 - 07:59</v>
      </c>
      <c r="AF164" s="126">
        <f>SUMIF($A$9:$A$32,$AE164,B$164:B$187)</f>
        <v>444</v>
      </c>
      <c r="AG164" s="186">
        <f t="shared" ref="AG164:AV165" si="1594">SUMIF($A$9:$A$32,$AE164,C$164:C$187)</f>
        <v>400</v>
      </c>
      <c r="AH164" s="127">
        <f t="shared" si="1594"/>
        <v>189</v>
      </c>
      <c r="AI164" s="180">
        <f t="shared" si="1594"/>
        <v>196</v>
      </c>
      <c r="AJ164" s="126">
        <f t="shared" si="1594"/>
        <v>121</v>
      </c>
      <c r="AK164" s="128">
        <f t="shared" si="1594"/>
        <v>169</v>
      </c>
      <c r="AL164" s="127">
        <f t="shared" si="1594"/>
        <v>389</v>
      </c>
      <c r="AM164" s="180">
        <f t="shared" si="1594"/>
        <v>298</v>
      </c>
      <c r="AN164" s="126">
        <f t="shared" si="1594"/>
        <v>72</v>
      </c>
      <c r="AO164" s="128">
        <f t="shared" si="1594"/>
        <v>121</v>
      </c>
      <c r="AP164" s="127">
        <f t="shared" si="1594"/>
        <v>202</v>
      </c>
      <c r="AQ164" s="126">
        <f t="shared" si="1594"/>
        <v>352</v>
      </c>
      <c r="AR164" s="179">
        <f t="shared" si="1594"/>
        <v>371</v>
      </c>
      <c r="AS164" s="181">
        <f t="shared" si="1594"/>
        <v>446</v>
      </c>
      <c r="AT164" s="126">
        <f t="shared" si="1594"/>
        <v>216</v>
      </c>
      <c r="AU164" s="128">
        <f t="shared" si="1594"/>
        <v>205</v>
      </c>
      <c r="AV164" s="127">
        <f t="shared" si="1594"/>
        <v>298</v>
      </c>
      <c r="AW164" s="180">
        <f t="shared" ref="AW164:BE165" si="1595">SUMIF($A$9:$A$32,$AE164,S$164:S$187)</f>
        <v>162</v>
      </c>
      <c r="AX164" s="126">
        <f t="shared" si="1595"/>
        <v>89</v>
      </c>
      <c r="AY164" s="128">
        <f t="shared" si="1595"/>
        <v>131</v>
      </c>
      <c r="AZ164" s="127">
        <f t="shared" si="1595"/>
        <v>249</v>
      </c>
      <c r="BA164" s="180">
        <f t="shared" si="1595"/>
        <v>226</v>
      </c>
      <c r="BB164" s="126">
        <f t="shared" si="1595"/>
        <v>234</v>
      </c>
      <c r="BC164" s="128">
        <f t="shared" si="1595"/>
        <v>142</v>
      </c>
      <c r="BD164" s="184">
        <f t="shared" si="1595"/>
        <v>304</v>
      </c>
      <c r="BE164" s="185">
        <f t="shared" si="1595"/>
        <v>464</v>
      </c>
      <c r="BF164" s="170">
        <f>AF164+AH164+AJ164+AL164+AN164+AP164+AR164+AT164+AV164+AX164+AZ164+BB164+BD164</f>
        <v>3178</v>
      </c>
      <c r="BG164" s="171">
        <f>AG164+AI164+AK164+AM164+AO164+AQ164+AS164+AU164+AW164+AY164+BA164+BC164+BE164</f>
        <v>3312</v>
      </c>
      <c r="BI164" s="125" t="s">
        <v>16</v>
      </c>
      <c r="BJ164" s="129">
        <f>B164/B188</f>
        <v>0</v>
      </c>
      <c r="BK164" s="130">
        <f t="shared" ref="BK164" si="1596">C164/C188</f>
        <v>0</v>
      </c>
      <c r="BL164" s="131">
        <f t="shared" ref="BL164" si="1597">D164/D188</f>
        <v>0</v>
      </c>
      <c r="BM164" s="132">
        <f t="shared" ref="BM164" si="1598">E164/E188</f>
        <v>0</v>
      </c>
      <c r="BN164" s="129">
        <f t="shared" ref="BN164" si="1599">F164/F188</f>
        <v>0</v>
      </c>
      <c r="BO164" s="130">
        <f t="shared" ref="BO164" si="1600">G164/G188</f>
        <v>0</v>
      </c>
      <c r="BP164" s="131">
        <f t="shared" ref="BP164" si="1601">H164/H188</f>
        <v>0</v>
      </c>
      <c r="BQ164" s="132">
        <f t="shared" ref="BQ164" si="1602">I164/I188</f>
        <v>0</v>
      </c>
      <c r="BR164" s="129">
        <f t="shared" ref="BR164" si="1603">J164/J188</f>
        <v>0</v>
      </c>
      <c r="BS164" s="130">
        <f t="shared" ref="BS164" si="1604">K164/K188</f>
        <v>0</v>
      </c>
      <c r="BT164" s="131">
        <f t="shared" ref="BT164" si="1605">L164/L188</f>
        <v>0</v>
      </c>
      <c r="BU164" s="129">
        <f t="shared" ref="BU164" si="1606">M164/M188</f>
        <v>0</v>
      </c>
      <c r="BV164" s="133">
        <f t="shared" ref="BV164" si="1607">N164/N188</f>
        <v>0</v>
      </c>
      <c r="BW164" s="134">
        <f t="shared" ref="BW164" si="1608">O164/O188</f>
        <v>0</v>
      </c>
      <c r="BX164" s="129">
        <f t="shared" ref="BX164" si="1609">P164/P188</f>
        <v>0</v>
      </c>
      <c r="BY164" s="130">
        <f t="shared" ref="BY164" si="1610">Q164/Q188</f>
        <v>0</v>
      </c>
      <c r="BZ164" s="131">
        <f t="shared" ref="BZ164" si="1611">R164/R188</f>
        <v>0</v>
      </c>
      <c r="CA164" s="132">
        <f t="shared" ref="CA164" si="1612">S164/S188</f>
        <v>0</v>
      </c>
      <c r="CB164" s="129">
        <f t="shared" ref="CB164" si="1613">T164/T188</f>
        <v>0</v>
      </c>
      <c r="CC164" s="130">
        <f t="shared" ref="CC164" si="1614">U164/U188</f>
        <v>0</v>
      </c>
      <c r="CD164" s="131">
        <f t="shared" ref="CD164" si="1615">V164/V188</f>
        <v>0</v>
      </c>
      <c r="CE164" s="132">
        <f t="shared" ref="CE164" si="1616">W164/W188</f>
        <v>0</v>
      </c>
      <c r="CF164" s="129">
        <f t="shared" ref="CF164" si="1617">X164/X188</f>
        <v>0</v>
      </c>
      <c r="CG164" s="130">
        <f t="shared" ref="CG164" si="1618">Y164/Y188</f>
        <v>0</v>
      </c>
      <c r="CH164" s="131">
        <f t="shared" ref="CH164" si="1619">Z164/Z188</f>
        <v>0</v>
      </c>
      <c r="CI164" s="129">
        <f t="shared" ref="CI164" si="1620">AA164/AA188</f>
        <v>0</v>
      </c>
      <c r="CJ164" s="135">
        <f t="shared" ref="CJ164" si="1621">AB164/AB188</f>
        <v>0</v>
      </c>
      <c r="CK164" s="136">
        <f t="shared" ref="CK164" si="1622">AC164/AC188</f>
        <v>0</v>
      </c>
    </row>
    <row r="165" spans="1:89">
      <c r="A165" s="137" t="s">
        <v>17</v>
      </c>
      <c r="B165" s="189">
        <v>154</v>
      </c>
      <c r="C165" s="190">
        <v>0</v>
      </c>
      <c r="D165" s="191">
        <v>50</v>
      </c>
      <c r="E165" s="192">
        <v>0</v>
      </c>
      <c r="F165" s="189">
        <v>148</v>
      </c>
      <c r="G165" s="193">
        <v>1</v>
      </c>
      <c r="H165" s="191">
        <v>149</v>
      </c>
      <c r="I165" s="192">
        <v>1</v>
      </c>
      <c r="J165" s="189">
        <v>25</v>
      </c>
      <c r="K165" s="193">
        <v>5</v>
      </c>
      <c r="L165" s="191">
        <v>8</v>
      </c>
      <c r="M165" s="189">
        <v>0</v>
      </c>
      <c r="N165" s="194">
        <v>0</v>
      </c>
      <c r="O165" s="195">
        <v>0</v>
      </c>
      <c r="P165" s="189">
        <v>0</v>
      </c>
      <c r="Q165" s="193">
        <v>0</v>
      </c>
      <c r="R165" s="191">
        <v>0</v>
      </c>
      <c r="S165" s="192">
        <v>0</v>
      </c>
      <c r="T165" s="189">
        <v>0</v>
      </c>
      <c r="U165" s="193">
        <v>0</v>
      </c>
      <c r="V165" s="191">
        <v>0</v>
      </c>
      <c r="W165" s="192">
        <v>0</v>
      </c>
      <c r="X165" s="189">
        <v>0</v>
      </c>
      <c r="Y165" s="193">
        <v>0</v>
      </c>
      <c r="Z165" s="191">
        <v>0</v>
      </c>
      <c r="AA165" s="189">
        <v>0</v>
      </c>
      <c r="AB165" s="172">
        <f t="shared" ref="AB165:AB184" si="1623">SUM(B165,D165,F165,H165,J165,L165,N165,P165,R165,T165,V165,X165,Z165)</f>
        <v>534</v>
      </c>
      <c r="AC165" s="173">
        <f t="shared" ref="AC165:AC184" si="1624">SUM(C165,E165,G165,I165,K165,M165,O165,Q165,S165,U165,W165,Y165,AA165)</f>
        <v>7</v>
      </c>
      <c r="AE165" s="277" t="str">
        <f>$AE$10</f>
        <v>08:00 - 08:59</v>
      </c>
      <c r="AF165" s="126">
        <f>SUMIF($A$9:$A$32,$AE165,B$164:B$187)</f>
        <v>375</v>
      </c>
      <c r="AG165" s="190">
        <f t="shared" si="1594"/>
        <v>281</v>
      </c>
      <c r="AH165" s="191">
        <f t="shared" si="1594"/>
        <v>203</v>
      </c>
      <c r="AI165" s="192">
        <f t="shared" si="1594"/>
        <v>169</v>
      </c>
      <c r="AJ165" s="278">
        <f t="shared" si="1594"/>
        <v>288</v>
      </c>
      <c r="AK165" s="193">
        <f t="shared" si="1594"/>
        <v>156</v>
      </c>
      <c r="AL165" s="191">
        <f t="shared" si="1594"/>
        <v>447</v>
      </c>
      <c r="AM165" s="192">
        <f t="shared" si="1594"/>
        <v>304</v>
      </c>
      <c r="AN165" s="278">
        <f t="shared" si="1594"/>
        <v>83</v>
      </c>
      <c r="AO165" s="193">
        <f t="shared" si="1594"/>
        <v>134</v>
      </c>
      <c r="AP165" s="191">
        <f t="shared" si="1594"/>
        <v>172</v>
      </c>
      <c r="AQ165" s="278">
        <f t="shared" si="1594"/>
        <v>334</v>
      </c>
      <c r="AR165" s="194">
        <f t="shared" si="1594"/>
        <v>383</v>
      </c>
      <c r="AS165" s="195">
        <f t="shared" si="1594"/>
        <v>415</v>
      </c>
      <c r="AT165" s="278">
        <f t="shared" si="1594"/>
        <v>219</v>
      </c>
      <c r="AU165" s="193">
        <f t="shared" si="1594"/>
        <v>204</v>
      </c>
      <c r="AV165" s="191">
        <f t="shared" si="1594"/>
        <v>267</v>
      </c>
      <c r="AW165" s="192">
        <f t="shared" si="1595"/>
        <v>171</v>
      </c>
      <c r="AX165" s="278">
        <f t="shared" si="1595"/>
        <v>100</v>
      </c>
      <c r="AY165" s="193">
        <f t="shared" si="1595"/>
        <v>108</v>
      </c>
      <c r="AZ165" s="191">
        <f t="shared" si="1595"/>
        <v>192</v>
      </c>
      <c r="BA165" s="192">
        <f t="shared" si="1595"/>
        <v>221</v>
      </c>
      <c r="BB165" s="278">
        <f t="shared" si="1595"/>
        <v>197</v>
      </c>
      <c r="BC165" s="193">
        <f t="shared" si="1595"/>
        <v>215</v>
      </c>
      <c r="BD165" s="191">
        <f t="shared" si="1595"/>
        <v>354</v>
      </c>
      <c r="BE165" s="278">
        <f t="shared" si="1595"/>
        <v>485</v>
      </c>
      <c r="BF165" s="172">
        <f>SUM(AF165,AH165,AJ165,AL165,AN165,AP165,AR165,AT165,AV165,AX165,AZ165,BB165,BD165)</f>
        <v>3280</v>
      </c>
      <c r="BG165" s="173">
        <f>SUM(AG165,AI165,AK165,AM165,AO165,AQ165,AS165,AU165,AW165,AY165,BA165,BC165,BE165)</f>
        <v>3197</v>
      </c>
      <c r="BI165" s="137" t="s">
        <v>17</v>
      </c>
      <c r="BJ165" s="129">
        <f>B165/B188</f>
        <v>2.5847599865726753E-2</v>
      </c>
      <c r="BK165" s="130">
        <f t="shared" ref="BK165" si="1625">C165/C188</f>
        <v>0</v>
      </c>
      <c r="BL165" s="131">
        <f t="shared" ref="BL165" si="1626">D165/D188</f>
        <v>1.8070112034694615E-2</v>
      </c>
      <c r="BM165" s="132">
        <f t="shared" ref="BM165" si="1627">E165/E188</f>
        <v>0</v>
      </c>
      <c r="BN165" s="129">
        <f t="shared" ref="BN165" si="1628">F165/F188</f>
        <v>3.9913700107874865E-2</v>
      </c>
      <c r="BO165" s="130">
        <f t="shared" ref="BO165" si="1629">G165/G188</f>
        <v>3.074085459575776E-4</v>
      </c>
      <c r="BP165" s="131">
        <f t="shared" ref="BP165" si="1630">H165/H188</f>
        <v>2.449449284892323E-2</v>
      </c>
      <c r="BQ165" s="132">
        <f t="shared" ref="BQ165" si="1631">I165/I188</f>
        <v>1.786033220217896E-4</v>
      </c>
      <c r="BR165" s="129">
        <f t="shared" ref="BR165" si="1632">J165/J188</f>
        <v>1.5024038461538462E-2</v>
      </c>
      <c r="BS165" s="130">
        <f t="shared" ref="BS165" si="1633">K165/K188</f>
        <v>3.714710252600297E-3</v>
      </c>
      <c r="BT165" s="131">
        <f t="shared" ref="BT165" si="1634">L165/L188</f>
        <v>2.4213075060532689E-3</v>
      </c>
      <c r="BU165" s="129">
        <f t="shared" ref="BU165" si="1635">M165/M188</f>
        <v>0</v>
      </c>
      <c r="BV165" s="133">
        <f t="shared" ref="BV165" si="1636">N165/N188</f>
        <v>0</v>
      </c>
      <c r="BW165" s="134">
        <f t="shared" ref="BW165" si="1637">O165/O188</f>
        <v>0</v>
      </c>
      <c r="BX165" s="129">
        <f t="shared" ref="BX165" si="1638">P165/P188</f>
        <v>0</v>
      </c>
      <c r="BY165" s="130">
        <f t="shared" ref="BY165" si="1639">Q165/Q188</f>
        <v>0</v>
      </c>
      <c r="BZ165" s="131">
        <f t="shared" ref="BZ165" si="1640">R165/R188</f>
        <v>0</v>
      </c>
      <c r="CA165" s="132">
        <f t="shared" ref="CA165" si="1641">S165/S188</f>
        <v>0</v>
      </c>
      <c r="CB165" s="129">
        <f t="shared" ref="CB165" si="1642">T165/T188</f>
        <v>0</v>
      </c>
      <c r="CC165" s="130">
        <f t="shared" ref="CC165" si="1643">U165/U188</f>
        <v>0</v>
      </c>
      <c r="CD165" s="131">
        <f t="shared" ref="CD165" si="1644">V165/V188</f>
        <v>0</v>
      </c>
      <c r="CE165" s="132">
        <f t="shared" ref="CE165" si="1645">W165/W188</f>
        <v>0</v>
      </c>
      <c r="CF165" s="129">
        <f t="shared" ref="CF165" si="1646">X165/X188</f>
        <v>0</v>
      </c>
      <c r="CG165" s="130">
        <f t="shared" ref="CG165" si="1647">Y165/Y188</f>
        <v>0</v>
      </c>
      <c r="CH165" s="131">
        <f t="shared" ref="CH165" si="1648">Z165/Z188</f>
        <v>0</v>
      </c>
      <c r="CI165" s="129">
        <f t="shared" ref="CI165" si="1649">AA165/AA188</f>
        <v>0</v>
      </c>
      <c r="CJ165" s="135">
        <f t="shared" ref="CJ165" si="1650">AB165/AB188</f>
        <v>1.0581171854875462E-2</v>
      </c>
      <c r="CK165" s="136">
        <f t="shared" ref="CK165" si="1651">AC165/AC188</f>
        <v>1.3932566378726963E-4</v>
      </c>
    </row>
    <row r="166" spans="1:89" ht="14" thickBot="1">
      <c r="A166" s="146" t="s">
        <v>18</v>
      </c>
      <c r="B166" s="196">
        <v>479</v>
      </c>
      <c r="C166" s="197">
        <v>0</v>
      </c>
      <c r="D166" s="198">
        <v>133</v>
      </c>
      <c r="E166" s="199">
        <v>0</v>
      </c>
      <c r="F166" s="196">
        <v>467</v>
      </c>
      <c r="G166" s="200">
        <v>6</v>
      </c>
      <c r="H166" s="198">
        <v>246</v>
      </c>
      <c r="I166" s="199">
        <v>56</v>
      </c>
      <c r="J166" s="196">
        <v>65</v>
      </c>
      <c r="K166" s="200">
        <v>15</v>
      </c>
      <c r="L166" s="198">
        <v>134</v>
      </c>
      <c r="M166" s="196">
        <v>159</v>
      </c>
      <c r="N166" s="201">
        <v>315</v>
      </c>
      <c r="O166" s="202">
        <v>182</v>
      </c>
      <c r="P166" s="196">
        <v>155</v>
      </c>
      <c r="Q166" s="200">
        <v>119</v>
      </c>
      <c r="R166" s="198">
        <v>236</v>
      </c>
      <c r="S166" s="199">
        <v>106</v>
      </c>
      <c r="T166" s="196">
        <v>35</v>
      </c>
      <c r="U166" s="200">
        <v>75</v>
      </c>
      <c r="V166" s="198">
        <v>144</v>
      </c>
      <c r="W166" s="199">
        <v>189</v>
      </c>
      <c r="X166" s="196">
        <v>116</v>
      </c>
      <c r="Y166" s="200">
        <v>125</v>
      </c>
      <c r="Z166" s="198">
        <v>511</v>
      </c>
      <c r="AA166" s="196">
        <v>281</v>
      </c>
      <c r="AB166" s="172">
        <f t="shared" si="1623"/>
        <v>3036</v>
      </c>
      <c r="AC166" s="173">
        <f t="shared" si="1624"/>
        <v>1313</v>
      </c>
      <c r="AE166" s="275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8.0396106075864379E-2</v>
      </c>
      <c r="BK166" s="130">
        <f t="shared" ref="BK166" si="1652">C166/C188</f>
        <v>0</v>
      </c>
      <c r="BL166" s="131">
        <f t="shared" ref="BL166" si="1653">D166/D188</f>
        <v>4.8066498012287677E-2</v>
      </c>
      <c r="BM166" s="132">
        <f t="shared" ref="BM166" si="1654">E166/E188</f>
        <v>0</v>
      </c>
      <c r="BN166" s="129">
        <f t="shared" ref="BN166" si="1655">F166/F188</f>
        <v>0.12594390507011866</v>
      </c>
      <c r="BO166" s="130">
        <f t="shared" ref="BO166" si="1656">G166/G188</f>
        <v>1.8444512757454657E-3</v>
      </c>
      <c r="BP166" s="131">
        <f t="shared" ref="BP166" si="1657">H166/H188</f>
        <v>4.0440572086141706E-2</v>
      </c>
      <c r="BQ166" s="132">
        <f t="shared" ref="BQ166" si="1658">I166/I188</f>
        <v>1.0001786033220219E-2</v>
      </c>
      <c r="BR166" s="129">
        <f t="shared" ref="BR166" si="1659">J166/J188</f>
        <v>3.90625E-2</v>
      </c>
      <c r="BS166" s="130">
        <f t="shared" ref="BS166" si="1660">K166/K188</f>
        <v>1.1144130757800892E-2</v>
      </c>
      <c r="BT166" s="131">
        <f t="shared" ref="BT166" si="1661">L166/L188</f>
        <v>4.0556900726392252E-2</v>
      </c>
      <c r="BU166" s="129">
        <f t="shared" ref="BU166" si="1662">M166/M188</f>
        <v>4.4839255499153977E-2</v>
      </c>
      <c r="BV166" s="133">
        <f t="shared" ref="BV166" si="1663">N166/N188</f>
        <v>5.8768656716417914E-2</v>
      </c>
      <c r="BW166" s="134">
        <f t="shared" ref="BW166" si="1664">O166/O188</f>
        <v>3.2014072119613018E-2</v>
      </c>
      <c r="BX166" s="129">
        <f t="shared" ref="BX166" si="1665">P166/P188</f>
        <v>4.7839506172839504E-2</v>
      </c>
      <c r="BY166" s="130">
        <f t="shared" ref="BY166" si="1666">Q166/Q188</f>
        <v>3.9312851007598279E-2</v>
      </c>
      <c r="BZ166" s="131">
        <f t="shared" ref="BZ166" si="1667">R166/R188</f>
        <v>5.8926342072409488E-2</v>
      </c>
      <c r="CA166" s="132">
        <f t="shared" ref="CA166" si="1668">S166/S188</f>
        <v>3.0320366132723112E-2</v>
      </c>
      <c r="CB166" s="129">
        <f t="shared" ref="CB166" si="1669">T166/T188</f>
        <v>2.3148148148148147E-2</v>
      </c>
      <c r="CC166" s="130">
        <f t="shared" ref="CC166" si="1670">U166/U188</f>
        <v>7.8288100208768266E-2</v>
      </c>
      <c r="CD166" s="131">
        <f t="shared" ref="CD166" si="1671">V166/V188</f>
        <v>3.1297544012171268E-2</v>
      </c>
      <c r="CE166" s="132">
        <f t="shared" ref="CE166" si="1672">W166/W188</f>
        <v>5.8641017685386286E-2</v>
      </c>
      <c r="CF166" s="129">
        <f t="shared" ref="CF166" si="1673">X166/X188</f>
        <v>3.6989795918367346E-2</v>
      </c>
      <c r="CG166" s="130">
        <f t="shared" ref="CG166" si="1674">Y166/Y188</f>
        <v>5.2366987850858818E-2</v>
      </c>
      <c r="CH166" s="131">
        <f t="shared" ref="CH166" si="1675">Z166/Z188</f>
        <v>9.962955741860012E-2</v>
      </c>
      <c r="CI166" s="129">
        <f t="shared" ref="CI166" si="1676">AA166/AA188</f>
        <v>3.1187569367369588E-2</v>
      </c>
      <c r="CJ166" s="135">
        <f t="shared" ref="CJ166" si="1677">AB166/AB188</f>
        <v>6.0158123129966115E-2</v>
      </c>
      <c r="CK166" s="136">
        <f t="shared" ref="CK166" si="1678">AC166/AC188</f>
        <v>2.6133513793240713E-2</v>
      </c>
    </row>
    <row r="167" spans="1:89" ht="15" thickTop="1" thickBot="1">
      <c r="A167" s="137" t="s">
        <v>19</v>
      </c>
      <c r="B167" s="189">
        <v>408</v>
      </c>
      <c r="C167" s="190">
        <v>317</v>
      </c>
      <c r="D167" s="191">
        <v>196</v>
      </c>
      <c r="E167" s="192">
        <v>188</v>
      </c>
      <c r="F167" s="189">
        <v>133</v>
      </c>
      <c r="G167" s="193">
        <v>196</v>
      </c>
      <c r="H167" s="191">
        <v>533</v>
      </c>
      <c r="I167" s="192">
        <v>235</v>
      </c>
      <c r="J167" s="189">
        <v>91</v>
      </c>
      <c r="K167" s="193">
        <v>96</v>
      </c>
      <c r="L167" s="191">
        <v>179</v>
      </c>
      <c r="M167" s="189">
        <v>274</v>
      </c>
      <c r="N167" s="194">
        <v>317</v>
      </c>
      <c r="O167" s="195">
        <v>336</v>
      </c>
      <c r="P167" s="189">
        <v>213</v>
      </c>
      <c r="Q167" s="193">
        <v>285</v>
      </c>
      <c r="R167" s="191">
        <v>279</v>
      </c>
      <c r="S167" s="192">
        <v>150</v>
      </c>
      <c r="T167" s="189">
        <v>87</v>
      </c>
      <c r="U167" s="193">
        <v>116</v>
      </c>
      <c r="V167" s="191">
        <v>313</v>
      </c>
      <c r="W167" s="192">
        <v>249</v>
      </c>
      <c r="X167" s="189">
        <v>219</v>
      </c>
      <c r="Y167" s="193">
        <v>181</v>
      </c>
      <c r="Z167" s="191">
        <v>368</v>
      </c>
      <c r="AA167" s="189">
        <v>497</v>
      </c>
      <c r="AB167" s="172">
        <f t="shared" si="1623"/>
        <v>3336</v>
      </c>
      <c r="AC167" s="173">
        <f t="shared" si="1624"/>
        <v>3120</v>
      </c>
      <c r="AE167" s="269" t="s">
        <v>13</v>
      </c>
      <c r="AF167" s="20">
        <f t="shared" ref="AF167:BG167" si="1679">SUM(AF164:AF166)</f>
        <v>819</v>
      </c>
      <c r="AG167" s="21">
        <f t="shared" si="1679"/>
        <v>681</v>
      </c>
      <c r="AH167" s="20">
        <f t="shared" si="1679"/>
        <v>392</v>
      </c>
      <c r="AI167" s="21">
        <f t="shared" si="1679"/>
        <v>365</v>
      </c>
      <c r="AJ167" s="20">
        <f t="shared" si="1679"/>
        <v>409</v>
      </c>
      <c r="AK167" s="21">
        <f t="shared" si="1679"/>
        <v>325</v>
      </c>
      <c r="AL167" s="20">
        <f t="shared" si="1679"/>
        <v>836</v>
      </c>
      <c r="AM167" s="21">
        <f t="shared" si="1679"/>
        <v>602</v>
      </c>
      <c r="AN167" s="20">
        <f t="shared" si="1679"/>
        <v>155</v>
      </c>
      <c r="AO167" s="21">
        <f t="shared" si="1679"/>
        <v>255</v>
      </c>
      <c r="AP167" s="20">
        <f t="shared" si="1679"/>
        <v>374</v>
      </c>
      <c r="AQ167" s="21">
        <f t="shared" si="1679"/>
        <v>686</v>
      </c>
      <c r="AR167" s="20">
        <f t="shared" si="1679"/>
        <v>754</v>
      </c>
      <c r="AS167" s="21">
        <f t="shared" si="1679"/>
        <v>861</v>
      </c>
      <c r="AT167" s="20">
        <f t="shared" si="1679"/>
        <v>435</v>
      </c>
      <c r="AU167" s="21">
        <f t="shared" si="1679"/>
        <v>409</v>
      </c>
      <c r="AV167" s="20">
        <f t="shared" si="1679"/>
        <v>565</v>
      </c>
      <c r="AW167" s="21">
        <f t="shared" si="1679"/>
        <v>333</v>
      </c>
      <c r="AX167" s="20">
        <f t="shared" si="1679"/>
        <v>189</v>
      </c>
      <c r="AY167" s="21">
        <f t="shared" si="1679"/>
        <v>239</v>
      </c>
      <c r="AZ167" s="20">
        <f t="shared" si="1679"/>
        <v>441</v>
      </c>
      <c r="BA167" s="21">
        <f t="shared" si="1679"/>
        <v>447</v>
      </c>
      <c r="BB167" s="20">
        <f t="shared" si="1679"/>
        <v>431</v>
      </c>
      <c r="BC167" s="21">
        <f t="shared" si="1679"/>
        <v>357</v>
      </c>
      <c r="BD167" s="20">
        <f t="shared" si="1679"/>
        <v>658</v>
      </c>
      <c r="BE167" s="21">
        <f t="shared" si="1679"/>
        <v>949</v>
      </c>
      <c r="BF167" s="174">
        <f t="shared" si="1679"/>
        <v>6458</v>
      </c>
      <c r="BG167" s="175">
        <f t="shared" si="1679"/>
        <v>6509</v>
      </c>
      <c r="BI167" s="137" t="s">
        <v>19</v>
      </c>
      <c r="BJ167" s="129">
        <f>B167/B188</f>
        <v>6.8479355488418936E-2</v>
      </c>
      <c r="BK167" s="130">
        <f t="shared" ref="BK167" si="1680">C167/C188</f>
        <v>5.4252952250556222E-2</v>
      </c>
      <c r="BL167" s="131">
        <f t="shared" ref="BL167" si="1681">D167/D188</f>
        <v>7.0834839176002889E-2</v>
      </c>
      <c r="BM167" s="132">
        <f t="shared" ref="BM167" si="1682">E167/E188</f>
        <v>6.5528058556988497E-2</v>
      </c>
      <c r="BN167" s="129">
        <f t="shared" ref="BN167" si="1683">F167/F188</f>
        <v>3.5868392664509169E-2</v>
      </c>
      <c r="BO167" s="130">
        <f t="shared" ref="BO167" si="1684">G167/G188</f>
        <v>6.0252075007685216E-2</v>
      </c>
      <c r="BP167" s="131">
        <f t="shared" ref="BP167" si="1685">H167/H188</f>
        <v>8.7621239519973693E-2</v>
      </c>
      <c r="BQ167" s="132">
        <f t="shared" ref="BQ167" si="1686">I167/I188</f>
        <v>4.1971780675120557E-2</v>
      </c>
      <c r="BR167" s="129">
        <f t="shared" ref="BR167" si="1687">J167/J188</f>
        <v>5.46875E-2</v>
      </c>
      <c r="BS167" s="130">
        <f t="shared" ref="BS167" si="1688">K167/K188</f>
        <v>7.1322436849925702E-2</v>
      </c>
      <c r="BT167" s="131">
        <f t="shared" ref="BT167" si="1689">L167/L188</f>
        <v>5.4176755447941892E-2</v>
      </c>
      <c r="BU167" s="129">
        <f t="shared" ref="BU167" si="1690">M167/M188</f>
        <v>7.7270163564579802E-2</v>
      </c>
      <c r="BV167" s="133">
        <f t="shared" ref="BV167" si="1691">N167/N188</f>
        <v>5.9141791044776119E-2</v>
      </c>
      <c r="BW167" s="134">
        <f t="shared" ref="BW167" si="1692">O167/O188</f>
        <v>5.9102902374670183E-2</v>
      </c>
      <c r="BX167" s="129">
        <f t="shared" ref="BX167" si="1693">P167/P188</f>
        <v>6.5740740740740738E-2</v>
      </c>
      <c r="BY167" s="130">
        <f t="shared" ref="BY167" si="1694">Q167/Q188</f>
        <v>9.4152626362735387E-2</v>
      </c>
      <c r="BZ167" s="131">
        <f t="shared" ref="BZ167" si="1695">R167/R188</f>
        <v>6.9662921348314602E-2</v>
      </c>
      <c r="CA167" s="132">
        <f t="shared" ref="CA167" si="1696">S167/S188</f>
        <v>4.2906178489702518E-2</v>
      </c>
      <c r="CB167" s="129">
        <f t="shared" ref="CB167" si="1697">T167/T188</f>
        <v>5.7539682539682536E-2</v>
      </c>
      <c r="CC167" s="130">
        <f t="shared" ref="CC167" si="1698">U167/U188</f>
        <v>0.12108559498956159</v>
      </c>
      <c r="CD167" s="131">
        <f t="shared" ref="CD167" si="1699">V167/V188</f>
        <v>6.8028689415344484E-2</v>
      </c>
      <c r="CE167" s="132">
        <f t="shared" ref="CE167" si="1700">W167/W188</f>
        <v>7.7257213775985101E-2</v>
      </c>
      <c r="CF167" s="129">
        <f t="shared" ref="CF167" si="1701">X167/X188</f>
        <v>6.9834183673469385E-2</v>
      </c>
      <c r="CG167" s="130">
        <f t="shared" ref="CG167" si="1702">Y167/Y188</f>
        <v>7.5827398408043575E-2</v>
      </c>
      <c r="CH167" s="131">
        <f t="shared" ref="CH167" si="1703">Z167/Z188</f>
        <v>7.1748878923766815E-2</v>
      </c>
      <c r="CI167" s="129">
        <f t="shared" ref="CI167" si="1704">AA167/AA188</f>
        <v>5.5160932297447278E-2</v>
      </c>
      <c r="CJ167" s="135">
        <f t="shared" ref="CJ167" si="1705">AB167/AB188</f>
        <v>6.6102601700120875E-2</v>
      </c>
      <c r="CK167" s="136">
        <f t="shared" ref="CK167" si="1706">AC167/AC188</f>
        <v>6.2099438716611603E-2</v>
      </c>
    </row>
    <row r="168" spans="1:89" ht="14" thickTop="1">
      <c r="A168" s="146" t="s">
        <v>20</v>
      </c>
      <c r="B168" s="196">
        <v>444</v>
      </c>
      <c r="C168" s="197">
        <v>400</v>
      </c>
      <c r="D168" s="198">
        <v>189</v>
      </c>
      <c r="E168" s="199">
        <v>196</v>
      </c>
      <c r="F168" s="196">
        <v>121</v>
      </c>
      <c r="G168" s="200">
        <v>169</v>
      </c>
      <c r="H168" s="198">
        <v>389</v>
      </c>
      <c r="I168" s="199">
        <v>298</v>
      </c>
      <c r="J168" s="196">
        <v>72</v>
      </c>
      <c r="K168" s="200">
        <v>121</v>
      </c>
      <c r="L168" s="198">
        <v>202</v>
      </c>
      <c r="M168" s="196">
        <v>352</v>
      </c>
      <c r="N168" s="201">
        <v>371</v>
      </c>
      <c r="O168" s="202">
        <v>446</v>
      </c>
      <c r="P168" s="196">
        <v>216</v>
      </c>
      <c r="Q168" s="200">
        <v>205</v>
      </c>
      <c r="R168" s="198">
        <v>298</v>
      </c>
      <c r="S168" s="199">
        <v>162</v>
      </c>
      <c r="T168" s="196">
        <v>89</v>
      </c>
      <c r="U168" s="200">
        <v>131</v>
      </c>
      <c r="V168" s="198">
        <v>249</v>
      </c>
      <c r="W168" s="199">
        <v>226</v>
      </c>
      <c r="X168" s="196">
        <v>234</v>
      </c>
      <c r="Y168" s="200">
        <v>142</v>
      </c>
      <c r="Z168" s="198">
        <v>304</v>
      </c>
      <c r="AA168" s="196">
        <v>464</v>
      </c>
      <c r="AB168" s="172">
        <f t="shared" si="1623"/>
        <v>3178</v>
      </c>
      <c r="AC168" s="173">
        <f t="shared" si="1624"/>
        <v>3312</v>
      </c>
      <c r="BI168" s="146" t="s">
        <v>20</v>
      </c>
      <c r="BJ168" s="129">
        <f>B168/B188</f>
        <v>7.452165156092648E-2</v>
      </c>
      <c r="BK168" s="130">
        <f t="shared" ref="BK168" si="1707">C168/C188</f>
        <v>6.8457983912373774E-2</v>
      </c>
      <c r="BL168" s="131">
        <f t="shared" ref="BL168" si="1708">D168/D188</f>
        <v>6.8305023491145644E-2</v>
      </c>
      <c r="BM168" s="132">
        <f t="shared" ref="BM168" si="1709">E168/E188</f>
        <v>6.8316486580690131E-2</v>
      </c>
      <c r="BN168" s="129">
        <f t="shared" ref="BN168" si="1710">F168/F188</f>
        <v>3.2632146709816616E-2</v>
      </c>
      <c r="BO168" s="130">
        <f t="shared" ref="BO168" si="1711">G168/G188</f>
        <v>5.1952044266830616E-2</v>
      </c>
      <c r="BP168" s="131">
        <f t="shared" ref="BP168" si="1712">H168/H188</f>
        <v>6.3948709518329774E-2</v>
      </c>
      <c r="BQ168" s="132">
        <f t="shared" ref="BQ168" si="1713">I168/I188</f>
        <v>5.3223789962493301E-2</v>
      </c>
      <c r="BR168" s="129">
        <f t="shared" ref="BR168" si="1714">J168/J188</f>
        <v>4.3269230769230768E-2</v>
      </c>
      <c r="BS168" s="130">
        <f t="shared" ref="BS168" si="1715">K168/K188</f>
        <v>8.9895988112927191E-2</v>
      </c>
      <c r="BT168" s="131">
        <f t="shared" ref="BT168" si="1716">L168/L188</f>
        <v>6.1138014527845036E-2</v>
      </c>
      <c r="BU168" s="129">
        <f t="shared" ref="BU168" si="1717">M168/M188</f>
        <v>9.926677946982515E-2</v>
      </c>
      <c r="BV168" s="133">
        <f t="shared" ref="BV168" si="1718">N168/N188</f>
        <v>6.9216417910447761E-2</v>
      </c>
      <c r="BW168" s="134">
        <f t="shared" ref="BW168" si="1719">O168/O188</f>
        <v>7.8452066842568155E-2</v>
      </c>
      <c r="BX168" s="129">
        <f t="shared" ref="BX168" si="1720">P168/P188</f>
        <v>6.6666666666666666E-2</v>
      </c>
      <c r="BY168" s="130">
        <f t="shared" ref="BY168" si="1721">Q168/Q188</f>
        <v>6.772381896266931E-2</v>
      </c>
      <c r="BZ168" s="131">
        <f t="shared" ref="BZ168" si="1722">R168/R188</f>
        <v>7.4406991260923844E-2</v>
      </c>
      <c r="CA168" s="132">
        <f t="shared" ref="CA168" si="1723">S168/S188</f>
        <v>4.6338672768878722E-2</v>
      </c>
      <c r="CB168" s="129">
        <f t="shared" ref="CB168" si="1724">T168/T188</f>
        <v>5.8862433862433859E-2</v>
      </c>
      <c r="CC168" s="130">
        <f t="shared" ref="CC168" si="1725">U168/U188</f>
        <v>0.13674321503131523</v>
      </c>
      <c r="CD168" s="131">
        <f t="shared" ref="CD168" si="1726">V168/V188</f>
        <v>5.4118669854379485E-2</v>
      </c>
      <c r="CE168" s="132">
        <f t="shared" ref="CE168" si="1727">W168/W188</f>
        <v>7.0121005274588893E-2</v>
      </c>
      <c r="CF168" s="129">
        <f t="shared" ref="CF168" si="1728">X168/X188</f>
        <v>7.4617346938775517E-2</v>
      </c>
      <c r="CG168" s="130">
        <f t="shared" ref="CG168" si="1729">Y168/Y188</f>
        <v>5.948889819857562E-2</v>
      </c>
      <c r="CH168" s="131">
        <f t="shared" ref="CH168" si="1730">Z168/Z188</f>
        <v>5.9270813023981281E-2</v>
      </c>
      <c r="CI168" s="129">
        <f t="shared" ref="CI168" si="1731">AA168/AA188</f>
        <v>5.1498335183129858E-2</v>
      </c>
      <c r="CJ168" s="135">
        <f t="shared" ref="CJ168" si="1732">AB168/AB188</f>
        <v>6.297184298650603E-2</v>
      </c>
      <c r="CK168" s="136">
        <f t="shared" ref="CK168" si="1733">AC168/AC188</f>
        <v>6.5920942637633859E-2</v>
      </c>
    </row>
    <row r="169" spans="1:89" ht="14" thickBot="1">
      <c r="A169" s="137" t="s">
        <v>21</v>
      </c>
      <c r="B169" s="189">
        <v>375</v>
      </c>
      <c r="C169" s="190">
        <v>281</v>
      </c>
      <c r="D169" s="191">
        <v>203</v>
      </c>
      <c r="E169" s="192">
        <v>169</v>
      </c>
      <c r="F169" s="189">
        <v>288</v>
      </c>
      <c r="G169" s="193">
        <v>156</v>
      </c>
      <c r="H169" s="191">
        <v>447</v>
      </c>
      <c r="I169" s="192">
        <v>304</v>
      </c>
      <c r="J169" s="189">
        <v>83</v>
      </c>
      <c r="K169" s="193">
        <v>134</v>
      </c>
      <c r="L169" s="191">
        <v>172</v>
      </c>
      <c r="M169" s="189">
        <v>334</v>
      </c>
      <c r="N169" s="194">
        <v>383</v>
      </c>
      <c r="O169" s="195">
        <v>415</v>
      </c>
      <c r="P169" s="189">
        <v>219</v>
      </c>
      <c r="Q169" s="193">
        <v>204</v>
      </c>
      <c r="R169" s="191">
        <v>267</v>
      </c>
      <c r="S169" s="192">
        <v>171</v>
      </c>
      <c r="T169" s="189">
        <v>100</v>
      </c>
      <c r="U169" s="193">
        <v>108</v>
      </c>
      <c r="V169" s="191">
        <v>192</v>
      </c>
      <c r="W169" s="192">
        <v>221</v>
      </c>
      <c r="X169" s="189">
        <v>197</v>
      </c>
      <c r="Y169" s="193">
        <v>215</v>
      </c>
      <c r="Z169" s="191">
        <v>354</v>
      </c>
      <c r="AA169" s="189">
        <v>485</v>
      </c>
      <c r="AB169" s="172">
        <f t="shared" si="1623"/>
        <v>3280</v>
      </c>
      <c r="AC169" s="173">
        <f t="shared" si="1624"/>
        <v>3197</v>
      </c>
      <c r="AE169" s="272" t="s">
        <v>85</v>
      </c>
      <c r="BI169" s="137" t="s">
        <v>21</v>
      </c>
      <c r="BJ169" s="129">
        <f>B169/B188</f>
        <v>6.2940584088620341E-2</v>
      </c>
      <c r="BK169" s="130">
        <f t="shared" ref="BK169" si="1734">C169/C188</f>
        <v>4.8091733698442579E-2</v>
      </c>
      <c r="BL169" s="131">
        <f t="shared" ref="BL169" si="1735">D169/D188</f>
        <v>7.3364654860860135E-2</v>
      </c>
      <c r="BM169" s="132">
        <f t="shared" ref="BM169" si="1736">E169/E188</f>
        <v>5.8905542000697107E-2</v>
      </c>
      <c r="BN169" s="129">
        <f t="shared" ref="BN169" si="1737">F169/F188</f>
        <v>7.7669902912621352E-2</v>
      </c>
      <c r="BO169" s="130">
        <f t="shared" ref="BO169" si="1738">G169/G188</f>
        <v>4.7955733169382106E-2</v>
      </c>
      <c r="BP169" s="131">
        <f t="shared" ref="BP169" si="1739">H169/H188</f>
        <v>7.348347854676969E-2</v>
      </c>
      <c r="BQ169" s="132">
        <f t="shared" ref="BQ169" si="1740">I169/I188</f>
        <v>5.4295409894624037E-2</v>
      </c>
      <c r="BR169" s="129">
        <f t="shared" ref="BR169" si="1741">J169/J188</f>
        <v>4.9879807692307696E-2</v>
      </c>
      <c r="BS169" s="130">
        <f t="shared" ref="BS169" si="1742">K169/K188</f>
        <v>9.9554234769687958E-2</v>
      </c>
      <c r="BT169" s="131">
        <f t="shared" ref="BT169" si="1743">L169/L188</f>
        <v>5.2058111380145281E-2</v>
      </c>
      <c r="BU169" s="129">
        <f t="shared" ref="BU169" si="1744">M169/M188</f>
        <v>9.4190637337845454E-2</v>
      </c>
      <c r="BV169" s="133">
        <f t="shared" ref="BV169" si="1745">N169/N188</f>
        <v>7.145522388059701E-2</v>
      </c>
      <c r="BW169" s="134">
        <f t="shared" ref="BW169" si="1746">O169/O188</f>
        <v>7.2999120492524189E-2</v>
      </c>
      <c r="BX169" s="129">
        <f t="shared" ref="BX169" si="1747">P169/P188</f>
        <v>6.7592592592592593E-2</v>
      </c>
      <c r="BY169" s="130">
        <f t="shared" ref="BY169" si="1748">Q169/Q188</f>
        <v>6.7393458870168482E-2</v>
      </c>
      <c r="BZ169" s="131">
        <f t="shared" ref="BZ169" si="1749">R169/R188</f>
        <v>6.6666666666666666E-2</v>
      </c>
      <c r="CA169" s="132">
        <f t="shared" ref="CA169" si="1750">S169/S188</f>
        <v>4.8913043478260872E-2</v>
      </c>
      <c r="CB169" s="129">
        <f t="shared" ref="CB169" si="1751">T169/T188</f>
        <v>6.6137566137566134E-2</v>
      </c>
      <c r="CC169" s="130">
        <f t="shared" ref="CC169" si="1752">U169/U188</f>
        <v>0.11273486430062631</v>
      </c>
      <c r="CD169" s="131">
        <f t="shared" ref="CD169" si="1753">V169/V188</f>
        <v>4.1730058682895026E-2</v>
      </c>
      <c r="CE169" s="132">
        <f t="shared" ref="CE169" si="1754">W169/W188</f>
        <v>6.8569655600372328E-2</v>
      </c>
      <c r="CF169" s="129">
        <f t="shared" ref="CF169" si="1755">X169/X188</f>
        <v>6.2818877551020405E-2</v>
      </c>
      <c r="CG169" s="130">
        <f t="shared" ref="CG169" si="1756">Y169/Y188</f>
        <v>9.0071219103477165E-2</v>
      </c>
      <c r="CH169" s="131">
        <f t="shared" ref="CH169" si="1757">Z169/Z188</f>
        <v>6.9019302008188732E-2</v>
      </c>
      <c r="CI169" s="129">
        <f t="shared" ref="CI169" si="1758">AA169/AA188</f>
        <v>5.3829078801331851E-2</v>
      </c>
      <c r="CJ169" s="135">
        <f t="shared" ref="CJ169" si="1759">AB169/AB188</f>
        <v>6.4992965700358646E-2</v>
      </c>
      <c r="CK169" s="136">
        <f t="shared" ref="CK169" si="1760">AC169/AC188</f>
        <v>6.3632021018271562E-2</v>
      </c>
    </row>
    <row r="170" spans="1:89" ht="15" thickTop="1" thickBot="1">
      <c r="A170" s="146" t="s">
        <v>22</v>
      </c>
      <c r="B170" s="196">
        <v>423</v>
      </c>
      <c r="C170" s="197">
        <v>487</v>
      </c>
      <c r="D170" s="198">
        <v>202</v>
      </c>
      <c r="E170" s="199">
        <v>149</v>
      </c>
      <c r="F170" s="196">
        <v>203</v>
      </c>
      <c r="G170" s="200">
        <v>169</v>
      </c>
      <c r="H170" s="198">
        <v>346</v>
      </c>
      <c r="I170" s="199">
        <v>274</v>
      </c>
      <c r="J170" s="196">
        <v>83</v>
      </c>
      <c r="K170" s="200">
        <v>138</v>
      </c>
      <c r="L170" s="198">
        <v>185</v>
      </c>
      <c r="M170" s="196">
        <v>321</v>
      </c>
      <c r="N170" s="201">
        <v>411</v>
      </c>
      <c r="O170" s="202">
        <v>432</v>
      </c>
      <c r="P170" s="196">
        <v>219</v>
      </c>
      <c r="Q170" s="200">
        <v>199</v>
      </c>
      <c r="R170" s="198">
        <v>259</v>
      </c>
      <c r="S170" s="199">
        <v>175</v>
      </c>
      <c r="T170" s="196">
        <v>117</v>
      </c>
      <c r="U170" s="200">
        <v>110</v>
      </c>
      <c r="V170" s="198">
        <v>272</v>
      </c>
      <c r="W170" s="199">
        <v>281</v>
      </c>
      <c r="X170" s="196">
        <v>225</v>
      </c>
      <c r="Y170" s="200">
        <v>132</v>
      </c>
      <c r="Z170" s="198">
        <v>360</v>
      </c>
      <c r="AA170" s="196">
        <v>449</v>
      </c>
      <c r="AB170" s="172">
        <f t="shared" si="1623"/>
        <v>3305</v>
      </c>
      <c r="AC170" s="173">
        <f t="shared" si="1624"/>
        <v>3316</v>
      </c>
      <c r="AE170" s="298" t="s">
        <v>0</v>
      </c>
      <c r="AF170" s="292" t="s">
        <v>1</v>
      </c>
      <c r="AG170" s="293"/>
      <c r="AH170" s="292" t="s">
        <v>2</v>
      </c>
      <c r="AI170" s="293"/>
      <c r="AJ170" s="292" t="s">
        <v>3</v>
      </c>
      <c r="AK170" s="293"/>
      <c r="AL170" s="292" t="s">
        <v>4</v>
      </c>
      <c r="AM170" s="293"/>
      <c r="AN170" s="292" t="s">
        <v>5</v>
      </c>
      <c r="AO170" s="293"/>
      <c r="AP170" s="292" t="s">
        <v>6</v>
      </c>
      <c r="AQ170" s="293"/>
      <c r="AR170" s="292" t="s">
        <v>7</v>
      </c>
      <c r="AS170" s="293"/>
      <c r="AT170" s="292" t="s">
        <v>8</v>
      </c>
      <c r="AU170" s="293"/>
      <c r="AV170" s="292" t="s">
        <v>9</v>
      </c>
      <c r="AW170" s="293"/>
      <c r="AX170" s="292" t="s">
        <v>10</v>
      </c>
      <c r="AY170" s="293"/>
      <c r="AZ170" s="292" t="s">
        <v>11</v>
      </c>
      <c r="BA170" s="293"/>
      <c r="BB170" s="292" t="s">
        <v>12</v>
      </c>
      <c r="BC170" s="293"/>
      <c r="BD170" s="294" t="s">
        <v>40</v>
      </c>
      <c r="BE170" s="295"/>
      <c r="BF170" s="296" t="s">
        <v>41</v>
      </c>
      <c r="BG170" s="297"/>
      <c r="BI170" s="146" t="s">
        <v>22</v>
      </c>
      <c r="BJ170" s="129">
        <f>B170/B188</f>
        <v>7.0996978851963752E-2</v>
      </c>
      <c r="BK170" s="130">
        <f t="shared" ref="BK170" si="1761">C170/C188</f>
        <v>8.3347595413315073E-2</v>
      </c>
      <c r="BL170" s="131">
        <f t="shared" ref="BL170" si="1762">D170/D188</f>
        <v>7.3003252620166242E-2</v>
      </c>
      <c r="BM170" s="132">
        <f t="shared" ref="BM170" si="1763">E170/E188</f>
        <v>5.193447194144301E-2</v>
      </c>
      <c r="BN170" s="129">
        <f t="shared" ref="BN170" si="1764">F170/F188</f>
        <v>5.4746494066882416E-2</v>
      </c>
      <c r="BO170" s="130">
        <f t="shared" ref="BO170" si="1765">G170/G188</f>
        <v>5.1952044266830616E-2</v>
      </c>
      <c r="BP170" s="131">
        <f t="shared" ref="BP170" si="1766">H170/H188</f>
        <v>5.6879829031727766E-2</v>
      </c>
      <c r="BQ170" s="132">
        <f t="shared" ref="BQ170" si="1767">I170/I188</f>
        <v>4.8937310233970355E-2</v>
      </c>
      <c r="BR170" s="129">
        <f t="shared" ref="BR170" si="1768">J170/J188</f>
        <v>4.9879807692307696E-2</v>
      </c>
      <c r="BS170" s="130">
        <f t="shared" ref="BS170" si="1769">K170/K188</f>
        <v>0.1025260029717682</v>
      </c>
      <c r="BT170" s="131">
        <f t="shared" ref="BT170" si="1770">L170/L188</f>
        <v>5.5992736077481842E-2</v>
      </c>
      <c r="BU170" s="129">
        <f t="shared" ref="BU170" si="1771">M170/M188</f>
        <v>9.0524534686971234E-2</v>
      </c>
      <c r="BV170" s="133">
        <f t="shared" ref="BV170" si="1772">N170/N188</f>
        <v>7.6679104477611934E-2</v>
      </c>
      <c r="BW170" s="134">
        <f t="shared" ref="BW170" si="1773">O170/O188</f>
        <v>7.5989445910290235E-2</v>
      </c>
      <c r="BX170" s="129">
        <f t="shared" ref="BX170" si="1774">P170/P188</f>
        <v>6.7592592592592593E-2</v>
      </c>
      <c r="BY170" s="130">
        <f t="shared" ref="BY170" si="1775">Q170/Q188</f>
        <v>6.5741658407664355E-2</v>
      </c>
      <c r="BZ170" s="131">
        <f t="shared" ref="BZ170" si="1776">R170/R188</f>
        <v>6.4669163545568037E-2</v>
      </c>
      <c r="CA170" s="132">
        <f t="shared" ref="CA170" si="1777">S170/S188</f>
        <v>5.0057208237986268E-2</v>
      </c>
      <c r="CB170" s="129">
        <f t="shared" ref="CB170" si="1778">T170/T188</f>
        <v>7.7380952380952384E-2</v>
      </c>
      <c r="CC170" s="130">
        <f t="shared" ref="CC170" si="1779">U170/U188</f>
        <v>0.11482254697286012</v>
      </c>
      <c r="CD170" s="131">
        <f t="shared" ref="CD170" si="1780">V170/V188</f>
        <v>5.911758313410128E-2</v>
      </c>
      <c r="CE170" s="132">
        <f t="shared" ref="CE170" si="1781">W170/W188</f>
        <v>8.718585169097115E-2</v>
      </c>
      <c r="CF170" s="129">
        <f t="shared" ref="CF170" si="1782">X170/X188</f>
        <v>7.1747448979591844E-2</v>
      </c>
      <c r="CG170" s="130">
        <f t="shared" ref="CG170" si="1783">Y170/Y188</f>
        <v>5.5299539170506916E-2</v>
      </c>
      <c r="CH170" s="131">
        <f t="shared" ref="CH170" si="1784">Z170/Z188</f>
        <v>7.0189120686293627E-2</v>
      </c>
      <c r="CI170" s="129">
        <f t="shared" ref="CI170" si="1785">AA170/AA188</f>
        <v>4.9833518312985568E-2</v>
      </c>
      <c r="CJ170" s="135">
        <f t="shared" ref="CJ170" si="1786">AB170/AB188</f>
        <v>6.5488338914538216E-2</v>
      </c>
      <c r="CK170" s="136">
        <f t="shared" ref="CK170" si="1787">AC170/AC188</f>
        <v>6.6000557302655152E-2</v>
      </c>
    </row>
    <row r="171" spans="1:89" ht="15" thickTop="1" thickBot="1">
      <c r="A171" s="137" t="s">
        <v>23</v>
      </c>
      <c r="B171" s="189">
        <v>263</v>
      </c>
      <c r="C171" s="190">
        <v>383</v>
      </c>
      <c r="D171" s="191">
        <v>194</v>
      </c>
      <c r="E171" s="192">
        <v>131</v>
      </c>
      <c r="F171" s="189">
        <v>218</v>
      </c>
      <c r="G171" s="193">
        <v>149</v>
      </c>
      <c r="H171" s="191">
        <v>351</v>
      </c>
      <c r="I171" s="192">
        <v>356</v>
      </c>
      <c r="J171" s="189">
        <v>68</v>
      </c>
      <c r="K171" s="193">
        <v>146</v>
      </c>
      <c r="L171" s="191">
        <v>183</v>
      </c>
      <c r="M171" s="189">
        <v>320</v>
      </c>
      <c r="N171" s="194">
        <v>380</v>
      </c>
      <c r="O171" s="195">
        <v>374</v>
      </c>
      <c r="P171" s="189">
        <v>208</v>
      </c>
      <c r="Q171" s="193">
        <v>142</v>
      </c>
      <c r="R171" s="191">
        <v>300</v>
      </c>
      <c r="S171" s="192">
        <v>196</v>
      </c>
      <c r="T171" s="189">
        <v>94</v>
      </c>
      <c r="U171" s="193">
        <v>69</v>
      </c>
      <c r="V171" s="191">
        <v>200</v>
      </c>
      <c r="W171" s="192">
        <v>266</v>
      </c>
      <c r="X171" s="189">
        <v>223</v>
      </c>
      <c r="Y171" s="193">
        <v>139</v>
      </c>
      <c r="Z171" s="191">
        <v>282</v>
      </c>
      <c r="AA171" s="189">
        <v>507</v>
      </c>
      <c r="AB171" s="172">
        <f t="shared" si="1623"/>
        <v>2964</v>
      </c>
      <c r="AC171" s="173">
        <f t="shared" si="1624"/>
        <v>3178</v>
      </c>
      <c r="AE171" s="299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4.4142329640819065E-2</v>
      </c>
      <c r="BK171" s="130">
        <f t="shared" ref="BK171" si="1788">C171/C188</f>
        <v>6.5548519596097893E-2</v>
      </c>
      <c r="BL171" s="131">
        <f t="shared" ref="BL171" si="1789">D171/D188</f>
        <v>7.0112034694615105E-2</v>
      </c>
      <c r="BM171" s="132">
        <f t="shared" ref="BM171" si="1790">E171/E188</f>
        <v>4.5660508888114328E-2</v>
      </c>
      <c r="BN171" s="129">
        <f t="shared" ref="BN171" si="1791">F171/F188</f>
        <v>5.8791801510248112E-2</v>
      </c>
      <c r="BO171" s="130">
        <f t="shared" ref="BO171" si="1792">G171/G188</f>
        <v>4.5803873347679068E-2</v>
      </c>
      <c r="BP171" s="131">
        <f t="shared" ref="BP171" si="1793">H171/H188</f>
        <v>5.7701791879007071E-2</v>
      </c>
      <c r="BQ171" s="132">
        <f t="shared" ref="BQ171" si="1794">I171/I188</f>
        <v>6.3582782639757099E-2</v>
      </c>
      <c r="BR171" s="129">
        <f t="shared" ref="BR171" si="1795">J171/J188</f>
        <v>4.0865384615384616E-2</v>
      </c>
      <c r="BS171" s="130">
        <f t="shared" ref="BS171" si="1796">K171/K188</f>
        <v>0.10846953937592868</v>
      </c>
      <c r="BT171" s="131">
        <f t="shared" ref="BT171" si="1797">L171/L188</f>
        <v>5.5387409200968525E-2</v>
      </c>
      <c r="BU171" s="129">
        <f t="shared" ref="BU171" si="1798">M171/M188</f>
        <v>9.0242526790750136E-2</v>
      </c>
      <c r="BV171" s="133">
        <f t="shared" ref="BV171" si="1799">N171/N188</f>
        <v>7.0895522388059698E-2</v>
      </c>
      <c r="BW171" s="134">
        <f t="shared" ref="BW171" si="1800">O171/O188</f>
        <v>6.5787159190853123E-2</v>
      </c>
      <c r="BX171" s="129">
        <f t="shared" ref="BX171" si="1801">P171/P188</f>
        <v>6.4197530864197536E-2</v>
      </c>
      <c r="BY171" s="130">
        <f t="shared" ref="BY171" si="1802">Q171/Q188</f>
        <v>4.6911133135117279E-2</v>
      </c>
      <c r="BZ171" s="131">
        <f t="shared" ref="BZ171" si="1803">R171/R188</f>
        <v>7.4906367041198504E-2</v>
      </c>
      <c r="CA171" s="132">
        <f t="shared" ref="CA171" si="1804">S171/S188</f>
        <v>5.6064073226544622E-2</v>
      </c>
      <c r="CB171" s="129">
        <f t="shared" ref="CB171" si="1805">T171/T188</f>
        <v>6.2169312169312166E-2</v>
      </c>
      <c r="CC171" s="130">
        <f t="shared" ref="CC171" si="1806">U171/U188</f>
        <v>7.2025052192066799E-2</v>
      </c>
      <c r="CD171" s="131">
        <f t="shared" ref="CD171" si="1807">V171/V188</f>
        <v>4.346881112801565E-2</v>
      </c>
      <c r="CE171" s="132">
        <f t="shared" ref="CE171" si="1808">W171/W188</f>
        <v>8.2531802668321441E-2</v>
      </c>
      <c r="CF171" s="129">
        <f t="shared" ref="CF171" si="1809">X171/X188</f>
        <v>7.110969387755102E-2</v>
      </c>
      <c r="CG171" s="130">
        <f t="shared" ref="CG171" si="1810">Y171/Y188</f>
        <v>5.8232090490155007E-2</v>
      </c>
      <c r="CH171" s="131">
        <f t="shared" ref="CH171" si="1811">Z171/Z188</f>
        <v>5.4981477870930003E-2</v>
      </c>
      <c r="CI171" s="129">
        <f t="shared" ref="CI171" si="1812">AA171/AA188</f>
        <v>5.6270810210876807E-2</v>
      </c>
      <c r="CJ171" s="135">
        <f t="shared" ref="CJ171" si="1813">AB171/AB188</f>
        <v>5.8731448273128976E-2</v>
      </c>
      <c r="CK171" s="136">
        <f t="shared" ref="CK171" si="1814">AC171/AC188</f>
        <v>6.325385135942041E-2</v>
      </c>
    </row>
    <row r="172" spans="1:89" ht="14" thickTop="1">
      <c r="A172" s="146" t="s">
        <v>24</v>
      </c>
      <c r="B172" s="203">
        <v>385</v>
      </c>
      <c r="C172" s="197">
        <v>277</v>
      </c>
      <c r="D172" s="198">
        <v>193</v>
      </c>
      <c r="E172" s="199">
        <v>150</v>
      </c>
      <c r="F172" s="196">
        <v>160</v>
      </c>
      <c r="G172" s="200">
        <v>183</v>
      </c>
      <c r="H172" s="198">
        <v>247</v>
      </c>
      <c r="I172" s="199">
        <v>369</v>
      </c>
      <c r="J172" s="196">
        <v>106</v>
      </c>
      <c r="K172" s="200">
        <v>127</v>
      </c>
      <c r="L172" s="198">
        <v>193</v>
      </c>
      <c r="M172" s="196">
        <v>262</v>
      </c>
      <c r="N172" s="201">
        <v>307</v>
      </c>
      <c r="O172" s="204">
        <v>365</v>
      </c>
      <c r="P172" s="196">
        <v>186</v>
      </c>
      <c r="Q172" s="200">
        <v>161</v>
      </c>
      <c r="R172" s="198">
        <v>277</v>
      </c>
      <c r="S172" s="199">
        <v>165</v>
      </c>
      <c r="T172" s="196">
        <v>74</v>
      </c>
      <c r="U172" s="200">
        <v>61</v>
      </c>
      <c r="V172" s="198">
        <v>258</v>
      </c>
      <c r="W172" s="205">
        <v>213</v>
      </c>
      <c r="X172" s="196">
        <v>185</v>
      </c>
      <c r="Y172" s="200">
        <v>116</v>
      </c>
      <c r="Z172" s="198">
        <v>293</v>
      </c>
      <c r="AA172" s="196">
        <v>455</v>
      </c>
      <c r="AB172" s="172">
        <f t="shared" si="1623"/>
        <v>2864</v>
      </c>
      <c r="AC172" s="173">
        <f t="shared" si="1624"/>
        <v>2904</v>
      </c>
      <c r="AE172" s="275" t="str">
        <f>$AE$17</f>
        <v>17:00 - 17:59</v>
      </c>
      <c r="AF172" s="126">
        <f t="shared" ref="AF172:AU173" si="1815">SUMIF($A$9:$A$32,$AE172,B$164:B$187)</f>
        <v>330</v>
      </c>
      <c r="AG172" s="186">
        <f t="shared" si="1815"/>
        <v>351</v>
      </c>
      <c r="AH172" s="127">
        <f t="shared" si="1815"/>
        <v>141</v>
      </c>
      <c r="AI172" s="180">
        <f t="shared" si="1815"/>
        <v>212</v>
      </c>
      <c r="AJ172" s="126">
        <f t="shared" si="1815"/>
        <v>218</v>
      </c>
      <c r="AK172" s="128">
        <f t="shared" si="1815"/>
        <v>233</v>
      </c>
      <c r="AL172" s="127">
        <f t="shared" si="1815"/>
        <v>389</v>
      </c>
      <c r="AM172" s="180">
        <f t="shared" si="1815"/>
        <v>358</v>
      </c>
      <c r="AN172" s="126">
        <f t="shared" si="1815"/>
        <v>90</v>
      </c>
      <c r="AO172" s="128">
        <f t="shared" si="1815"/>
        <v>39</v>
      </c>
      <c r="AP172" s="127">
        <f t="shared" si="1815"/>
        <v>180</v>
      </c>
      <c r="AQ172" s="126">
        <f t="shared" si="1815"/>
        <v>129</v>
      </c>
      <c r="AR172" s="179">
        <f t="shared" si="1815"/>
        <v>209</v>
      </c>
      <c r="AS172" s="181">
        <f t="shared" si="1815"/>
        <v>272</v>
      </c>
      <c r="AT172" s="126">
        <f t="shared" si="1815"/>
        <v>183</v>
      </c>
      <c r="AU172" s="128">
        <f t="shared" si="1815"/>
        <v>147</v>
      </c>
      <c r="AV172" s="127">
        <f t="shared" ref="AP172:BE173" si="1816">SUMIF($A$9:$A$32,$AE172,R$164:R$187)</f>
        <v>254</v>
      </c>
      <c r="AW172" s="180">
        <f t="shared" si="1816"/>
        <v>222</v>
      </c>
      <c r="AX172" s="126">
        <f t="shared" si="1816"/>
        <v>106</v>
      </c>
      <c r="AY172" s="128">
        <f t="shared" si="1816"/>
        <v>21</v>
      </c>
      <c r="AZ172" s="127">
        <f t="shared" si="1816"/>
        <v>351</v>
      </c>
      <c r="BA172" s="180">
        <f t="shared" si="1816"/>
        <v>143</v>
      </c>
      <c r="BB172" s="126">
        <f t="shared" si="1816"/>
        <v>240</v>
      </c>
      <c r="BC172" s="128">
        <f t="shared" si="1816"/>
        <v>116</v>
      </c>
      <c r="BD172" s="184">
        <f t="shared" si="1816"/>
        <v>296</v>
      </c>
      <c r="BE172" s="185">
        <f t="shared" si="1816"/>
        <v>685</v>
      </c>
      <c r="BF172" s="170">
        <f>AF172+AH172+AJ172+AL172+AN172+AP172+AR172+AT172+AV172+AX172+AZ172+BB172+BD172</f>
        <v>2987</v>
      </c>
      <c r="BG172" s="171">
        <f>AG172+AI172+AK172+AM172+AO172+AQ172+AS172+AU172+AW172+AY172+BA172+BC172+BE172</f>
        <v>2928</v>
      </c>
      <c r="BI172" s="146" t="s">
        <v>24</v>
      </c>
      <c r="BJ172" s="129">
        <f>B172/B188</f>
        <v>6.461899966431689E-2</v>
      </c>
      <c r="BK172" s="130">
        <f t="shared" ref="BK172" si="1817">C172/C188</f>
        <v>4.7407153859318846E-2</v>
      </c>
      <c r="BL172" s="131">
        <f t="shared" ref="BL172" si="1818">D172/D188</f>
        <v>6.9750632453921213E-2</v>
      </c>
      <c r="BM172" s="132">
        <f t="shared" ref="BM172" si="1819">E172/E188</f>
        <v>5.2283025444405717E-2</v>
      </c>
      <c r="BN172" s="129">
        <f t="shared" ref="BN172" si="1820">F172/F188</f>
        <v>4.3149946062567425E-2</v>
      </c>
      <c r="BO172" s="130">
        <f t="shared" ref="BO172" si="1821">G172/G188</f>
        <v>5.6255763910236706E-2</v>
      </c>
      <c r="BP172" s="131">
        <f t="shared" ref="BP172" si="1822">H172/H188</f>
        <v>4.060496465559757E-2</v>
      </c>
      <c r="BQ172" s="132">
        <f t="shared" ref="BQ172" si="1823">I172/I188</f>
        <v>6.5904625826040369E-2</v>
      </c>
      <c r="BR172" s="129">
        <f t="shared" ref="BR172" si="1824">J172/J188</f>
        <v>6.3701923076923073E-2</v>
      </c>
      <c r="BS172" s="130">
        <f t="shared" ref="BS172" si="1825">K172/K188</f>
        <v>9.4353640416047546E-2</v>
      </c>
      <c r="BT172" s="131">
        <f t="shared" ref="BT172" si="1826">L172/L188</f>
        <v>5.8414043583535108E-2</v>
      </c>
      <c r="BU172" s="129">
        <f t="shared" ref="BU172" si="1827">M172/M188</f>
        <v>7.388606880992668E-2</v>
      </c>
      <c r="BV172" s="133">
        <f t="shared" ref="BV172" si="1828">N172/N188</f>
        <v>5.7276119402985076E-2</v>
      </c>
      <c r="BW172" s="134">
        <f t="shared" ref="BW172" si="1829">O172/O188</f>
        <v>6.4204045734388746E-2</v>
      </c>
      <c r="BX172" s="129">
        <f t="shared" ref="BX172" si="1830">P172/P188</f>
        <v>5.7407407407407407E-2</v>
      </c>
      <c r="BY172" s="130">
        <f t="shared" ref="BY172" si="1831">Q172/Q188</f>
        <v>5.3187974892632967E-2</v>
      </c>
      <c r="BZ172" s="131">
        <f t="shared" ref="BZ172" si="1832">R172/R188</f>
        <v>6.9163545568039955E-2</v>
      </c>
      <c r="CA172" s="132">
        <f t="shared" ref="CA172" si="1833">S172/S188</f>
        <v>4.719679633867277E-2</v>
      </c>
      <c r="CB172" s="129">
        <f t="shared" ref="CB172" si="1834">T172/T188</f>
        <v>4.8941798941798939E-2</v>
      </c>
      <c r="CC172" s="130">
        <f t="shared" ref="CC172" si="1835">U172/U188</f>
        <v>6.3674321503131528E-2</v>
      </c>
      <c r="CD172" s="131">
        <f t="shared" ref="CD172" si="1836">V172/V188</f>
        <v>5.6074766355140186E-2</v>
      </c>
      <c r="CE172" s="132">
        <f t="shared" ref="CE172" si="1837">W172/W188</f>
        <v>6.6087496121625816E-2</v>
      </c>
      <c r="CF172" s="129">
        <f t="shared" ref="CF172" si="1838">X172/X188</f>
        <v>5.899234693877551E-2</v>
      </c>
      <c r="CG172" s="130">
        <f t="shared" ref="CG172" si="1839">Y172/Y188</f>
        <v>4.8596564725596987E-2</v>
      </c>
      <c r="CH172" s="131">
        <f t="shared" ref="CH172" si="1840">Z172/Z188</f>
        <v>5.7126145447455645E-2</v>
      </c>
      <c r="CI172" s="129">
        <f t="shared" ref="CI172" si="1841">AA172/AA188</f>
        <v>5.0499445061043285E-2</v>
      </c>
      <c r="CJ172" s="135">
        <f t="shared" ref="CJ172" si="1842">AB172/AB188</f>
        <v>5.6749955416410723E-2</v>
      </c>
      <c r="CK172" s="136">
        <f t="shared" ref="CK172" si="1843">AC172/AC188</f>
        <v>5.7800246805461565E-2</v>
      </c>
    </row>
    <row r="173" spans="1:89">
      <c r="A173" s="137" t="s">
        <v>25</v>
      </c>
      <c r="B173" s="206">
        <v>372</v>
      </c>
      <c r="C173" s="190">
        <v>329</v>
      </c>
      <c r="D173" s="191">
        <v>155</v>
      </c>
      <c r="E173" s="192">
        <v>133</v>
      </c>
      <c r="F173" s="189">
        <v>232</v>
      </c>
      <c r="G173" s="193">
        <v>170</v>
      </c>
      <c r="H173" s="191">
        <v>356</v>
      </c>
      <c r="I173" s="192">
        <v>377</v>
      </c>
      <c r="J173" s="189">
        <v>120</v>
      </c>
      <c r="K173" s="190">
        <v>83</v>
      </c>
      <c r="L173" s="191">
        <v>207</v>
      </c>
      <c r="M173" s="189">
        <v>228</v>
      </c>
      <c r="N173" s="194">
        <v>339</v>
      </c>
      <c r="O173" s="207">
        <v>404</v>
      </c>
      <c r="P173" s="189">
        <v>192</v>
      </c>
      <c r="Q173" s="190">
        <v>173</v>
      </c>
      <c r="R173" s="191">
        <v>254</v>
      </c>
      <c r="S173" s="192">
        <v>277</v>
      </c>
      <c r="T173" s="198">
        <v>95</v>
      </c>
      <c r="U173" s="189">
        <v>36</v>
      </c>
      <c r="V173" s="191">
        <v>259</v>
      </c>
      <c r="W173" s="208">
        <v>223</v>
      </c>
      <c r="X173" s="189">
        <v>201</v>
      </c>
      <c r="Y173" s="193">
        <v>129</v>
      </c>
      <c r="Z173" s="191">
        <v>337</v>
      </c>
      <c r="AA173" s="189">
        <v>455</v>
      </c>
      <c r="AB173" s="172">
        <f t="shared" si="1623"/>
        <v>3119</v>
      </c>
      <c r="AC173" s="173">
        <f t="shared" si="1624"/>
        <v>3017</v>
      </c>
      <c r="AE173" s="277" t="str">
        <f>$AE$18</f>
        <v>18:00 - 18:59</v>
      </c>
      <c r="AF173" s="126">
        <f t="shared" si="1815"/>
        <v>361</v>
      </c>
      <c r="AG173" s="190">
        <f t="shared" si="1815"/>
        <v>415</v>
      </c>
      <c r="AH173" s="191">
        <f t="shared" si="1815"/>
        <v>170</v>
      </c>
      <c r="AI173" s="192">
        <f t="shared" si="1815"/>
        <v>166</v>
      </c>
      <c r="AJ173" s="278">
        <f t="shared" si="1815"/>
        <v>239</v>
      </c>
      <c r="AK173" s="193">
        <f t="shared" si="1815"/>
        <v>278</v>
      </c>
      <c r="AL173" s="191">
        <f t="shared" si="1815"/>
        <v>369</v>
      </c>
      <c r="AM173" s="192">
        <f t="shared" si="1815"/>
        <v>345</v>
      </c>
      <c r="AN173" s="278">
        <f t="shared" si="1815"/>
        <v>105</v>
      </c>
      <c r="AO173" s="193">
        <f t="shared" si="1815"/>
        <v>41</v>
      </c>
      <c r="AP173" s="191">
        <f t="shared" si="1816"/>
        <v>166</v>
      </c>
      <c r="AQ173" s="278">
        <f t="shared" si="1816"/>
        <v>131</v>
      </c>
      <c r="AR173" s="194">
        <f t="shared" si="1816"/>
        <v>345</v>
      </c>
      <c r="AS173" s="195">
        <f t="shared" si="1816"/>
        <v>284</v>
      </c>
      <c r="AT173" s="278">
        <f t="shared" si="1816"/>
        <v>159</v>
      </c>
      <c r="AU173" s="193">
        <f t="shared" si="1816"/>
        <v>166</v>
      </c>
      <c r="AV173" s="191">
        <f t="shared" si="1816"/>
        <v>242</v>
      </c>
      <c r="AW173" s="192">
        <f t="shared" si="1816"/>
        <v>241</v>
      </c>
      <c r="AX173" s="278">
        <f t="shared" si="1816"/>
        <v>95</v>
      </c>
      <c r="AY173" s="193">
        <f t="shared" si="1816"/>
        <v>15</v>
      </c>
      <c r="AZ173" s="191">
        <f t="shared" si="1816"/>
        <v>418</v>
      </c>
      <c r="BA173" s="192">
        <f t="shared" si="1816"/>
        <v>152</v>
      </c>
      <c r="BB173" s="278">
        <f t="shared" si="1816"/>
        <v>205</v>
      </c>
      <c r="BC173" s="193">
        <f t="shared" si="1816"/>
        <v>159</v>
      </c>
      <c r="BD173" s="191">
        <f t="shared" si="1816"/>
        <v>288</v>
      </c>
      <c r="BE173" s="278">
        <f t="shared" si="1816"/>
        <v>673</v>
      </c>
      <c r="BF173" s="172">
        <f>SUM(AF173,AH173,AJ173,AL173,AN173,AP173,AR173,AT173,AV173,AX173,AZ173,BB173,BD173)</f>
        <v>3162</v>
      </c>
      <c r="BG173" s="173">
        <f>SUM(AG173,AI173,AK173,AM173,AO173,AQ173,AS173,AU173,AW173,AY173,BA173,BC173,BE173)</f>
        <v>3066</v>
      </c>
      <c r="BI173" s="137" t="s">
        <v>25</v>
      </c>
      <c r="BJ173" s="129">
        <f>B173/B188</f>
        <v>6.2437059415911378E-2</v>
      </c>
      <c r="BK173" s="130">
        <f t="shared" ref="BK173" si="1844">C173/C188</f>
        <v>5.6306691767927436E-2</v>
      </c>
      <c r="BL173" s="131">
        <f t="shared" ref="BL173" si="1845">D173/D188</f>
        <v>5.6017347307553304E-2</v>
      </c>
      <c r="BM173" s="132">
        <f t="shared" ref="BM173" si="1846">E173/E188</f>
        <v>4.6357615894039736E-2</v>
      </c>
      <c r="BN173" s="129">
        <f t="shared" ref="BN173" si="1847">F173/F188</f>
        <v>6.2567421790722763E-2</v>
      </c>
      <c r="BO173" s="130">
        <f t="shared" ref="BO173" si="1848">G173/G188</f>
        <v>5.2259452812788196E-2</v>
      </c>
      <c r="BP173" s="131">
        <f t="shared" ref="BP173" si="1849">H173/H188</f>
        <v>5.8523754726286369E-2</v>
      </c>
      <c r="BQ173" s="132">
        <f t="shared" ref="BQ173" si="1850">I173/I188</f>
        <v>6.733345240221468E-2</v>
      </c>
      <c r="BR173" s="129">
        <f t="shared" ref="BR173" si="1851">J173/J188</f>
        <v>7.2115384615384609E-2</v>
      </c>
      <c r="BS173" s="130">
        <f t="shared" ref="BS173" si="1852">K173/K188</f>
        <v>6.1664190193164936E-2</v>
      </c>
      <c r="BT173" s="131">
        <f t="shared" ref="BT173" si="1853">L173/L188</f>
        <v>6.2651331719128331E-2</v>
      </c>
      <c r="BU173" s="129">
        <f t="shared" ref="BU173" si="1854">M173/M188</f>
        <v>6.4297800338409469E-2</v>
      </c>
      <c r="BV173" s="133">
        <f t="shared" ref="BV173" si="1855">N173/N188</f>
        <v>6.3246268656716412E-2</v>
      </c>
      <c r="BW173" s="134">
        <f t="shared" ref="BW173" si="1856">O173/O188</f>
        <v>7.1064204045734394E-2</v>
      </c>
      <c r="BX173" s="129">
        <f t="shared" ref="BX173" si="1857">P173/P188</f>
        <v>5.9259259259259262E-2</v>
      </c>
      <c r="BY173" s="130">
        <f t="shared" ref="BY173" si="1858">Q173/Q188</f>
        <v>5.7152296002642884E-2</v>
      </c>
      <c r="BZ173" s="131">
        <f t="shared" ref="BZ173" si="1859">R173/R188</f>
        <v>6.3420724094881392E-2</v>
      </c>
      <c r="CA173" s="132">
        <f t="shared" ref="CA173" si="1860">S173/S188</f>
        <v>7.9233409610983976E-2</v>
      </c>
      <c r="CB173" s="129">
        <f t="shared" ref="CB173" si="1861">T173/T188</f>
        <v>6.2830687830687834E-2</v>
      </c>
      <c r="CC173" s="130">
        <f t="shared" ref="CC173" si="1862">U173/U188</f>
        <v>3.7578288100208766E-2</v>
      </c>
      <c r="CD173" s="131">
        <f t="shared" ref="CD173" si="1863">V173/V188</f>
        <v>5.6292110410780263E-2</v>
      </c>
      <c r="CE173" s="132">
        <f t="shared" ref="CE173" si="1864">W173/W188</f>
        <v>6.9190195470058946E-2</v>
      </c>
      <c r="CF173" s="129">
        <f t="shared" ref="CF173" si="1865">X173/X188</f>
        <v>6.4094387755102039E-2</v>
      </c>
      <c r="CG173" s="130">
        <f t="shared" ref="CG173" si="1866">Y173/Y188</f>
        <v>5.4042731462086303E-2</v>
      </c>
      <c r="CH173" s="131">
        <f t="shared" ref="CH173" si="1867">Z173/Z188</f>
        <v>6.5704815753558202E-2</v>
      </c>
      <c r="CI173" s="129">
        <f t="shared" ref="CI173" si="1868">AA173/AA188</f>
        <v>5.0499445061043285E-2</v>
      </c>
      <c r="CJ173" s="135">
        <f t="shared" ref="CJ173" si="1869">AB173/AB188</f>
        <v>6.1802762201042263E-2</v>
      </c>
      <c r="CK173" s="136">
        <f t="shared" ref="CK173" si="1870">AC173/AC188</f>
        <v>6.0049361092313201E-2</v>
      </c>
    </row>
    <row r="174" spans="1:89" ht="14" thickBot="1">
      <c r="A174" s="146" t="s">
        <v>26</v>
      </c>
      <c r="B174" s="203">
        <v>265</v>
      </c>
      <c r="C174" s="197">
        <v>263</v>
      </c>
      <c r="D174" s="198">
        <v>158</v>
      </c>
      <c r="E174" s="199">
        <v>188</v>
      </c>
      <c r="F174" s="196">
        <v>186</v>
      </c>
      <c r="G174" s="200">
        <v>154</v>
      </c>
      <c r="H174" s="198">
        <v>250</v>
      </c>
      <c r="I174" s="199">
        <v>348</v>
      </c>
      <c r="J174" s="196">
        <v>109</v>
      </c>
      <c r="K174" s="197">
        <v>69</v>
      </c>
      <c r="L174" s="198">
        <v>203</v>
      </c>
      <c r="M174" s="196">
        <v>219</v>
      </c>
      <c r="N174" s="201">
        <v>285</v>
      </c>
      <c r="O174" s="204">
        <v>330</v>
      </c>
      <c r="P174" s="196">
        <v>164</v>
      </c>
      <c r="Q174" s="197">
        <v>137</v>
      </c>
      <c r="R174" s="198">
        <v>227</v>
      </c>
      <c r="S174" s="199">
        <v>201</v>
      </c>
      <c r="T174" s="196">
        <v>58</v>
      </c>
      <c r="U174" s="200">
        <v>42</v>
      </c>
      <c r="V174" s="198">
        <v>255</v>
      </c>
      <c r="W174" s="205">
        <v>180</v>
      </c>
      <c r="X174" s="196">
        <v>147</v>
      </c>
      <c r="Y174" s="200">
        <v>107</v>
      </c>
      <c r="Z174" s="198">
        <v>286</v>
      </c>
      <c r="AA174" s="196">
        <v>473</v>
      </c>
      <c r="AB174" s="172">
        <f t="shared" si="1623"/>
        <v>2593</v>
      </c>
      <c r="AC174" s="173">
        <f t="shared" si="1624"/>
        <v>2711</v>
      </c>
      <c r="AE174" s="275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4.4478012755958377E-2</v>
      </c>
      <c r="BK174" s="130">
        <f t="shared" ref="BK174" si="1871">C174/C188</f>
        <v>4.5011124422385758E-2</v>
      </c>
      <c r="BL174" s="131">
        <f t="shared" ref="BL174" si="1872">D174/D188</f>
        <v>5.7101554029634981E-2</v>
      </c>
      <c r="BM174" s="132">
        <f t="shared" ref="BM174" si="1873">E174/E188</f>
        <v>6.5528058556988497E-2</v>
      </c>
      <c r="BN174" s="129">
        <f t="shared" ref="BN174" si="1874">F174/F188</f>
        <v>5.0161812297734629E-2</v>
      </c>
      <c r="BO174" s="130">
        <f t="shared" ref="BO174" si="1875">G174/G188</f>
        <v>4.7340916077466953E-2</v>
      </c>
      <c r="BP174" s="131">
        <f t="shared" ref="BP174" si="1876">H174/H188</f>
        <v>4.1098142363965147E-2</v>
      </c>
      <c r="BQ174" s="132">
        <f t="shared" ref="BQ174" si="1877">I174/I188</f>
        <v>6.2153956063582781E-2</v>
      </c>
      <c r="BR174" s="129">
        <f t="shared" ref="BR174" si="1878">J174/J188</f>
        <v>6.5504807692307696E-2</v>
      </c>
      <c r="BS174" s="130">
        <f t="shared" ref="BS174" si="1879">K174/K188</f>
        <v>5.1263001485884099E-2</v>
      </c>
      <c r="BT174" s="131">
        <f t="shared" ref="BT174" si="1880">L174/L188</f>
        <v>6.1440677966101698E-2</v>
      </c>
      <c r="BU174" s="129">
        <f t="shared" ref="BU174" si="1881">M174/M188</f>
        <v>6.1759729272419628E-2</v>
      </c>
      <c r="BV174" s="133">
        <f t="shared" ref="BV174" si="1882">N174/N188</f>
        <v>5.3171641791044777E-2</v>
      </c>
      <c r="BW174" s="134">
        <f t="shared" ref="BW174" si="1883">O174/O188</f>
        <v>5.8047493403693931E-2</v>
      </c>
      <c r="BX174" s="129">
        <f t="shared" ref="BX174" si="1884">P174/P188</f>
        <v>5.0617283950617285E-2</v>
      </c>
      <c r="BY174" s="130">
        <f t="shared" ref="BY174" si="1885">Q174/Q188</f>
        <v>4.5259332672613145E-2</v>
      </c>
      <c r="BZ174" s="131">
        <f t="shared" ref="BZ174" si="1886">R174/R188</f>
        <v>5.6679151061173536E-2</v>
      </c>
      <c r="CA174" s="132">
        <f t="shared" ref="CA174" si="1887">S174/S188</f>
        <v>5.7494279176201375E-2</v>
      </c>
      <c r="CB174" s="129">
        <f t="shared" ref="CB174" si="1888">T174/T188</f>
        <v>3.8359788359788358E-2</v>
      </c>
      <c r="CC174" s="130">
        <f t="shared" ref="CC174" si="1889">U174/U188</f>
        <v>4.3841336116910233E-2</v>
      </c>
      <c r="CD174" s="131">
        <f t="shared" ref="CD174" si="1890">V174/V188</f>
        <v>5.5422734188219955E-2</v>
      </c>
      <c r="CE174" s="132">
        <f t="shared" ref="CE174" si="1891">W174/W188</f>
        <v>5.5848588271796465E-2</v>
      </c>
      <c r="CF174" s="129">
        <f t="shared" ref="CF174" si="1892">X174/X188</f>
        <v>4.6875E-2</v>
      </c>
      <c r="CG174" s="130">
        <f t="shared" ref="CG174" si="1893">Y174/Y188</f>
        <v>4.482614160033515E-2</v>
      </c>
      <c r="CH174" s="131">
        <f t="shared" ref="CH174" si="1894">Z174/Z188</f>
        <v>5.5761356989666604E-2</v>
      </c>
      <c r="CI174" s="129">
        <f t="shared" ref="CI174" si="1895">AA174/AA188</f>
        <v>5.2497225305216423E-2</v>
      </c>
      <c r="CJ174" s="135">
        <f t="shared" ref="CJ174" si="1896">AB174/AB188</f>
        <v>5.1380109774704259E-2</v>
      </c>
      <c r="CK174" s="136">
        <f t="shared" ref="CK174" si="1897">AC174/AC188</f>
        <v>5.3958839218183986E-2</v>
      </c>
    </row>
    <row r="175" spans="1:89" ht="15" thickTop="1" thickBot="1">
      <c r="A175" s="137" t="s">
        <v>27</v>
      </c>
      <c r="B175" s="206">
        <v>286</v>
      </c>
      <c r="C175" s="190">
        <v>367</v>
      </c>
      <c r="D175" s="191">
        <v>165</v>
      </c>
      <c r="E175" s="192">
        <v>138</v>
      </c>
      <c r="F175" s="189">
        <v>325</v>
      </c>
      <c r="G175" s="193">
        <v>154</v>
      </c>
      <c r="H175" s="191">
        <v>395</v>
      </c>
      <c r="I175" s="192">
        <v>339</v>
      </c>
      <c r="J175" s="189">
        <v>141</v>
      </c>
      <c r="K175" s="190">
        <v>58</v>
      </c>
      <c r="L175" s="191">
        <v>267</v>
      </c>
      <c r="M175" s="189">
        <v>178</v>
      </c>
      <c r="N175" s="194">
        <v>326</v>
      </c>
      <c r="O175" s="207">
        <v>328</v>
      </c>
      <c r="P175" s="189">
        <v>206</v>
      </c>
      <c r="Q175" s="190">
        <v>156</v>
      </c>
      <c r="R175" s="191">
        <v>221</v>
      </c>
      <c r="S175" s="192">
        <v>210</v>
      </c>
      <c r="T175" s="189">
        <v>85</v>
      </c>
      <c r="U175" s="193">
        <v>56</v>
      </c>
      <c r="V175" s="191">
        <v>261</v>
      </c>
      <c r="W175" s="208">
        <v>179</v>
      </c>
      <c r="X175" s="189">
        <v>154</v>
      </c>
      <c r="Y175" s="193">
        <v>98</v>
      </c>
      <c r="Z175" s="191">
        <v>282</v>
      </c>
      <c r="AA175" s="189">
        <v>510</v>
      </c>
      <c r="AB175" s="172">
        <f t="shared" si="1623"/>
        <v>3114</v>
      </c>
      <c r="AC175" s="173">
        <f t="shared" si="1624"/>
        <v>2771</v>
      </c>
      <c r="AE175" s="269" t="s">
        <v>13</v>
      </c>
      <c r="AF175" s="20">
        <f t="shared" ref="AF175:BG175" si="1898">SUM(AF172:AF174)</f>
        <v>691</v>
      </c>
      <c r="AG175" s="21">
        <f t="shared" si="1898"/>
        <v>766</v>
      </c>
      <c r="AH175" s="20">
        <f t="shared" si="1898"/>
        <v>311</v>
      </c>
      <c r="AI175" s="21">
        <f t="shared" si="1898"/>
        <v>378</v>
      </c>
      <c r="AJ175" s="20">
        <f t="shared" si="1898"/>
        <v>457</v>
      </c>
      <c r="AK175" s="21">
        <f t="shared" si="1898"/>
        <v>511</v>
      </c>
      <c r="AL175" s="20">
        <f t="shared" si="1898"/>
        <v>758</v>
      </c>
      <c r="AM175" s="21">
        <f t="shared" si="1898"/>
        <v>703</v>
      </c>
      <c r="AN175" s="20">
        <f t="shared" si="1898"/>
        <v>195</v>
      </c>
      <c r="AO175" s="21">
        <f t="shared" si="1898"/>
        <v>80</v>
      </c>
      <c r="AP175" s="20">
        <f t="shared" si="1898"/>
        <v>346</v>
      </c>
      <c r="AQ175" s="21">
        <f t="shared" si="1898"/>
        <v>260</v>
      </c>
      <c r="AR175" s="20">
        <f t="shared" si="1898"/>
        <v>554</v>
      </c>
      <c r="AS175" s="21">
        <f t="shared" si="1898"/>
        <v>556</v>
      </c>
      <c r="AT175" s="20">
        <f t="shared" si="1898"/>
        <v>342</v>
      </c>
      <c r="AU175" s="21">
        <f t="shared" si="1898"/>
        <v>313</v>
      </c>
      <c r="AV175" s="20">
        <f t="shared" si="1898"/>
        <v>496</v>
      </c>
      <c r="AW175" s="21">
        <f t="shared" si="1898"/>
        <v>463</v>
      </c>
      <c r="AX175" s="20">
        <f t="shared" si="1898"/>
        <v>201</v>
      </c>
      <c r="AY175" s="21">
        <f t="shared" si="1898"/>
        <v>36</v>
      </c>
      <c r="AZ175" s="20">
        <f t="shared" si="1898"/>
        <v>769</v>
      </c>
      <c r="BA175" s="21">
        <f t="shared" si="1898"/>
        <v>295</v>
      </c>
      <c r="BB175" s="20">
        <f t="shared" si="1898"/>
        <v>445</v>
      </c>
      <c r="BC175" s="21">
        <f t="shared" si="1898"/>
        <v>275</v>
      </c>
      <c r="BD175" s="20">
        <f t="shared" si="1898"/>
        <v>584</v>
      </c>
      <c r="BE175" s="21">
        <f t="shared" si="1898"/>
        <v>1358</v>
      </c>
      <c r="BF175" s="174">
        <f t="shared" si="1898"/>
        <v>6149</v>
      </c>
      <c r="BG175" s="175">
        <f t="shared" si="1898"/>
        <v>5994</v>
      </c>
      <c r="BI175" s="137" t="s">
        <v>27</v>
      </c>
      <c r="BJ175" s="129">
        <f>B175/B188</f>
        <v>4.8002685464921112E-2</v>
      </c>
      <c r="BK175" s="130">
        <f t="shared" ref="BK175" si="1899">C175/C188</f>
        <v>6.2810200239602945E-2</v>
      </c>
      <c r="BL175" s="131">
        <f t="shared" ref="BL175" si="1900">D175/D188</f>
        <v>5.9631369714492233E-2</v>
      </c>
      <c r="BM175" s="132">
        <f t="shared" ref="BM175" si="1901">E175/E188</f>
        <v>4.810038340885326E-2</v>
      </c>
      <c r="BN175" s="129">
        <f t="shared" ref="BN175" si="1902">F175/F188</f>
        <v>8.7648327939590071E-2</v>
      </c>
      <c r="BO175" s="130">
        <f t="shared" ref="BO175" si="1903">G175/G188</f>
        <v>4.7340916077466953E-2</v>
      </c>
      <c r="BP175" s="131">
        <f t="shared" ref="BP175" si="1904">H175/H188</f>
        <v>6.4935064935064929E-2</v>
      </c>
      <c r="BQ175" s="132">
        <f t="shared" ref="BQ175" si="1905">I175/I188</f>
        <v>6.0546526165386673E-2</v>
      </c>
      <c r="BR175" s="129">
        <f t="shared" ref="BR175" si="1906">J175/J188</f>
        <v>8.4735576923076927E-2</v>
      </c>
      <c r="BS175" s="130">
        <f t="shared" ref="BS175" si="1907">K175/K188</f>
        <v>4.3090638930163447E-2</v>
      </c>
      <c r="BT175" s="131">
        <f t="shared" ref="BT175" si="1908">L175/L188</f>
        <v>8.0811138014527842E-2</v>
      </c>
      <c r="BU175" s="129">
        <f t="shared" ref="BU175" si="1909">M175/M188</f>
        <v>5.0197405527354765E-2</v>
      </c>
      <c r="BV175" s="133">
        <f t="shared" ref="BV175" si="1910">N175/N188</f>
        <v>6.0820895522388056E-2</v>
      </c>
      <c r="BW175" s="134">
        <f t="shared" ref="BW175" si="1911">O175/O188</f>
        <v>5.7695690413368514E-2</v>
      </c>
      <c r="BX175" s="129">
        <f t="shared" ref="BX175" si="1912">P175/P188</f>
        <v>6.3580246913580246E-2</v>
      </c>
      <c r="BY175" s="130">
        <f t="shared" ref="BY175" si="1913">Q175/Q188</f>
        <v>5.1536174430128839E-2</v>
      </c>
      <c r="BZ175" s="131">
        <f t="shared" ref="BZ175" si="1914">R175/R188</f>
        <v>5.518102372034956E-2</v>
      </c>
      <c r="CA175" s="132">
        <f t="shared" ref="CA175" si="1915">S175/S188</f>
        <v>6.0068649885583525E-2</v>
      </c>
      <c r="CB175" s="129">
        <f t="shared" ref="CB175" si="1916">T175/T188</f>
        <v>5.6216931216931214E-2</v>
      </c>
      <c r="CC175" s="130">
        <f t="shared" ref="CC175" si="1917">U175/U188</f>
        <v>5.845511482254697E-2</v>
      </c>
      <c r="CD175" s="131">
        <f t="shared" ref="CD175" si="1918">V175/V188</f>
        <v>5.6726798522060425E-2</v>
      </c>
      <c r="CE175" s="132">
        <f t="shared" ref="CE175" si="1919">W175/W188</f>
        <v>5.5538318336953149E-2</v>
      </c>
      <c r="CF175" s="129">
        <f t="shared" ref="CF175" si="1920">X175/X188</f>
        <v>4.9107142857142856E-2</v>
      </c>
      <c r="CG175" s="130">
        <f t="shared" ref="CG175" si="1921">Y175/Y188</f>
        <v>4.1055718475073312E-2</v>
      </c>
      <c r="CH175" s="131">
        <f t="shared" ref="CH175" si="1922">Z175/Z188</f>
        <v>5.4981477870930003E-2</v>
      </c>
      <c r="CI175" s="129">
        <f t="shared" ref="CI175" si="1923">AA175/AA188</f>
        <v>5.6603773584905662E-2</v>
      </c>
      <c r="CJ175" s="135">
        <f t="shared" ref="CJ175" si="1924">AB175/AB188</f>
        <v>6.1703687558206349E-2</v>
      </c>
      <c r="CK175" s="136">
        <f t="shared" ref="CK175" si="1925">AC175/AC188</f>
        <v>5.5153059193503447E-2</v>
      </c>
    </row>
    <row r="176" spans="1:89" ht="14" thickTop="1">
      <c r="A176" s="146" t="s">
        <v>28</v>
      </c>
      <c r="B176" s="203">
        <v>373</v>
      </c>
      <c r="C176" s="197">
        <v>383</v>
      </c>
      <c r="D176" s="198">
        <v>189</v>
      </c>
      <c r="E176" s="199">
        <v>201</v>
      </c>
      <c r="F176" s="196">
        <v>202</v>
      </c>
      <c r="G176" s="200">
        <v>208</v>
      </c>
      <c r="H176" s="198">
        <v>386</v>
      </c>
      <c r="I176" s="199">
        <v>400</v>
      </c>
      <c r="J176" s="196">
        <v>130</v>
      </c>
      <c r="K176" s="197">
        <v>77</v>
      </c>
      <c r="L176" s="198">
        <v>233</v>
      </c>
      <c r="M176" s="196">
        <v>175</v>
      </c>
      <c r="N176" s="201">
        <v>226</v>
      </c>
      <c r="O176" s="204">
        <v>261</v>
      </c>
      <c r="P176" s="196">
        <v>193</v>
      </c>
      <c r="Q176" s="197">
        <v>157</v>
      </c>
      <c r="R176" s="198">
        <v>247</v>
      </c>
      <c r="S176" s="199">
        <v>233</v>
      </c>
      <c r="T176" s="196">
        <v>139</v>
      </c>
      <c r="U176" s="200">
        <v>33</v>
      </c>
      <c r="V176" s="198">
        <v>251</v>
      </c>
      <c r="W176" s="205">
        <v>197</v>
      </c>
      <c r="X176" s="196">
        <v>213</v>
      </c>
      <c r="Y176" s="200">
        <v>143</v>
      </c>
      <c r="Z176" s="198">
        <v>320</v>
      </c>
      <c r="AA176" s="196">
        <v>630</v>
      </c>
      <c r="AB176" s="172">
        <f t="shared" si="1623"/>
        <v>3102</v>
      </c>
      <c r="AC176" s="173">
        <f t="shared" si="1624"/>
        <v>3098</v>
      </c>
      <c r="BI176" s="146" t="s">
        <v>28</v>
      </c>
      <c r="BJ176" s="129">
        <f>B176/B188</f>
        <v>6.2604900973481037E-2</v>
      </c>
      <c r="BK176" s="130">
        <f t="shared" ref="BK176" si="1926">C176/C188</f>
        <v>6.5548519596097893E-2</v>
      </c>
      <c r="BL176" s="131">
        <f t="shared" ref="BL176" si="1927">D176/D188</f>
        <v>6.8305023491145644E-2</v>
      </c>
      <c r="BM176" s="132">
        <f t="shared" ref="BM176" si="1928">E176/E188</f>
        <v>7.0059254095503662E-2</v>
      </c>
      <c r="BN176" s="129">
        <f t="shared" ref="BN176" si="1929">F176/F188</f>
        <v>5.447680690399137E-2</v>
      </c>
      <c r="BO176" s="130">
        <f t="shared" ref="BO176" si="1930">G176/G188</f>
        <v>6.3940977559176146E-2</v>
      </c>
      <c r="BP176" s="131">
        <f t="shared" ref="BP176" si="1931">H176/H188</f>
        <v>6.345553180996219E-2</v>
      </c>
      <c r="BQ176" s="132">
        <f t="shared" ref="BQ176" si="1932">I176/I188</f>
        <v>7.1441328808715843E-2</v>
      </c>
      <c r="BR176" s="129">
        <f t="shared" ref="BR176" si="1933">J176/J188</f>
        <v>7.8125E-2</v>
      </c>
      <c r="BS176" s="130">
        <f t="shared" ref="BS176" si="1934">K176/K188</f>
        <v>5.7206537890044575E-2</v>
      </c>
      <c r="BT176" s="131">
        <f t="shared" ref="BT176" si="1935">L176/L188</f>
        <v>7.0520581113801453E-2</v>
      </c>
      <c r="BU176" s="129">
        <f t="shared" ref="BU176" si="1936">M176/M188</f>
        <v>4.9351381838691484E-2</v>
      </c>
      <c r="BV176" s="133">
        <f t="shared" ref="BV176" si="1937">N176/N188</f>
        <v>4.216417910447761E-2</v>
      </c>
      <c r="BW176" s="134">
        <f t="shared" ref="BW176" si="1938">O176/O188</f>
        <v>4.5910290237467018E-2</v>
      </c>
      <c r="BX176" s="129">
        <f t="shared" ref="BX176" si="1939">P176/P188</f>
        <v>5.9567901234567899E-2</v>
      </c>
      <c r="BY176" s="130">
        <f t="shared" ref="BY176" si="1940">Q176/Q188</f>
        <v>5.1866534522629668E-2</v>
      </c>
      <c r="BZ176" s="131">
        <f t="shared" ref="BZ176" si="1941">R176/R188</f>
        <v>6.1672908863920101E-2</v>
      </c>
      <c r="CA176" s="132">
        <f t="shared" ref="CA176" si="1942">S176/S188</f>
        <v>6.664759725400457E-2</v>
      </c>
      <c r="CB176" s="129">
        <f t="shared" ref="CB176" si="1943">T176/T188</f>
        <v>9.1931216931216933E-2</v>
      </c>
      <c r="CC176" s="130">
        <f t="shared" ref="CC176" si="1944">U176/U188</f>
        <v>3.444676409185804E-2</v>
      </c>
      <c r="CD176" s="131">
        <f t="shared" ref="CD176" si="1945">V176/V188</f>
        <v>5.4553357965659639E-2</v>
      </c>
      <c r="CE176" s="132">
        <f t="shared" ref="CE176" si="1946">W176/W188</f>
        <v>6.1123177164132798E-2</v>
      </c>
      <c r="CF176" s="129">
        <f t="shared" ref="CF176" si="1947">X176/X188</f>
        <v>6.7920918367346941E-2</v>
      </c>
      <c r="CG176" s="130">
        <f t="shared" ref="CG176" si="1948">Y176/Y188</f>
        <v>5.9907834101382486E-2</v>
      </c>
      <c r="CH176" s="131">
        <f t="shared" ref="CH176" si="1949">Z176/Z188</f>
        <v>6.2390329498927664E-2</v>
      </c>
      <c r="CI176" s="129">
        <f t="shared" ref="CI176" si="1950">AA176/AA188</f>
        <v>6.9922308546059936E-2</v>
      </c>
      <c r="CJ176" s="135">
        <f t="shared" ref="CJ176" si="1951">AB176/AB188</f>
        <v>6.1465908415400165E-2</v>
      </c>
      <c r="CK176" s="136">
        <f t="shared" ref="CK176" si="1952">AC176/AC188</f>
        <v>6.1661558058994467E-2</v>
      </c>
    </row>
    <row r="177" spans="1:89">
      <c r="A177" s="137" t="s">
        <v>29</v>
      </c>
      <c r="B177" s="206">
        <v>414</v>
      </c>
      <c r="C177" s="190">
        <v>434</v>
      </c>
      <c r="D177" s="191">
        <v>170</v>
      </c>
      <c r="E177" s="192">
        <v>255</v>
      </c>
      <c r="F177" s="189">
        <v>221</v>
      </c>
      <c r="G177" s="193">
        <v>260</v>
      </c>
      <c r="H177" s="191">
        <v>486</v>
      </c>
      <c r="I177" s="192">
        <v>410</v>
      </c>
      <c r="J177" s="189">
        <v>129</v>
      </c>
      <c r="K177" s="190">
        <v>47</v>
      </c>
      <c r="L177" s="191">
        <v>241</v>
      </c>
      <c r="M177" s="189">
        <v>158</v>
      </c>
      <c r="N177" s="194">
        <v>330</v>
      </c>
      <c r="O177" s="207">
        <v>321</v>
      </c>
      <c r="P177" s="189">
        <v>201</v>
      </c>
      <c r="Q177" s="190">
        <v>162</v>
      </c>
      <c r="R177" s="191">
        <v>266</v>
      </c>
      <c r="S177" s="192">
        <v>250</v>
      </c>
      <c r="T177" s="189">
        <v>124</v>
      </c>
      <c r="U177" s="193">
        <v>28</v>
      </c>
      <c r="V177" s="191">
        <v>330</v>
      </c>
      <c r="W177" s="208">
        <v>168</v>
      </c>
      <c r="X177" s="189">
        <v>185</v>
      </c>
      <c r="Y177" s="193">
        <v>138</v>
      </c>
      <c r="Z177" s="191">
        <v>301</v>
      </c>
      <c r="AA177" s="189">
        <v>580</v>
      </c>
      <c r="AB177" s="172">
        <f t="shared" si="1623"/>
        <v>3398</v>
      </c>
      <c r="AC177" s="173">
        <f t="shared" si="1624"/>
        <v>3211</v>
      </c>
      <c r="BI177" s="137" t="s">
        <v>29</v>
      </c>
      <c r="BJ177" s="129">
        <f>B177/B188</f>
        <v>6.9486404833836862E-2</v>
      </c>
      <c r="BK177" s="130">
        <f t="shared" ref="BK177" si="1953">C177/C188</f>
        <v>7.427691254492555E-2</v>
      </c>
      <c r="BL177" s="131">
        <f t="shared" ref="BL177" si="1954">D177/D188</f>
        <v>6.1438380917961694E-2</v>
      </c>
      <c r="BM177" s="132">
        <f t="shared" ref="BM177" si="1955">E177/E188</f>
        <v>8.8881143255489722E-2</v>
      </c>
      <c r="BN177" s="129">
        <f t="shared" ref="BN177" si="1956">F177/F188</f>
        <v>5.9600862998921249E-2</v>
      </c>
      <c r="BO177" s="130">
        <f t="shared" ref="BO177" si="1957">G177/G188</f>
        <v>7.9926221948970186E-2</v>
      </c>
      <c r="BP177" s="131">
        <f t="shared" ref="BP177" si="1958">H177/H188</f>
        <v>7.9894788755548243E-2</v>
      </c>
      <c r="BQ177" s="132">
        <f t="shared" ref="BQ177" si="1959">I177/I188</f>
        <v>7.3227362028933735E-2</v>
      </c>
      <c r="BR177" s="129">
        <f t="shared" ref="BR177" si="1960">J177/J188</f>
        <v>7.7524038461538464E-2</v>
      </c>
      <c r="BS177" s="130">
        <f t="shared" ref="BS177" si="1961">K177/K188</f>
        <v>3.4918276374442794E-2</v>
      </c>
      <c r="BT177" s="131">
        <f t="shared" ref="BT177" si="1962">L177/L188</f>
        <v>7.2941888619854719E-2</v>
      </c>
      <c r="BU177" s="129">
        <f t="shared" ref="BU177" si="1963">M177/M188</f>
        <v>4.4557247602932885E-2</v>
      </c>
      <c r="BV177" s="133">
        <f t="shared" ref="BV177" si="1964">N177/N188</f>
        <v>6.1567164179104475E-2</v>
      </c>
      <c r="BW177" s="134">
        <f t="shared" ref="BW177" si="1965">O177/O188</f>
        <v>5.6464379947229554E-2</v>
      </c>
      <c r="BX177" s="129">
        <f t="shared" ref="BX177" si="1966">P177/P188</f>
        <v>6.2037037037037036E-2</v>
      </c>
      <c r="BY177" s="130">
        <f t="shared" ref="BY177" si="1967">Q177/Q188</f>
        <v>5.3518334985133795E-2</v>
      </c>
      <c r="BZ177" s="131">
        <f t="shared" ref="BZ177" si="1968">R177/R188</f>
        <v>6.6416978776529342E-2</v>
      </c>
      <c r="CA177" s="132">
        <f t="shared" ref="CA177" si="1969">S177/S188</f>
        <v>7.1510297482837534E-2</v>
      </c>
      <c r="CB177" s="129">
        <f t="shared" ref="CB177" si="1970">T177/T188</f>
        <v>8.2010582010582006E-2</v>
      </c>
      <c r="CC177" s="130">
        <f t="shared" ref="CC177" si="1971">U177/U188</f>
        <v>2.9227557411273485E-2</v>
      </c>
      <c r="CD177" s="131">
        <f t="shared" ref="CD177" si="1972">V177/V188</f>
        <v>7.1723538361225816E-2</v>
      </c>
      <c r="CE177" s="132">
        <f t="shared" ref="CE177" si="1973">W177/W188</f>
        <v>5.2125349053676696E-2</v>
      </c>
      <c r="CF177" s="129">
        <f t="shared" ref="CF177" si="1974">X177/X188</f>
        <v>5.899234693877551E-2</v>
      </c>
      <c r="CG177" s="130">
        <f t="shared" ref="CG177" si="1975">Y177/Y188</f>
        <v>5.7813154587348134E-2</v>
      </c>
      <c r="CH177" s="131">
        <f t="shared" ref="CH177" si="1976">Z177/Z188</f>
        <v>5.8685903684928833E-2</v>
      </c>
      <c r="CI177" s="129">
        <f t="shared" ref="CI177" si="1977">AA177/AA188</f>
        <v>6.4372918978912314E-2</v>
      </c>
      <c r="CJ177" s="135">
        <f t="shared" ref="CJ177" si="1978">AB177/AB188</f>
        <v>6.7331127271286192E-2</v>
      </c>
      <c r="CK177" s="136">
        <f t="shared" ref="CK177" si="1979">AC177/AC188</f>
        <v>6.3910672345846103E-2</v>
      </c>
    </row>
    <row r="178" spans="1:89">
      <c r="A178" s="146" t="s">
        <v>30</v>
      </c>
      <c r="B178" s="203">
        <v>330</v>
      </c>
      <c r="C178" s="197">
        <v>351</v>
      </c>
      <c r="D178" s="198">
        <v>141</v>
      </c>
      <c r="E178" s="199">
        <v>212</v>
      </c>
      <c r="F178" s="196">
        <v>218</v>
      </c>
      <c r="G178" s="200">
        <v>233</v>
      </c>
      <c r="H178" s="198">
        <v>389</v>
      </c>
      <c r="I178" s="199">
        <v>358</v>
      </c>
      <c r="J178" s="196">
        <v>90</v>
      </c>
      <c r="K178" s="197">
        <v>39</v>
      </c>
      <c r="L178" s="198">
        <v>180</v>
      </c>
      <c r="M178" s="196">
        <v>129</v>
      </c>
      <c r="N178" s="201">
        <v>209</v>
      </c>
      <c r="O178" s="204">
        <v>272</v>
      </c>
      <c r="P178" s="196">
        <v>183</v>
      </c>
      <c r="Q178" s="197">
        <v>147</v>
      </c>
      <c r="R178" s="198">
        <v>254</v>
      </c>
      <c r="S178" s="199">
        <v>222</v>
      </c>
      <c r="T178" s="196">
        <v>106</v>
      </c>
      <c r="U178" s="200">
        <v>21</v>
      </c>
      <c r="V178" s="198">
        <v>351</v>
      </c>
      <c r="W178" s="205">
        <v>143</v>
      </c>
      <c r="X178" s="196">
        <v>240</v>
      </c>
      <c r="Y178" s="200">
        <v>116</v>
      </c>
      <c r="Z178" s="198">
        <v>296</v>
      </c>
      <c r="AA178" s="196">
        <v>685</v>
      </c>
      <c r="AB178" s="172">
        <f t="shared" si="1623"/>
        <v>2987</v>
      </c>
      <c r="AC178" s="173">
        <f t="shared" si="1624"/>
        <v>2928</v>
      </c>
      <c r="BI178" s="146" t="s">
        <v>30</v>
      </c>
      <c r="BJ178" s="129">
        <f>B178/B188</f>
        <v>5.53877139979859E-2</v>
      </c>
      <c r="BK178" s="130">
        <f t="shared" ref="BK178" si="1980">C178/C188</f>
        <v>6.0071880883107991E-2</v>
      </c>
      <c r="BL178" s="131">
        <f t="shared" ref="BL178" si="1981">D178/D188</f>
        <v>5.0957715937838814E-2</v>
      </c>
      <c r="BM178" s="132">
        <f t="shared" ref="BM178" si="1982">E178/E188</f>
        <v>7.3893342628093411E-2</v>
      </c>
      <c r="BN178" s="129">
        <f t="shared" ref="BN178" si="1983">F178/F188</f>
        <v>5.8791801510248112E-2</v>
      </c>
      <c r="BO178" s="130">
        <f t="shared" ref="BO178" si="1984">G178/G188</f>
        <v>7.1626191208115586E-2</v>
      </c>
      <c r="BP178" s="131">
        <f t="shared" ref="BP178" si="1985">H178/H188</f>
        <v>6.3948709518329774E-2</v>
      </c>
      <c r="BQ178" s="132">
        <f t="shared" ref="BQ178" si="1986">I178/I188</f>
        <v>6.393998928380068E-2</v>
      </c>
      <c r="BR178" s="129">
        <f t="shared" ref="BR178" si="1987">J178/J188</f>
        <v>5.4086538461538464E-2</v>
      </c>
      <c r="BS178" s="130">
        <f t="shared" ref="BS178" si="1988">K178/K188</f>
        <v>2.8974739970282319E-2</v>
      </c>
      <c r="BT178" s="131">
        <f t="shared" ref="BT178" si="1989">L178/L188</f>
        <v>5.4479418886198547E-2</v>
      </c>
      <c r="BU178" s="129">
        <f t="shared" ref="BU178" si="1990">M178/M188</f>
        <v>3.6379018612521151E-2</v>
      </c>
      <c r="BV178" s="133">
        <f t="shared" ref="BV178" si="1991">N178/N188</f>
        <v>3.8992537313432836E-2</v>
      </c>
      <c r="BW178" s="134">
        <f t="shared" ref="BW178" si="1992">O178/O188</f>
        <v>4.7845206684256819E-2</v>
      </c>
      <c r="BX178" s="129">
        <f t="shared" ref="BX178" si="1993">P178/P188</f>
        <v>5.648148148148148E-2</v>
      </c>
      <c r="BY178" s="130">
        <f t="shared" ref="BY178" si="1994">Q178/Q188</f>
        <v>4.8562933597621406E-2</v>
      </c>
      <c r="BZ178" s="131">
        <f t="shared" ref="BZ178" si="1995">R178/R188</f>
        <v>6.3420724094881392E-2</v>
      </c>
      <c r="CA178" s="132">
        <f t="shared" ref="CA178" si="1996">S178/S188</f>
        <v>6.3501144164759729E-2</v>
      </c>
      <c r="CB178" s="129">
        <f t="shared" ref="CB178" si="1997">T178/T188</f>
        <v>7.0105820105820102E-2</v>
      </c>
      <c r="CC178" s="130">
        <f t="shared" ref="CC178" si="1998">U178/U188</f>
        <v>2.1920668058455117E-2</v>
      </c>
      <c r="CD178" s="131">
        <f t="shared" ref="CD178" si="1999">V178/V188</f>
        <v>7.6287763529667457E-2</v>
      </c>
      <c r="CE178" s="132">
        <f t="shared" ref="CE178" si="2000">W178/W188</f>
        <v>4.4368600682593858E-2</v>
      </c>
      <c r="CF178" s="129">
        <f t="shared" ref="CF178" si="2001">X178/X188</f>
        <v>7.6530612244897961E-2</v>
      </c>
      <c r="CG178" s="130">
        <f t="shared" ref="CG178" si="2002">Y178/Y188</f>
        <v>4.8596564725596987E-2</v>
      </c>
      <c r="CH178" s="131">
        <f t="shared" ref="CH178" si="2003">Z178/Z188</f>
        <v>5.7711054786508093E-2</v>
      </c>
      <c r="CI178" s="129">
        <f t="shared" ref="CI178" si="2004">AA178/AA188</f>
        <v>7.6026637069922312E-2</v>
      </c>
      <c r="CJ178" s="135">
        <f t="shared" ref="CJ178" si="2005">AB178/AB188</f>
        <v>5.918719163017417E-2</v>
      </c>
      <c r="CK178" s="136">
        <f t="shared" ref="CK178" si="2006">AC178/AC188</f>
        <v>5.8277934795589348E-2</v>
      </c>
    </row>
    <row r="179" spans="1:89">
      <c r="A179" s="137" t="s">
        <v>31</v>
      </c>
      <c r="B179" s="206">
        <v>361</v>
      </c>
      <c r="C179" s="190">
        <v>415</v>
      </c>
      <c r="D179" s="191">
        <v>170</v>
      </c>
      <c r="E179" s="192">
        <v>166</v>
      </c>
      <c r="F179" s="189">
        <v>239</v>
      </c>
      <c r="G179" s="193">
        <v>278</v>
      </c>
      <c r="H179" s="191">
        <v>369</v>
      </c>
      <c r="I179" s="192">
        <v>345</v>
      </c>
      <c r="J179" s="189">
        <v>105</v>
      </c>
      <c r="K179" s="190">
        <v>41</v>
      </c>
      <c r="L179" s="191">
        <v>166</v>
      </c>
      <c r="M179" s="189">
        <v>131</v>
      </c>
      <c r="N179" s="194">
        <v>345</v>
      </c>
      <c r="O179" s="207">
        <v>284</v>
      </c>
      <c r="P179" s="189">
        <v>159</v>
      </c>
      <c r="Q179" s="190">
        <v>166</v>
      </c>
      <c r="R179" s="191">
        <v>242</v>
      </c>
      <c r="S179" s="192">
        <v>241</v>
      </c>
      <c r="T179" s="189">
        <v>95</v>
      </c>
      <c r="U179" s="193">
        <v>15</v>
      </c>
      <c r="V179" s="191">
        <v>418</v>
      </c>
      <c r="W179" s="208">
        <v>152</v>
      </c>
      <c r="X179" s="189">
        <v>205</v>
      </c>
      <c r="Y179" s="193">
        <v>159</v>
      </c>
      <c r="Z179" s="191">
        <v>288</v>
      </c>
      <c r="AA179" s="189">
        <v>673</v>
      </c>
      <c r="AB179" s="172">
        <f t="shared" si="1623"/>
        <v>3162</v>
      </c>
      <c r="AC179" s="173">
        <f t="shared" si="1624"/>
        <v>3066</v>
      </c>
      <c r="BI179" s="137" t="s">
        <v>31</v>
      </c>
      <c r="BJ179" s="129">
        <f>B179/B188</f>
        <v>6.0590802282645184E-2</v>
      </c>
      <c r="BK179" s="130">
        <f t="shared" ref="BK179" si="2007">C179/C188</f>
        <v>7.1025158309087802E-2</v>
      </c>
      <c r="BL179" s="131">
        <f t="shared" ref="BL179" si="2008">D179/D188</f>
        <v>6.1438380917961694E-2</v>
      </c>
      <c r="BM179" s="132">
        <f t="shared" ref="BM179" si="2009">E179/E188</f>
        <v>5.7859881491808991E-2</v>
      </c>
      <c r="BN179" s="129">
        <f t="shared" ref="BN179" si="2010">F179/F188</f>
        <v>6.4455231930960089E-2</v>
      </c>
      <c r="BO179" s="130">
        <f t="shared" ref="BO179" si="2011">G179/G188</f>
        <v>8.5459575776206581E-2</v>
      </c>
      <c r="BP179" s="131">
        <f t="shared" ref="BP179" si="2012">H179/H188</f>
        <v>6.0660858129212562E-2</v>
      </c>
      <c r="BQ179" s="132">
        <f t="shared" ref="BQ179" si="2013">I179/I188</f>
        <v>6.1618146097517416E-2</v>
      </c>
      <c r="BR179" s="129">
        <f t="shared" ref="BR179" si="2014">J179/J188</f>
        <v>6.3100961538461536E-2</v>
      </c>
      <c r="BS179" s="130">
        <f t="shared" ref="BS179" si="2015">K179/K188</f>
        <v>3.0460624071322436E-2</v>
      </c>
      <c r="BT179" s="131">
        <f t="shared" ref="BT179" si="2016">L179/L188</f>
        <v>5.0242130750605324E-2</v>
      </c>
      <c r="BU179" s="129">
        <f t="shared" ref="BU179" si="2017">M179/M188</f>
        <v>3.694303440496334E-2</v>
      </c>
      <c r="BV179" s="133">
        <f t="shared" ref="BV179" si="2018">N179/N188</f>
        <v>6.436567164179105E-2</v>
      </c>
      <c r="BW179" s="134">
        <f t="shared" ref="BW179" si="2019">O179/O188</f>
        <v>4.9956024626209322E-2</v>
      </c>
      <c r="BX179" s="129">
        <f t="shared" ref="BX179" si="2020">P179/P188</f>
        <v>4.9074074074074076E-2</v>
      </c>
      <c r="BY179" s="130">
        <f t="shared" ref="BY179" si="2021">Q179/Q188</f>
        <v>5.4839775355137101E-2</v>
      </c>
      <c r="BZ179" s="131">
        <f t="shared" ref="BZ179" si="2022">R179/R188</f>
        <v>6.0424469413233456E-2</v>
      </c>
      <c r="CA179" s="132">
        <f t="shared" ref="CA179" si="2023">S179/S188</f>
        <v>6.8935926773455378E-2</v>
      </c>
      <c r="CB179" s="129">
        <f t="shared" ref="CB179" si="2024">T179/T188</f>
        <v>6.2830687830687834E-2</v>
      </c>
      <c r="CC179" s="130">
        <f t="shared" ref="CC179" si="2025">U179/U188</f>
        <v>1.5657620041753653E-2</v>
      </c>
      <c r="CD179" s="131">
        <f t="shared" ref="CD179" si="2026">V179/V188</f>
        <v>9.0849815257552702E-2</v>
      </c>
      <c r="CE179" s="132">
        <f t="shared" ref="CE179" si="2027">W179/W188</f>
        <v>4.7161030096183679E-2</v>
      </c>
      <c r="CF179" s="129">
        <f t="shared" ref="CF179" si="2028">X179/X188</f>
        <v>6.5369897959183673E-2</v>
      </c>
      <c r="CG179" s="130">
        <f t="shared" ref="CG179" si="2029">Y179/Y188</f>
        <v>6.6610808546292422E-2</v>
      </c>
      <c r="CH179" s="131">
        <f t="shared" ref="CH179" si="2030">Z179/Z188</f>
        <v>5.6151296549034897E-2</v>
      </c>
      <c r="CI179" s="129">
        <f t="shared" ref="CI179" si="2031">AA179/AA188</f>
        <v>7.4694783573806878E-2</v>
      </c>
      <c r="CJ179" s="135">
        <f t="shared" ref="CJ179" si="2032">AB179/AB188</f>
        <v>6.2654804129431113E-2</v>
      </c>
      <c r="CK179" s="136">
        <f t="shared" ref="CK179" si="2033">AC179/AC188</f>
        <v>6.102464073882409E-2</v>
      </c>
    </row>
    <row r="180" spans="1:89">
      <c r="A180" s="146" t="s">
        <v>32</v>
      </c>
      <c r="B180" s="203">
        <v>310</v>
      </c>
      <c r="C180" s="197">
        <v>389</v>
      </c>
      <c r="D180" s="198">
        <v>137</v>
      </c>
      <c r="E180" s="199">
        <v>180</v>
      </c>
      <c r="F180" s="196">
        <v>187</v>
      </c>
      <c r="G180" s="200">
        <v>229</v>
      </c>
      <c r="H180" s="198">
        <v>363</v>
      </c>
      <c r="I180" s="199">
        <v>366</v>
      </c>
      <c r="J180" s="196">
        <v>92</v>
      </c>
      <c r="K180" s="197">
        <v>46</v>
      </c>
      <c r="L180" s="198">
        <v>152</v>
      </c>
      <c r="M180" s="196">
        <v>91</v>
      </c>
      <c r="N180" s="201">
        <v>232</v>
      </c>
      <c r="O180" s="204">
        <v>297</v>
      </c>
      <c r="P180" s="196">
        <v>218</v>
      </c>
      <c r="Q180" s="197">
        <v>179</v>
      </c>
      <c r="R180" s="198">
        <v>203</v>
      </c>
      <c r="S180" s="199">
        <v>223</v>
      </c>
      <c r="T180" s="196">
        <v>87</v>
      </c>
      <c r="U180" s="200">
        <v>12</v>
      </c>
      <c r="V180" s="198">
        <v>267</v>
      </c>
      <c r="W180" s="205">
        <v>70</v>
      </c>
      <c r="X180" s="196">
        <v>240</v>
      </c>
      <c r="Y180" s="200">
        <v>120</v>
      </c>
      <c r="Z180" s="198">
        <v>243</v>
      </c>
      <c r="AA180" s="196">
        <v>560</v>
      </c>
      <c r="AB180" s="172">
        <f t="shared" si="1623"/>
        <v>2731</v>
      </c>
      <c r="AC180" s="173">
        <f t="shared" si="1624"/>
        <v>2762</v>
      </c>
      <c r="BI180" s="146" t="s">
        <v>32</v>
      </c>
      <c r="BJ180" s="129">
        <f>B180/B188</f>
        <v>5.2030882846592817E-2</v>
      </c>
      <c r="BK180" s="130">
        <f t="shared" ref="BK180" si="2034">C180/C188</f>
        <v>6.6575389354783507E-2</v>
      </c>
      <c r="BL180" s="131">
        <f t="shared" ref="BL180" si="2035">D180/D188</f>
        <v>4.9512106975063246E-2</v>
      </c>
      <c r="BM180" s="132">
        <f t="shared" ref="BM180" si="2036">E180/E188</f>
        <v>6.2739630533286864E-2</v>
      </c>
      <c r="BN180" s="129">
        <f t="shared" ref="BN180" si="2037">F180/F188</f>
        <v>5.0431499460625674E-2</v>
      </c>
      <c r="BO180" s="130">
        <f t="shared" ref="BO180" si="2038">G180/G188</f>
        <v>7.0396557024285281E-2</v>
      </c>
      <c r="BP180" s="131">
        <f t="shared" ref="BP180" si="2039">H180/H188</f>
        <v>5.9674502712477394E-2</v>
      </c>
      <c r="BQ180" s="132">
        <f t="shared" ref="BQ180" si="2040">I180/I188</f>
        <v>6.5368815859974991E-2</v>
      </c>
      <c r="BR180" s="129">
        <f t="shared" ref="BR180" si="2041">J180/J188</f>
        <v>5.5288461538461536E-2</v>
      </c>
      <c r="BS180" s="130">
        <f t="shared" ref="BS180" si="2042">K180/K188</f>
        <v>3.4175334323922731E-2</v>
      </c>
      <c r="BT180" s="131">
        <f t="shared" ref="BT180" si="2043">L180/L188</f>
        <v>4.6004842615012108E-2</v>
      </c>
      <c r="BU180" s="129">
        <f t="shared" ref="BU180" si="2044">M180/M188</f>
        <v>2.5662718556119572E-2</v>
      </c>
      <c r="BV180" s="133">
        <f t="shared" ref="BV180" si="2045">N180/N188</f>
        <v>4.3283582089552242E-2</v>
      </c>
      <c r="BW180" s="134">
        <f t="shared" ref="BW180" si="2046">O180/O188</f>
        <v>5.2242744063324541E-2</v>
      </c>
      <c r="BX180" s="129">
        <f t="shared" ref="BX180" si="2047">P180/P188</f>
        <v>6.7283950617283955E-2</v>
      </c>
      <c r="BY180" s="130">
        <f t="shared" ref="BY180" si="2048">Q180/Q188</f>
        <v>5.913445655764784E-2</v>
      </c>
      <c r="BZ180" s="131">
        <f t="shared" ref="BZ180" si="2049">R180/R188</f>
        <v>5.0686641697877656E-2</v>
      </c>
      <c r="CA180" s="132">
        <f t="shared" ref="CA180" si="2050">S180/S188</f>
        <v>6.3787185354691078E-2</v>
      </c>
      <c r="CB180" s="129">
        <f t="shared" ref="CB180" si="2051">T180/T188</f>
        <v>5.7539682539682536E-2</v>
      </c>
      <c r="CC180" s="130">
        <f t="shared" ref="CC180" si="2052">U180/U188</f>
        <v>1.2526096033402923E-2</v>
      </c>
      <c r="CD180" s="131">
        <f t="shared" ref="CD180" si="2053">V180/V188</f>
        <v>5.8030862855900894E-2</v>
      </c>
      <c r="CE180" s="132">
        <f t="shared" ref="CE180" si="2054">W180/W188</f>
        <v>2.1718895439031959E-2</v>
      </c>
      <c r="CF180" s="129">
        <f t="shared" ref="CF180" si="2055">X180/X188</f>
        <v>7.6530612244897961E-2</v>
      </c>
      <c r="CG180" s="130">
        <f t="shared" ref="CG180" si="2056">Y180/Y188</f>
        <v>5.0272308336824466E-2</v>
      </c>
      <c r="CH180" s="131">
        <f t="shared" ref="CH180" si="2057">Z180/Z188</f>
        <v>4.7377656463248194E-2</v>
      </c>
      <c r="CI180" s="129">
        <f t="shared" ref="CI180" si="2058">AA180/AA188</f>
        <v>6.2153163152053277E-2</v>
      </c>
      <c r="CJ180" s="135">
        <f t="shared" ref="CJ180" si="2059">AB180/AB188</f>
        <v>5.4114569916975448E-2</v>
      </c>
      <c r="CK180" s="136">
        <f t="shared" ref="CK180" si="2060">AC180/AC188</f>
        <v>5.4973926197205522E-2</v>
      </c>
    </row>
    <row r="181" spans="1:89">
      <c r="A181" s="137" t="s">
        <v>33</v>
      </c>
      <c r="B181" s="206">
        <v>310</v>
      </c>
      <c r="C181" s="190">
        <v>286</v>
      </c>
      <c r="D181" s="191">
        <v>118</v>
      </c>
      <c r="E181" s="192">
        <v>119</v>
      </c>
      <c r="F181" s="189">
        <v>155</v>
      </c>
      <c r="G181" s="193">
        <v>181</v>
      </c>
      <c r="H181" s="191">
        <v>340</v>
      </c>
      <c r="I181" s="192">
        <v>424</v>
      </c>
      <c r="J181" s="189">
        <v>117</v>
      </c>
      <c r="K181" s="190">
        <v>56</v>
      </c>
      <c r="L181" s="191">
        <v>210</v>
      </c>
      <c r="M181" s="189">
        <v>112</v>
      </c>
      <c r="N181" s="194">
        <v>289</v>
      </c>
      <c r="O181" s="207">
        <v>330</v>
      </c>
      <c r="P181" s="189">
        <v>215</v>
      </c>
      <c r="Q181" s="190">
        <v>235</v>
      </c>
      <c r="R181" s="191">
        <v>131</v>
      </c>
      <c r="S181" s="192">
        <v>242</v>
      </c>
      <c r="T181" s="189">
        <v>96</v>
      </c>
      <c r="U181" s="193">
        <v>25</v>
      </c>
      <c r="V181" s="191">
        <v>368</v>
      </c>
      <c r="W181" s="208">
        <v>124</v>
      </c>
      <c r="X181" s="189">
        <v>141</v>
      </c>
      <c r="Y181" s="193">
        <v>157</v>
      </c>
      <c r="Z181" s="191">
        <v>217</v>
      </c>
      <c r="AA181" s="189">
        <v>524</v>
      </c>
      <c r="AB181" s="172">
        <f t="shared" si="1623"/>
        <v>2707</v>
      </c>
      <c r="AC181" s="173">
        <f t="shared" si="1624"/>
        <v>2815</v>
      </c>
      <c r="BI181" s="137" t="s">
        <v>33</v>
      </c>
      <c r="BJ181" s="129">
        <f>B181/B188</f>
        <v>5.2030882846592817E-2</v>
      </c>
      <c r="BK181" s="130">
        <f t="shared" ref="BK181" si="2061">C181/C188</f>
        <v>4.8947458497347253E-2</v>
      </c>
      <c r="BL181" s="131">
        <f t="shared" ref="BL181" si="2062">D181/D188</f>
        <v>4.2645464401879295E-2</v>
      </c>
      <c r="BM181" s="132">
        <f t="shared" ref="BM181" si="2063">E181/E188</f>
        <v>4.147786685256187E-2</v>
      </c>
      <c r="BN181" s="129">
        <f t="shared" ref="BN181" si="2064">F181/F188</f>
        <v>4.1801510248112191E-2</v>
      </c>
      <c r="BO181" s="130">
        <f t="shared" ref="BO181" si="2065">G181/G188</f>
        <v>5.5640946818321546E-2</v>
      </c>
      <c r="BP181" s="131">
        <f t="shared" ref="BP181" si="2066">H181/H188</f>
        <v>5.5893473614992605E-2</v>
      </c>
      <c r="BQ181" s="132">
        <f t="shared" ref="BQ181" si="2067">I181/I188</f>
        <v>7.5727808537238789E-2</v>
      </c>
      <c r="BR181" s="129">
        <f t="shared" ref="BR181" si="2068">J181/J188</f>
        <v>7.03125E-2</v>
      </c>
      <c r="BS181" s="130">
        <f t="shared" ref="BS181" si="2069">K181/K188</f>
        <v>4.1604754829123326E-2</v>
      </c>
      <c r="BT181" s="131">
        <f t="shared" ref="BT181" si="2070">L181/L188</f>
        <v>6.3559322033898302E-2</v>
      </c>
      <c r="BU181" s="129">
        <f t="shared" ref="BU181" si="2071">M181/M188</f>
        <v>3.1584884376762552E-2</v>
      </c>
      <c r="BV181" s="133">
        <f t="shared" ref="BV181" si="2072">N181/N188</f>
        <v>5.3917910447761196E-2</v>
      </c>
      <c r="BW181" s="134">
        <f t="shared" ref="BW181" si="2073">O181/O188</f>
        <v>5.8047493403693931E-2</v>
      </c>
      <c r="BX181" s="129">
        <f t="shared" ref="BX181" si="2074">P181/P188</f>
        <v>6.6358024691358028E-2</v>
      </c>
      <c r="BY181" s="130">
        <f t="shared" ref="BY181" si="2075">Q181/Q188</f>
        <v>7.7634621737694087E-2</v>
      </c>
      <c r="BZ181" s="131">
        <f t="shared" ref="BZ181" si="2076">R181/R188</f>
        <v>3.270911360799001E-2</v>
      </c>
      <c r="CA181" s="132">
        <f t="shared" ref="CA181" si="2077">S181/S188</f>
        <v>6.9221967963386727E-2</v>
      </c>
      <c r="CB181" s="129">
        <f t="shared" ref="CB181" si="2078">T181/T188</f>
        <v>6.3492063492063489E-2</v>
      </c>
      <c r="CC181" s="130">
        <f t="shared" ref="CC181" si="2079">U181/U188</f>
        <v>2.6096033402922755E-2</v>
      </c>
      <c r="CD181" s="131">
        <f t="shared" ref="CD181" si="2080">V181/V188</f>
        <v>7.9982612475548789E-2</v>
      </c>
      <c r="CE181" s="132">
        <f t="shared" ref="CE181" si="2081">W181/W188</f>
        <v>3.8473471920570899E-2</v>
      </c>
      <c r="CF181" s="129">
        <f t="shared" ref="CF181" si="2082">X181/X188</f>
        <v>4.4961734693877549E-2</v>
      </c>
      <c r="CG181" s="130">
        <f t="shared" ref="CG181" si="2083">Y181/Y188</f>
        <v>6.5772936740678675E-2</v>
      </c>
      <c r="CH181" s="131">
        <f t="shared" ref="CH181" si="2084">Z181/Z188</f>
        <v>4.2308442191460321E-2</v>
      </c>
      <c r="CI181" s="129">
        <f t="shared" ref="CI181" si="2085">AA181/AA188</f>
        <v>5.8157602663706995E-2</v>
      </c>
      <c r="CJ181" s="135">
        <f t="shared" ref="CJ181" si="2086">AB181/AB188</f>
        <v>5.3639011631363066E-2</v>
      </c>
      <c r="CK181" s="136">
        <f t="shared" ref="CK181" si="2087">AC181/AC188</f>
        <v>5.6028820508737712E-2</v>
      </c>
    </row>
    <row r="182" spans="1:89">
      <c r="A182" s="146" t="s">
        <v>34</v>
      </c>
      <c r="B182" s="203">
        <v>5</v>
      </c>
      <c r="C182" s="197">
        <v>288</v>
      </c>
      <c r="D182" s="198">
        <v>4</v>
      </c>
      <c r="E182" s="199">
        <v>170</v>
      </c>
      <c r="F182" s="196">
        <v>5</v>
      </c>
      <c r="G182" s="200">
        <v>238</v>
      </c>
      <c r="H182" s="198">
        <v>35</v>
      </c>
      <c r="I182" s="199">
        <v>271</v>
      </c>
      <c r="J182" s="196">
        <v>35</v>
      </c>
      <c r="K182" s="197">
        <v>41</v>
      </c>
      <c r="L182" s="198">
        <v>186</v>
      </c>
      <c r="M182" s="196">
        <v>92</v>
      </c>
      <c r="N182" s="201">
        <v>285</v>
      </c>
      <c r="O182" s="204">
        <v>262</v>
      </c>
      <c r="P182" s="196">
        <v>91</v>
      </c>
      <c r="Q182" s="197">
        <v>171</v>
      </c>
      <c r="R182" s="198">
        <v>40</v>
      </c>
      <c r="S182" s="199">
        <v>252</v>
      </c>
      <c r="T182" s="196">
        <v>30</v>
      </c>
      <c r="U182" s="200">
        <v>20</v>
      </c>
      <c r="V182" s="198">
        <v>211</v>
      </c>
      <c r="W182" s="205">
        <v>136</v>
      </c>
      <c r="X182" s="196">
        <v>9</v>
      </c>
      <c r="Y182" s="200">
        <v>152</v>
      </c>
      <c r="Z182" s="198">
        <v>87</v>
      </c>
      <c r="AA182" s="196">
        <v>602</v>
      </c>
      <c r="AB182" s="172">
        <f t="shared" si="1623"/>
        <v>1023</v>
      </c>
      <c r="AC182" s="173">
        <f t="shared" si="1624"/>
        <v>2695</v>
      </c>
      <c r="BI182" s="146" t="s">
        <v>34</v>
      </c>
      <c r="BJ182" s="129">
        <f>B182/B188</f>
        <v>8.3920778784827123E-4</v>
      </c>
      <c r="BK182" s="130">
        <f t="shared" ref="BK182" si="2088">C182/C188</f>
        <v>4.928974841690912E-2</v>
      </c>
      <c r="BL182" s="131">
        <f t="shared" ref="BL182" si="2089">D182/D188</f>
        <v>1.4456089627755693E-3</v>
      </c>
      <c r="BM182" s="132">
        <f t="shared" ref="BM182" si="2090">E182/E188</f>
        <v>5.9254095503659815E-2</v>
      </c>
      <c r="BN182" s="129">
        <f t="shared" ref="BN182" si="2091">F182/F188</f>
        <v>1.348435814455232E-3</v>
      </c>
      <c r="BO182" s="130">
        <f t="shared" ref="BO182" si="2092">G182/G188</f>
        <v>7.3163233937903471E-2</v>
      </c>
      <c r="BP182" s="131">
        <f t="shared" ref="BP182" si="2093">H182/H188</f>
        <v>5.7537399309551211E-3</v>
      </c>
      <c r="BQ182" s="132">
        <f t="shared" ref="BQ182" si="2094">I182/I188</f>
        <v>4.8401500267904983E-2</v>
      </c>
      <c r="BR182" s="129">
        <f t="shared" ref="BR182" si="2095">J182/J188</f>
        <v>2.1033653846153848E-2</v>
      </c>
      <c r="BS182" s="130">
        <f t="shared" ref="BS182" si="2096">K182/K188</f>
        <v>3.0460624071322436E-2</v>
      </c>
      <c r="BT182" s="131">
        <f t="shared" ref="BT182" si="2097">L182/L188</f>
        <v>5.6295399515738496E-2</v>
      </c>
      <c r="BU182" s="129">
        <f t="shared" ref="BU182" si="2098">M182/M188</f>
        <v>2.5944726452340666E-2</v>
      </c>
      <c r="BV182" s="133">
        <f t="shared" ref="BV182" si="2099">N182/N188</f>
        <v>5.3171641791044777E-2</v>
      </c>
      <c r="BW182" s="134">
        <f t="shared" ref="BW182" si="2100">O182/O188</f>
        <v>4.6086191732629726E-2</v>
      </c>
      <c r="BX182" s="129">
        <f t="shared" ref="BX182" si="2101">P182/P188</f>
        <v>2.8086419753086421E-2</v>
      </c>
      <c r="BY182" s="130">
        <f t="shared" ref="BY182" si="2102">Q182/Q188</f>
        <v>5.6491575817641228E-2</v>
      </c>
      <c r="BZ182" s="131">
        <f t="shared" ref="BZ182" si="2103">R182/R188</f>
        <v>9.9875156054931337E-3</v>
      </c>
      <c r="CA182" s="132">
        <f t="shared" ref="CA182" si="2104">S182/S188</f>
        <v>7.2082379862700233E-2</v>
      </c>
      <c r="CB182" s="129">
        <f t="shared" ref="CB182" si="2105">T182/T188</f>
        <v>1.984126984126984E-2</v>
      </c>
      <c r="CC182" s="130">
        <f t="shared" ref="CC182" si="2106">U182/U188</f>
        <v>2.0876826722338204E-2</v>
      </c>
      <c r="CD182" s="131">
        <f t="shared" ref="CD182" si="2107">V182/V188</f>
        <v>4.5859595740056512E-2</v>
      </c>
      <c r="CE182" s="132">
        <f t="shared" ref="CE182" si="2108">W182/W188</f>
        <v>4.2196711138690661E-2</v>
      </c>
      <c r="CF182" s="129">
        <f t="shared" ref="CF182" si="2109">X182/X188</f>
        <v>2.8698979591836736E-3</v>
      </c>
      <c r="CG182" s="130">
        <f t="shared" ref="CG182" si="2110">Y182/Y188</f>
        <v>6.367825722664433E-2</v>
      </c>
      <c r="CH182" s="131">
        <f t="shared" ref="CH182" si="2111">Z182/Z188</f>
        <v>1.6962370832520959E-2</v>
      </c>
      <c r="CI182" s="129">
        <f t="shared" ref="CI182" si="2112">AA182/AA188</f>
        <v>6.681465038845727E-2</v>
      </c>
      <c r="CJ182" s="135">
        <f t="shared" ref="CJ182" si="2113">AB182/AB188</f>
        <v>2.0270671924227712E-2</v>
      </c>
      <c r="CK182" s="136">
        <f t="shared" ref="CK182" si="2114">AC182/AC188</f>
        <v>5.3640380558098805E-2</v>
      </c>
    </row>
    <row r="183" spans="1:89">
      <c r="A183" s="137" t="s">
        <v>35</v>
      </c>
      <c r="B183" s="206">
        <v>1</v>
      </c>
      <c r="C183" s="190">
        <v>191</v>
      </c>
      <c r="D183" s="191">
        <v>0</v>
      </c>
      <c r="E183" s="192">
        <v>115</v>
      </c>
      <c r="F183" s="189">
        <v>0</v>
      </c>
      <c r="G183" s="193">
        <v>119</v>
      </c>
      <c r="H183" s="191">
        <v>6</v>
      </c>
      <c r="I183" s="192">
        <v>68</v>
      </c>
      <c r="J183" s="189">
        <v>3</v>
      </c>
      <c r="K183" s="190">
        <v>7</v>
      </c>
      <c r="L183" s="191">
        <v>3</v>
      </c>
      <c r="M183" s="189">
        <v>11</v>
      </c>
      <c r="N183" s="194">
        <v>10</v>
      </c>
      <c r="O183" s="207">
        <v>46</v>
      </c>
      <c r="P183" s="189">
        <v>2</v>
      </c>
      <c r="Q183" s="190">
        <v>29</v>
      </c>
      <c r="R183" s="191">
        <v>4</v>
      </c>
      <c r="S183" s="192">
        <v>20</v>
      </c>
      <c r="T183" s="189">
        <v>1</v>
      </c>
      <c r="U183" s="193">
        <v>0</v>
      </c>
      <c r="V183" s="191">
        <v>2</v>
      </c>
      <c r="W183" s="208">
        <v>6</v>
      </c>
      <c r="X183" s="189">
        <v>2</v>
      </c>
      <c r="Y183" s="193">
        <v>18</v>
      </c>
      <c r="Z183" s="191">
        <v>0</v>
      </c>
      <c r="AA183" s="189">
        <v>180</v>
      </c>
      <c r="AB183" s="172">
        <f t="shared" si="1623"/>
        <v>34</v>
      </c>
      <c r="AC183" s="173">
        <f t="shared" si="1624"/>
        <v>810</v>
      </c>
      <c r="BI183" s="137" t="s">
        <v>35</v>
      </c>
      <c r="BJ183" s="129">
        <f>B183/B188</f>
        <v>1.6784155756965425E-4</v>
      </c>
      <c r="BK183" s="130">
        <f t="shared" ref="BK183" si="2115">C183/C188</f>
        <v>3.268868731815848E-2</v>
      </c>
      <c r="BL183" s="131">
        <f t="shared" ref="BL183" si="2116">D183/D188</f>
        <v>0</v>
      </c>
      <c r="BM183" s="132">
        <f t="shared" ref="BM183" si="2117">E183/E188</f>
        <v>4.0083652840711047E-2</v>
      </c>
      <c r="BN183" s="129">
        <f t="shared" ref="BN183" si="2118">F183/F188</f>
        <v>0</v>
      </c>
      <c r="BO183" s="130">
        <f t="shared" ref="BO183" si="2119">G183/G188</f>
        <v>3.6581616968951736E-2</v>
      </c>
      <c r="BP183" s="131">
        <f t="shared" ref="BP183" si="2120">H183/H188</f>
        <v>9.8635541673516348E-4</v>
      </c>
      <c r="BQ183" s="132">
        <f t="shared" ref="BQ183" si="2121">I183/I188</f>
        <v>1.2145025897481693E-2</v>
      </c>
      <c r="BR183" s="129">
        <f t="shared" ref="BR183" si="2122">J183/J188</f>
        <v>1.8028846153846155E-3</v>
      </c>
      <c r="BS183" s="130">
        <f t="shared" ref="BS183" si="2123">K183/K188</f>
        <v>5.2005943536404158E-3</v>
      </c>
      <c r="BT183" s="131">
        <f t="shared" ref="BT183" si="2124">L183/L188</f>
        <v>9.0799031476997583E-4</v>
      </c>
      <c r="BU183" s="129">
        <f t="shared" ref="BU183" si="2125">M183/M188</f>
        <v>3.102086858432036E-3</v>
      </c>
      <c r="BV183" s="133">
        <f t="shared" ref="BV183" si="2126">N183/N188</f>
        <v>1.8656716417910447E-3</v>
      </c>
      <c r="BW183" s="134">
        <f t="shared" ref="BW183" si="2127">O183/O188</f>
        <v>8.0914687774846089E-3</v>
      </c>
      <c r="BX183" s="129">
        <f t="shared" ref="BX183" si="2128">P183/P188</f>
        <v>6.1728395061728394E-4</v>
      </c>
      <c r="BY183" s="130">
        <f t="shared" ref="BY183" si="2129">Q183/Q188</f>
        <v>9.5804426825239503E-3</v>
      </c>
      <c r="BZ183" s="131">
        <f t="shared" ref="BZ183" si="2130">R183/R188</f>
        <v>9.9875156054931333E-4</v>
      </c>
      <c r="CA183" s="132">
        <f t="shared" ref="CA183" si="2131">S183/S188</f>
        <v>5.7208237986270021E-3</v>
      </c>
      <c r="CB183" s="129">
        <f t="shared" ref="CB183" si="2132">T183/T188</f>
        <v>6.6137566137566134E-4</v>
      </c>
      <c r="CC183" s="130">
        <f t="shared" ref="CC183" si="2133">U183/U188</f>
        <v>0</v>
      </c>
      <c r="CD183" s="131">
        <f t="shared" ref="CD183" si="2134">V183/V188</f>
        <v>4.346881112801565E-4</v>
      </c>
      <c r="CE183" s="132">
        <f t="shared" ref="CE183" si="2135">W183/W188</f>
        <v>1.8616196090598821E-3</v>
      </c>
      <c r="CF183" s="129">
        <f t="shared" ref="CF183" si="2136">X183/X188</f>
        <v>6.3775510204081628E-4</v>
      </c>
      <c r="CG183" s="130">
        <f t="shared" ref="CG183" si="2137">Y183/Y188</f>
        <v>7.5408462505236699E-3</v>
      </c>
      <c r="CH183" s="131">
        <f t="shared" ref="CH183" si="2138">Z183/Z188</f>
        <v>0</v>
      </c>
      <c r="CI183" s="129">
        <f t="shared" ref="CI183" si="2139">AA183/AA188</f>
        <v>1.9977802441731411E-2</v>
      </c>
      <c r="CJ183" s="135">
        <f t="shared" ref="CJ183" si="2140">AB183/AB188</f>
        <v>6.7370757128420555E-4</v>
      </c>
      <c r="CK183" s="136">
        <f t="shared" ref="CK183" si="2141">AC183/AC188</f>
        <v>1.6121969666812626E-2</v>
      </c>
    </row>
    <row r="184" spans="1:89">
      <c r="A184" s="146" t="s">
        <v>36</v>
      </c>
      <c r="B184" s="203">
        <v>0</v>
      </c>
      <c r="C184" s="197">
        <v>2</v>
      </c>
      <c r="D184" s="198">
        <v>0</v>
      </c>
      <c r="E184" s="199">
        <v>9</v>
      </c>
      <c r="F184" s="196">
        <v>0</v>
      </c>
      <c r="G184" s="200">
        <v>0</v>
      </c>
      <c r="H184" s="198">
        <v>0</v>
      </c>
      <c r="I184" s="199">
        <v>0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>
        <v>0</v>
      </c>
      <c r="AB184" s="172">
        <f t="shared" si="1623"/>
        <v>0</v>
      </c>
      <c r="AC184" s="173">
        <f t="shared" si="1624"/>
        <v>11</v>
      </c>
      <c r="BI184" s="146" t="s">
        <v>36</v>
      </c>
      <c r="BJ184" s="129">
        <f>B184/B188</f>
        <v>0</v>
      </c>
      <c r="BK184" s="130">
        <f t="shared" ref="BK184" si="2142">C184/C188</f>
        <v>3.4228991956186889E-4</v>
      </c>
      <c r="BL184" s="131">
        <f t="shared" ref="BL184" si="2143">D184/D188</f>
        <v>0</v>
      </c>
      <c r="BM184" s="132">
        <f t="shared" ref="BM184" si="2144">E184/E188</f>
        <v>3.1369815266643428E-3</v>
      </c>
      <c r="BN184" s="129">
        <f t="shared" ref="BN184" si="2145">F184/F188</f>
        <v>0</v>
      </c>
      <c r="BO184" s="130">
        <f t="shared" ref="BO184" si="2146">G184/G188</f>
        <v>0</v>
      </c>
      <c r="BP184" s="131">
        <f t="shared" ref="BP184" si="2147">H184/H188</f>
        <v>0</v>
      </c>
      <c r="BQ184" s="132">
        <f t="shared" ref="BQ184" si="2148">I184/I188</f>
        <v>0</v>
      </c>
      <c r="BR184" s="129">
        <f t="shared" ref="BR184" si="2149">J184/J188</f>
        <v>0</v>
      </c>
      <c r="BS184" s="130">
        <f t="shared" ref="BS184" si="2150">K184/K188</f>
        <v>0</v>
      </c>
      <c r="BT184" s="131">
        <f t="shared" ref="BT184" si="2151">L184/L188</f>
        <v>0</v>
      </c>
      <c r="BU184" s="129">
        <f t="shared" ref="BU184" si="2152">M184/M188</f>
        <v>0</v>
      </c>
      <c r="BV184" s="133">
        <f t="shared" ref="BV184" si="2153">N184/N188</f>
        <v>0</v>
      </c>
      <c r="BW184" s="134">
        <f t="shared" ref="BW184" si="2154">O184/O188</f>
        <v>0</v>
      </c>
      <c r="BX184" s="129">
        <f t="shared" ref="BX184" si="2155">P184/P188</f>
        <v>0</v>
      </c>
      <c r="BY184" s="130">
        <f t="shared" ref="BY184" si="2156">Q184/Q188</f>
        <v>0</v>
      </c>
      <c r="BZ184" s="131">
        <f t="shared" ref="BZ184" si="2157">R184/R188</f>
        <v>0</v>
      </c>
      <c r="CA184" s="132">
        <f t="shared" ref="CA184" si="2158">S184/S188</f>
        <v>0</v>
      </c>
      <c r="CB184" s="129">
        <f t="shared" ref="CB184" si="2159">T184/T188</f>
        <v>0</v>
      </c>
      <c r="CC184" s="130">
        <f t="shared" ref="CC184" si="2160">U184/U188</f>
        <v>0</v>
      </c>
      <c r="CD184" s="131">
        <f t="shared" ref="CD184" si="2161">V184/V188</f>
        <v>0</v>
      </c>
      <c r="CE184" s="132">
        <f t="shared" ref="CE184" si="2162">W184/W188</f>
        <v>0</v>
      </c>
      <c r="CF184" s="129">
        <f t="shared" ref="CF184" si="2163">X184/X188</f>
        <v>0</v>
      </c>
      <c r="CG184" s="130">
        <f t="shared" ref="CG184" si="2164">Y184/Y188</f>
        <v>0</v>
      </c>
      <c r="CH184" s="131">
        <f t="shared" ref="CH184" si="2165">Z184/Z188</f>
        <v>0</v>
      </c>
      <c r="CI184" s="129">
        <f t="shared" ref="CI184" si="2166">AA184/AA188</f>
        <v>0</v>
      </c>
      <c r="CJ184" s="135">
        <f t="shared" ref="CJ184" si="2167">AB184/AB188</f>
        <v>0</v>
      </c>
      <c r="CK184" s="136">
        <f t="shared" ref="CK184" si="2168">AC184/AC188</f>
        <v>2.1894032880856654E-4</v>
      </c>
    </row>
    <row r="185" spans="1:89">
      <c r="A185" s="137" t="s">
        <v>37</v>
      </c>
      <c r="B185" s="59">
        <v>0</v>
      </c>
      <c r="C185" s="60">
        <v>0</v>
      </c>
      <c r="D185" s="139">
        <v>0</v>
      </c>
      <c r="E185" s="140">
        <v>0</v>
      </c>
      <c r="F185" s="138">
        <v>0</v>
      </c>
      <c r="G185" s="141">
        <v>0</v>
      </c>
      <c r="H185" s="139">
        <v>0</v>
      </c>
      <c r="I185" s="140">
        <v>0</v>
      </c>
      <c r="J185" s="138">
        <v>0</v>
      </c>
      <c r="K185" s="141">
        <v>0</v>
      </c>
      <c r="L185" s="139">
        <v>0</v>
      </c>
      <c r="M185" s="138">
        <v>0</v>
      </c>
      <c r="N185" s="142">
        <v>0</v>
      </c>
      <c r="O185" s="143">
        <v>0</v>
      </c>
      <c r="P185" s="138">
        <v>0</v>
      </c>
      <c r="Q185" s="141">
        <v>0</v>
      </c>
      <c r="R185" s="139"/>
      <c r="S185" s="140">
        <v>0</v>
      </c>
      <c r="T185" s="138">
        <v>0</v>
      </c>
      <c r="U185" s="141">
        <v>0</v>
      </c>
      <c r="V185" s="139">
        <v>0</v>
      </c>
      <c r="W185" s="140">
        <v>0</v>
      </c>
      <c r="X185" s="138">
        <v>0</v>
      </c>
      <c r="Y185" s="141">
        <v>0</v>
      </c>
      <c r="Z185" s="144">
        <v>0</v>
      </c>
      <c r="AA185" s="145">
        <v>0</v>
      </c>
      <c r="AB185" s="172"/>
      <c r="AC185" s="173"/>
      <c r="BI185" s="137" t="s">
        <v>37</v>
      </c>
      <c r="BJ185" s="129">
        <f>B185/B188</f>
        <v>0</v>
      </c>
      <c r="BK185" s="130">
        <f t="shared" ref="BK185" si="2169">C185/C188</f>
        <v>0</v>
      </c>
      <c r="BL185" s="131">
        <f t="shared" ref="BL185" si="2170">D185/D188</f>
        <v>0</v>
      </c>
      <c r="BM185" s="132">
        <f t="shared" ref="BM185" si="2171">E185/E188</f>
        <v>0</v>
      </c>
      <c r="BN185" s="129">
        <f t="shared" ref="BN185" si="2172">F185/F188</f>
        <v>0</v>
      </c>
      <c r="BO185" s="130">
        <f t="shared" ref="BO185" si="2173">G185/G188</f>
        <v>0</v>
      </c>
      <c r="BP185" s="131">
        <f t="shared" ref="BP185" si="2174">H185/H188</f>
        <v>0</v>
      </c>
      <c r="BQ185" s="132">
        <f t="shared" ref="BQ185" si="2175">I185/I188</f>
        <v>0</v>
      </c>
      <c r="BR185" s="129">
        <f t="shared" ref="BR185" si="2176">J185/J188</f>
        <v>0</v>
      </c>
      <c r="BS185" s="130">
        <f t="shared" ref="BS185" si="2177">K185/K188</f>
        <v>0</v>
      </c>
      <c r="BT185" s="131">
        <f t="shared" ref="BT185" si="2178">L185/L188</f>
        <v>0</v>
      </c>
      <c r="BU185" s="129">
        <f t="shared" ref="BU185" si="2179">M185/M188</f>
        <v>0</v>
      </c>
      <c r="BV185" s="133">
        <f t="shared" ref="BV185" si="2180">N185/N188</f>
        <v>0</v>
      </c>
      <c r="BW185" s="134">
        <f t="shared" ref="BW185" si="2181">O185/O188</f>
        <v>0</v>
      </c>
      <c r="BX185" s="129">
        <f t="shared" ref="BX185" si="2182">P185/P188</f>
        <v>0</v>
      </c>
      <c r="BY185" s="130">
        <f t="shared" ref="BY185" si="2183">Q185/Q188</f>
        <v>0</v>
      </c>
      <c r="BZ185" s="131">
        <f t="shared" ref="BZ185" si="2184">R185/R188</f>
        <v>0</v>
      </c>
      <c r="CA185" s="132">
        <f t="shared" ref="CA185" si="2185">S185/S188</f>
        <v>0</v>
      </c>
      <c r="CB185" s="129">
        <f t="shared" ref="CB185" si="2186">T185/T188</f>
        <v>0</v>
      </c>
      <c r="CC185" s="130">
        <f t="shared" ref="CC185" si="2187">U185/U188</f>
        <v>0</v>
      </c>
      <c r="CD185" s="131">
        <f t="shared" ref="CD185" si="2188">V185/V188</f>
        <v>0</v>
      </c>
      <c r="CE185" s="132">
        <f t="shared" ref="CE185" si="2189">W185/W188</f>
        <v>0</v>
      </c>
      <c r="CF185" s="129">
        <f t="shared" ref="CF185" si="2190">X185/X188</f>
        <v>0</v>
      </c>
      <c r="CG185" s="130">
        <f t="shared" ref="CG185" si="2191">Y185/Y188</f>
        <v>0</v>
      </c>
      <c r="CH185" s="131">
        <f t="shared" ref="CH185" si="2192">Z185/Z188</f>
        <v>0</v>
      </c>
      <c r="CI185" s="129">
        <f t="shared" ref="CI185" si="2193">AA185/AA188</f>
        <v>0</v>
      </c>
      <c r="CJ185" s="135">
        <f t="shared" ref="CJ185" si="2194">AB185/AB188</f>
        <v>0</v>
      </c>
      <c r="CK185" s="136">
        <f t="shared" ref="CK185" si="2195">AC185/AC188</f>
        <v>0</v>
      </c>
    </row>
    <row r="186" spans="1:89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/>
      <c r="AC186" s="173"/>
      <c r="BI186" s="146" t="s">
        <v>38</v>
      </c>
      <c r="BJ186" s="129">
        <f>B186/B188</f>
        <v>0</v>
      </c>
      <c r="BK186" s="130">
        <f t="shared" ref="BK186" si="2196">C186/C188</f>
        <v>0</v>
      </c>
      <c r="BL186" s="131">
        <f t="shared" ref="BL186" si="2197">D186/D188</f>
        <v>0</v>
      </c>
      <c r="BM186" s="132">
        <f t="shared" ref="BM186" si="2198">E186/E188</f>
        <v>0</v>
      </c>
      <c r="BN186" s="129">
        <f t="shared" ref="BN186" si="2199">F186/F188</f>
        <v>0</v>
      </c>
      <c r="BO186" s="130">
        <f t="shared" ref="BO186" si="2200">G186/G188</f>
        <v>0</v>
      </c>
      <c r="BP186" s="131">
        <f t="shared" ref="BP186" si="2201">H186/H188</f>
        <v>0</v>
      </c>
      <c r="BQ186" s="132">
        <f t="shared" ref="BQ186" si="2202">I186/I188</f>
        <v>0</v>
      </c>
      <c r="BR186" s="129">
        <f t="shared" ref="BR186" si="2203">J186/J188</f>
        <v>0</v>
      </c>
      <c r="BS186" s="130">
        <f t="shared" ref="BS186" si="2204">K186/K188</f>
        <v>0</v>
      </c>
      <c r="BT186" s="131">
        <f t="shared" ref="BT186" si="2205">L186/L188</f>
        <v>0</v>
      </c>
      <c r="BU186" s="129">
        <f t="shared" ref="BU186" si="2206">M186/M188</f>
        <v>0</v>
      </c>
      <c r="BV186" s="133">
        <f t="shared" ref="BV186" si="2207">N186/N188</f>
        <v>0</v>
      </c>
      <c r="BW186" s="134">
        <f t="shared" ref="BW186" si="2208">O186/O188</f>
        <v>0</v>
      </c>
      <c r="BX186" s="129">
        <f t="shared" ref="BX186" si="2209">P186/P188</f>
        <v>0</v>
      </c>
      <c r="BY186" s="130">
        <f t="shared" ref="BY186" si="2210">Q186/Q188</f>
        <v>0</v>
      </c>
      <c r="BZ186" s="131">
        <f t="shared" ref="BZ186" si="2211">R186/R188</f>
        <v>0</v>
      </c>
      <c r="CA186" s="132">
        <f t="shared" ref="CA186" si="2212">S186/S188</f>
        <v>0</v>
      </c>
      <c r="CB186" s="129">
        <f t="shared" ref="CB186" si="2213">T186/T188</f>
        <v>0</v>
      </c>
      <c r="CC186" s="130">
        <f t="shared" ref="CC186" si="2214">U186/U188</f>
        <v>0</v>
      </c>
      <c r="CD186" s="131">
        <f t="shared" ref="CD186" si="2215">V186/V188</f>
        <v>0</v>
      </c>
      <c r="CE186" s="132">
        <f t="shared" ref="CE186" si="2216">W186/W188</f>
        <v>0</v>
      </c>
      <c r="CF186" s="129">
        <f t="shared" ref="CF186" si="2217">X186/X188</f>
        <v>0</v>
      </c>
      <c r="CG186" s="130">
        <f t="shared" ref="CG186" si="2218">Y186/Y188</f>
        <v>0</v>
      </c>
      <c r="CH186" s="131">
        <f t="shared" ref="CH186" si="2219">Z186/Z188</f>
        <v>0</v>
      </c>
      <c r="CI186" s="129">
        <f t="shared" ref="CI186" si="2220">AA186/AA188</f>
        <v>0</v>
      </c>
      <c r="CJ186" s="135">
        <f t="shared" ref="CJ186" si="2221">AB186/AB188</f>
        <v>0</v>
      </c>
      <c r="CK186" s="136">
        <f t="shared" ref="CK186" si="2222">AC186/AC188</f>
        <v>0</v>
      </c>
    </row>
    <row r="187" spans="1:89" ht="14" thickBot="1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/>
      <c r="AC187" s="173"/>
      <c r="BI187" s="137" t="s">
        <v>39</v>
      </c>
      <c r="BJ187" s="129">
        <f>B187/B188</f>
        <v>0</v>
      </c>
      <c r="BK187" s="130">
        <f t="shared" ref="BK187" si="2223">C187/C188</f>
        <v>0</v>
      </c>
      <c r="BL187" s="131">
        <f t="shared" ref="BL187" si="2224">D187/D188</f>
        <v>0</v>
      </c>
      <c r="BM187" s="132">
        <f t="shared" ref="BM187" si="2225">E187/E188</f>
        <v>0</v>
      </c>
      <c r="BN187" s="129">
        <f t="shared" ref="BN187" si="2226">F187/F188</f>
        <v>0</v>
      </c>
      <c r="BO187" s="130">
        <f t="shared" ref="BO187" si="2227">G187/G188</f>
        <v>0</v>
      </c>
      <c r="BP187" s="131">
        <f t="shared" ref="BP187" si="2228">H187/H188</f>
        <v>0</v>
      </c>
      <c r="BQ187" s="132">
        <f t="shared" ref="BQ187" si="2229">I187/I188</f>
        <v>0</v>
      </c>
      <c r="BR187" s="129">
        <f t="shared" ref="BR187" si="2230">J187/J188</f>
        <v>0</v>
      </c>
      <c r="BS187" s="130">
        <f t="shared" ref="BS187" si="2231">K187/K188</f>
        <v>0</v>
      </c>
      <c r="BT187" s="131">
        <f t="shared" ref="BT187" si="2232">L187/L188</f>
        <v>0</v>
      </c>
      <c r="BU187" s="129">
        <f t="shared" ref="BU187" si="2233">M187/M188</f>
        <v>0</v>
      </c>
      <c r="BV187" s="133">
        <f t="shared" ref="BV187" si="2234">N187/N188</f>
        <v>0</v>
      </c>
      <c r="BW187" s="134">
        <f t="shared" ref="BW187" si="2235">O187/O188</f>
        <v>0</v>
      </c>
      <c r="BX187" s="129">
        <f t="shared" ref="BX187" si="2236">P187/P188</f>
        <v>0</v>
      </c>
      <c r="BY187" s="130">
        <f t="shared" ref="BY187" si="2237">Q187/Q188</f>
        <v>0</v>
      </c>
      <c r="BZ187" s="131">
        <f t="shared" ref="BZ187" si="2238">R187/R188</f>
        <v>0</v>
      </c>
      <c r="CA187" s="132">
        <f t="shared" ref="CA187" si="2239">S187/S188</f>
        <v>0</v>
      </c>
      <c r="CB187" s="129">
        <f t="shared" ref="CB187" si="2240">T187/T188</f>
        <v>0</v>
      </c>
      <c r="CC187" s="130">
        <f t="shared" ref="CC187" si="2241">U187/U188</f>
        <v>0</v>
      </c>
      <c r="CD187" s="131">
        <f t="shared" ref="CD187" si="2242">V187/V188</f>
        <v>0</v>
      </c>
      <c r="CE187" s="132">
        <f t="shared" ref="CE187" si="2243">W187/W188</f>
        <v>0</v>
      </c>
      <c r="CF187" s="129">
        <f t="shared" ref="CF187" si="2244">X187/X188</f>
        <v>0</v>
      </c>
      <c r="CG187" s="130">
        <f t="shared" ref="CG187" si="2245">Y187/Y188</f>
        <v>0</v>
      </c>
      <c r="CH187" s="131">
        <f t="shared" ref="CH187" si="2246">Z187/Z188</f>
        <v>0</v>
      </c>
      <c r="CI187" s="129">
        <f t="shared" ref="CI187" si="2247">AA187/AA188</f>
        <v>0</v>
      </c>
      <c r="CJ187" s="135">
        <f t="shared" ref="CJ187" si="2248">AB187/AB188</f>
        <v>0</v>
      </c>
      <c r="CK187" s="136">
        <f t="shared" ref="CK187" si="2249">AC187/AC188</f>
        <v>0</v>
      </c>
    </row>
    <row r="188" spans="1:89" ht="15" thickTop="1" thickBot="1">
      <c r="A188" s="269" t="s">
        <v>13</v>
      </c>
      <c r="B188" s="20">
        <f t="shared" ref="B188" si="2250">SUM(B165:B187)</f>
        <v>5958</v>
      </c>
      <c r="C188" s="21">
        <f t="shared" ref="C188" si="2251">SUM(C165:C187)</f>
        <v>5843</v>
      </c>
      <c r="D188" s="20">
        <f t="shared" ref="D188" si="2252">SUM(D165:D187)</f>
        <v>2767</v>
      </c>
      <c r="E188" s="21">
        <f t="shared" ref="E188" si="2253">SUM(E165:E187)</f>
        <v>2869</v>
      </c>
      <c r="F188" s="20">
        <f t="shared" ref="F188" si="2254">SUM(F165:F187)</f>
        <v>3708</v>
      </c>
      <c r="G188" s="21">
        <f t="shared" ref="G188" si="2255">SUM(G165:G187)</f>
        <v>3253</v>
      </c>
      <c r="H188" s="20">
        <f t="shared" ref="H188" si="2256">SUM(H165:H187)</f>
        <v>6083</v>
      </c>
      <c r="I188" s="21">
        <f t="shared" ref="I188" si="2257">SUM(I165:I187)</f>
        <v>5599</v>
      </c>
      <c r="J188" s="20">
        <f t="shared" ref="J188" si="2258">SUM(J165:J187)</f>
        <v>1664</v>
      </c>
      <c r="K188" s="21">
        <f t="shared" ref="K188" si="2259">SUM(K165:K187)</f>
        <v>1346</v>
      </c>
      <c r="L188" s="20">
        <f t="shared" ref="L188" si="2260">SUM(L165:L187)</f>
        <v>3304</v>
      </c>
      <c r="M188" s="21">
        <f t="shared" ref="M188" si="2261">SUM(M165:M187)</f>
        <v>3546</v>
      </c>
      <c r="N188" s="20">
        <f t="shared" ref="N188" si="2262">SUM(N165:N187)</f>
        <v>5360</v>
      </c>
      <c r="O188" s="21">
        <f t="shared" ref="O188" si="2263">SUM(O165:O187)</f>
        <v>5685</v>
      </c>
      <c r="P188" s="20">
        <f t="shared" ref="P188" si="2264">SUM(P165:P187)</f>
        <v>3240</v>
      </c>
      <c r="Q188" s="21">
        <f t="shared" ref="Q188" si="2265">SUM(Q165:Q187)</f>
        <v>3027</v>
      </c>
      <c r="R188" s="20">
        <f t="shared" ref="R188" si="2266">SUM(R165:R187)</f>
        <v>4005</v>
      </c>
      <c r="S188" s="21">
        <f t="shared" ref="S188" si="2267">SUM(S165:S187)</f>
        <v>3496</v>
      </c>
      <c r="T188" s="20">
        <f t="shared" ref="T188" si="2268">SUM(T165:T187)</f>
        <v>1512</v>
      </c>
      <c r="U188" s="21">
        <f t="shared" ref="U188" si="2269">SUM(U165:U187)</f>
        <v>958</v>
      </c>
      <c r="V188" s="20">
        <f t="shared" ref="V188" si="2270">SUM(V165:V187)</f>
        <v>4601</v>
      </c>
      <c r="W188" s="21">
        <f t="shared" ref="W188" si="2271">SUM(W165:W187)</f>
        <v>3223</v>
      </c>
      <c r="X188" s="20">
        <f t="shared" ref="X188" si="2272">SUM(X165:X187)</f>
        <v>3136</v>
      </c>
      <c r="Y188" s="21">
        <f t="shared" ref="Y188" si="2273">SUM(Y165:Y187)</f>
        <v>2387</v>
      </c>
      <c r="Z188" s="20">
        <f t="shared" ref="Z188" si="2274">SUM(Z165:Z187)</f>
        <v>5129</v>
      </c>
      <c r="AA188" s="21">
        <f t="shared" ref="AA188" si="2275">SUM(AA165:AA187)</f>
        <v>9010</v>
      </c>
      <c r="AB188" s="174">
        <f t="shared" ref="AB188:AC188" si="2276">SUM(AB164:AB187)</f>
        <v>50467</v>
      </c>
      <c r="AC188" s="175">
        <f t="shared" si="2276"/>
        <v>50242</v>
      </c>
      <c r="BI188" s="269" t="s">
        <v>13</v>
      </c>
      <c r="BJ188" s="155">
        <f>SUM(BJ164:BJ187)</f>
        <v>1.0000000000000002</v>
      </c>
      <c r="BK188" s="156">
        <f t="shared" ref="BK188:CK188" si="2277">SUM(BK164:BK187)</f>
        <v>0.99999999999999989</v>
      </c>
      <c r="BL188" s="155">
        <f t="shared" si="2277"/>
        <v>1.0000000000000002</v>
      </c>
      <c r="BM188" s="156">
        <f t="shared" si="2277"/>
        <v>0.99999999999999989</v>
      </c>
      <c r="BN188" s="155">
        <f t="shared" si="2277"/>
        <v>0.99999999999999989</v>
      </c>
      <c r="BO188" s="156">
        <f t="shared" si="2277"/>
        <v>1</v>
      </c>
      <c r="BP188" s="155">
        <f t="shared" si="2277"/>
        <v>1</v>
      </c>
      <c r="BQ188" s="156">
        <f t="shared" si="2277"/>
        <v>1.0000000000000002</v>
      </c>
      <c r="BR188" s="155">
        <f t="shared" si="2277"/>
        <v>1.0000000000000002</v>
      </c>
      <c r="BS188" s="156">
        <f t="shared" si="2277"/>
        <v>0.99999999999999989</v>
      </c>
      <c r="BT188" s="155">
        <f t="shared" si="2277"/>
        <v>1</v>
      </c>
      <c r="BU188" s="156">
        <f t="shared" si="2277"/>
        <v>1</v>
      </c>
      <c r="BV188" s="155">
        <f t="shared" si="2277"/>
        <v>1</v>
      </c>
      <c r="BW188" s="156">
        <f t="shared" si="2277"/>
        <v>1.0000000000000002</v>
      </c>
      <c r="BX188" s="155">
        <f t="shared" si="2277"/>
        <v>1</v>
      </c>
      <c r="BY188" s="156">
        <f t="shared" si="2277"/>
        <v>0.99999999999999989</v>
      </c>
      <c r="BZ188" s="155">
        <f t="shared" si="2277"/>
        <v>0.99999999999999989</v>
      </c>
      <c r="CA188" s="156">
        <f t="shared" si="2277"/>
        <v>1.0000000000000002</v>
      </c>
      <c r="CB188" s="155">
        <f t="shared" si="2277"/>
        <v>1</v>
      </c>
      <c r="CC188" s="156">
        <f t="shared" si="2277"/>
        <v>1</v>
      </c>
      <c r="CD188" s="155">
        <f t="shared" si="2277"/>
        <v>0.99999999999999989</v>
      </c>
      <c r="CE188" s="156">
        <f t="shared" si="2277"/>
        <v>1</v>
      </c>
      <c r="CF188" s="155">
        <f t="shared" si="2277"/>
        <v>1.0000000000000002</v>
      </c>
      <c r="CG188" s="156">
        <f t="shared" si="2277"/>
        <v>0.99999999999999989</v>
      </c>
      <c r="CH188" s="155">
        <f t="shared" si="2277"/>
        <v>1</v>
      </c>
      <c r="CI188" s="156">
        <f t="shared" si="2277"/>
        <v>1</v>
      </c>
      <c r="CJ188" s="155">
        <f t="shared" si="2277"/>
        <v>1</v>
      </c>
      <c r="CK188" s="156">
        <f t="shared" si="2277"/>
        <v>1</v>
      </c>
    </row>
    <row r="189" spans="1:89" ht="14" thickTop="1">
      <c r="A189" s="187"/>
    </row>
    <row r="191" spans="1:89">
      <c r="A191" s="301">
        <f>+A160+1</f>
        <v>44019</v>
      </c>
      <c r="B191" s="301"/>
      <c r="C191" s="301"/>
      <c r="D191" s="301"/>
      <c r="BI191" s="300">
        <f>+BI160+1</f>
        <v>44019</v>
      </c>
      <c r="BJ191" s="300"/>
      <c r="BK191" s="300"/>
      <c r="BL191" s="300"/>
    </row>
    <row r="192" spans="1:89" ht="14" thickBot="1">
      <c r="AE192" s="272" t="s">
        <v>84</v>
      </c>
    </row>
    <row r="193" spans="1:89" ht="15" thickTop="1" thickBot="1">
      <c r="A193" s="298" t="s">
        <v>0</v>
      </c>
      <c r="B193" s="292" t="s">
        <v>1</v>
      </c>
      <c r="C193" s="293"/>
      <c r="D193" s="292" t="s">
        <v>2</v>
      </c>
      <c r="E193" s="293"/>
      <c r="F193" s="292" t="s">
        <v>3</v>
      </c>
      <c r="G193" s="293"/>
      <c r="H193" s="292" t="s">
        <v>4</v>
      </c>
      <c r="I193" s="293"/>
      <c r="J193" s="292" t="s">
        <v>5</v>
      </c>
      <c r="K193" s="293"/>
      <c r="L193" s="292" t="s">
        <v>6</v>
      </c>
      <c r="M193" s="293"/>
      <c r="N193" s="292" t="s">
        <v>7</v>
      </c>
      <c r="O193" s="293"/>
      <c r="P193" s="292" t="s">
        <v>8</v>
      </c>
      <c r="Q193" s="293"/>
      <c r="R193" s="292" t="s">
        <v>9</v>
      </c>
      <c r="S193" s="293"/>
      <c r="T193" s="292" t="s">
        <v>10</v>
      </c>
      <c r="U193" s="293"/>
      <c r="V193" s="292" t="s">
        <v>11</v>
      </c>
      <c r="W193" s="293"/>
      <c r="X193" s="292" t="s">
        <v>12</v>
      </c>
      <c r="Y193" s="293"/>
      <c r="Z193" s="294" t="s">
        <v>40</v>
      </c>
      <c r="AA193" s="295"/>
      <c r="AB193" s="296" t="s">
        <v>41</v>
      </c>
      <c r="AC193" s="297"/>
      <c r="AE193" s="298" t="s">
        <v>0</v>
      </c>
      <c r="AF193" s="292" t="s">
        <v>1</v>
      </c>
      <c r="AG193" s="293"/>
      <c r="AH193" s="292" t="s">
        <v>2</v>
      </c>
      <c r="AI193" s="293"/>
      <c r="AJ193" s="292" t="s">
        <v>3</v>
      </c>
      <c r="AK193" s="293"/>
      <c r="AL193" s="292" t="s">
        <v>4</v>
      </c>
      <c r="AM193" s="293"/>
      <c r="AN193" s="292" t="s">
        <v>5</v>
      </c>
      <c r="AO193" s="293"/>
      <c r="AP193" s="292" t="s">
        <v>6</v>
      </c>
      <c r="AQ193" s="293"/>
      <c r="AR193" s="292" t="s">
        <v>7</v>
      </c>
      <c r="AS193" s="293"/>
      <c r="AT193" s="292" t="s">
        <v>8</v>
      </c>
      <c r="AU193" s="293"/>
      <c r="AV193" s="292" t="s">
        <v>9</v>
      </c>
      <c r="AW193" s="293"/>
      <c r="AX193" s="292" t="s">
        <v>10</v>
      </c>
      <c r="AY193" s="293"/>
      <c r="AZ193" s="292" t="s">
        <v>11</v>
      </c>
      <c r="BA193" s="293"/>
      <c r="BB193" s="292" t="s">
        <v>12</v>
      </c>
      <c r="BC193" s="293"/>
      <c r="BD193" s="294" t="s">
        <v>40</v>
      </c>
      <c r="BE193" s="295"/>
      <c r="BF193" s="296" t="s">
        <v>41</v>
      </c>
      <c r="BG193" s="297"/>
      <c r="BI193" s="298" t="s">
        <v>0</v>
      </c>
      <c r="BJ193" s="292" t="s">
        <v>1</v>
      </c>
      <c r="BK193" s="293"/>
      <c r="BL193" s="292" t="s">
        <v>2</v>
      </c>
      <c r="BM193" s="293"/>
      <c r="BN193" s="292" t="s">
        <v>3</v>
      </c>
      <c r="BO193" s="293"/>
      <c r="BP193" s="292" t="s">
        <v>4</v>
      </c>
      <c r="BQ193" s="293"/>
      <c r="BR193" s="292" t="s">
        <v>5</v>
      </c>
      <c r="BS193" s="293"/>
      <c r="BT193" s="292" t="s">
        <v>6</v>
      </c>
      <c r="BU193" s="293"/>
      <c r="BV193" s="292" t="s">
        <v>7</v>
      </c>
      <c r="BW193" s="293"/>
      <c r="BX193" s="292" t="s">
        <v>8</v>
      </c>
      <c r="BY193" s="293"/>
      <c r="BZ193" s="292" t="s">
        <v>9</v>
      </c>
      <c r="CA193" s="293"/>
      <c r="CB193" s="292" t="s">
        <v>10</v>
      </c>
      <c r="CC193" s="293"/>
      <c r="CD193" s="292" t="s">
        <v>11</v>
      </c>
      <c r="CE193" s="293"/>
      <c r="CF193" s="292" t="s">
        <v>12</v>
      </c>
      <c r="CG193" s="293"/>
      <c r="CH193" s="294" t="s">
        <v>40</v>
      </c>
      <c r="CI193" s="295"/>
      <c r="CJ193" s="292" t="s">
        <v>41</v>
      </c>
      <c r="CK193" s="293"/>
    </row>
    <row r="194" spans="1:89" ht="15" thickTop="1" thickBot="1">
      <c r="A194" s="299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9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9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4" thickTop="1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5" t="str">
        <f>$AE$9</f>
        <v>07:00 - 07:59</v>
      </c>
      <c r="AF195" s="126">
        <f>SUMIF($A$9:$A$32,$AE195,B$195:B$218)</f>
        <v>0</v>
      </c>
      <c r="AG195" s="186">
        <f t="shared" ref="AG195:AV196" si="2278">SUMIF($A$9:$A$32,$AE195,C$195:C$218)</f>
        <v>0</v>
      </c>
      <c r="AH195" s="127">
        <f t="shared" si="2278"/>
        <v>0</v>
      </c>
      <c r="AI195" s="180">
        <f t="shared" si="2278"/>
        <v>0</v>
      </c>
      <c r="AJ195" s="126">
        <f t="shared" si="2278"/>
        <v>0</v>
      </c>
      <c r="AK195" s="128">
        <f t="shared" si="2278"/>
        <v>0</v>
      </c>
      <c r="AL195" s="127">
        <f t="shared" si="2278"/>
        <v>0</v>
      </c>
      <c r="AM195" s="180">
        <f t="shared" si="2278"/>
        <v>0</v>
      </c>
      <c r="AN195" s="126">
        <f t="shared" si="2278"/>
        <v>0</v>
      </c>
      <c r="AO195" s="128">
        <f t="shared" si="2278"/>
        <v>0</v>
      </c>
      <c r="AP195" s="127">
        <f t="shared" si="2278"/>
        <v>0</v>
      </c>
      <c r="AQ195" s="126">
        <f t="shared" si="2278"/>
        <v>0</v>
      </c>
      <c r="AR195" s="179">
        <f t="shared" si="2278"/>
        <v>0</v>
      </c>
      <c r="AS195" s="181">
        <f t="shared" si="2278"/>
        <v>0</v>
      </c>
      <c r="AT195" s="126">
        <f t="shared" si="2278"/>
        <v>0</v>
      </c>
      <c r="AU195" s="128">
        <f t="shared" si="2278"/>
        <v>0</v>
      </c>
      <c r="AV195" s="127">
        <f t="shared" si="2278"/>
        <v>0</v>
      </c>
      <c r="AW195" s="180">
        <f t="shared" ref="AW195:BE196" si="2279">SUMIF($A$9:$A$32,$AE195,S$195:S$218)</f>
        <v>0</v>
      </c>
      <c r="AX195" s="126">
        <f t="shared" si="2279"/>
        <v>0</v>
      </c>
      <c r="AY195" s="128">
        <f t="shared" si="2279"/>
        <v>0</v>
      </c>
      <c r="AZ195" s="127">
        <f t="shared" si="2279"/>
        <v>0</v>
      </c>
      <c r="BA195" s="180">
        <f t="shared" si="2279"/>
        <v>0</v>
      </c>
      <c r="BB195" s="126">
        <f t="shared" si="2279"/>
        <v>0</v>
      </c>
      <c r="BC195" s="128">
        <f t="shared" si="2279"/>
        <v>0</v>
      </c>
      <c r="BD195" s="184">
        <f t="shared" si="2279"/>
        <v>0</v>
      </c>
      <c r="BE195" s="185">
        <f t="shared" si="2279"/>
        <v>0</v>
      </c>
      <c r="BF195" s="170">
        <f>AF195+AH195+AJ195+AL195+AN195+AP195+AR195+AT195+AV195+AX195+AZ195+BB195+BD195</f>
        <v>0</v>
      </c>
      <c r="BG195" s="171">
        <f>AG195+AI195+AK195+AM195+AO195+AQ195+AS195+AU195+AW195+AY195+BA195+BC195+BE195</f>
        <v>0</v>
      </c>
      <c r="BI195" s="125" t="s">
        <v>16</v>
      </c>
      <c r="BJ195" s="129" t="e">
        <f>B195/B219</f>
        <v>#DIV/0!</v>
      </c>
      <c r="BK195" s="130" t="e">
        <f t="shared" ref="BK195" si="2280">C195/C219</f>
        <v>#DIV/0!</v>
      </c>
      <c r="BL195" s="131" t="e">
        <f t="shared" ref="BL195" si="2281">D195/D219</f>
        <v>#DIV/0!</v>
      </c>
      <c r="BM195" s="132" t="e">
        <f t="shared" ref="BM195" si="2282">E195/E219</f>
        <v>#DIV/0!</v>
      </c>
      <c r="BN195" s="129" t="e">
        <f t="shared" ref="BN195" si="2283">F195/F219</f>
        <v>#DIV/0!</v>
      </c>
      <c r="BO195" s="130" t="e">
        <f t="shared" ref="BO195" si="2284">G195/G219</f>
        <v>#DIV/0!</v>
      </c>
      <c r="BP195" s="131" t="e">
        <f t="shared" ref="BP195" si="2285">H195/H219</f>
        <v>#DIV/0!</v>
      </c>
      <c r="BQ195" s="132" t="e">
        <f t="shared" ref="BQ195" si="2286">I195/I219</f>
        <v>#DIV/0!</v>
      </c>
      <c r="BR195" s="129" t="e">
        <f t="shared" ref="BR195" si="2287">J195/J219</f>
        <v>#DIV/0!</v>
      </c>
      <c r="BS195" s="130" t="e">
        <f t="shared" ref="BS195" si="2288">K195/K219</f>
        <v>#DIV/0!</v>
      </c>
      <c r="BT195" s="131" t="e">
        <f t="shared" ref="BT195" si="2289">L195/L219</f>
        <v>#DIV/0!</v>
      </c>
      <c r="BU195" s="129" t="e">
        <f t="shared" ref="BU195" si="2290">M195/M219</f>
        <v>#DIV/0!</v>
      </c>
      <c r="BV195" s="133" t="e">
        <f t="shared" ref="BV195" si="2291">N195/N219</f>
        <v>#DIV/0!</v>
      </c>
      <c r="BW195" s="134" t="e">
        <f t="shared" ref="BW195" si="2292">O195/O219</f>
        <v>#DIV/0!</v>
      </c>
      <c r="BX195" s="129" t="e">
        <f t="shared" ref="BX195" si="2293">P195/P219</f>
        <v>#DIV/0!</v>
      </c>
      <c r="BY195" s="130" t="e">
        <f t="shared" ref="BY195" si="2294">Q195/Q219</f>
        <v>#DIV/0!</v>
      </c>
      <c r="BZ195" s="131" t="e">
        <f t="shared" ref="BZ195" si="2295">R195/R219</f>
        <v>#DIV/0!</v>
      </c>
      <c r="CA195" s="132" t="e">
        <f t="shared" ref="CA195" si="2296">S195/S219</f>
        <v>#DIV/0!</v>
      </c>
      <c r="CB195" s="129" t="e">
        <f t="shared" ref="CB195" si="2297">T195/T219</f>
        <v>#DIV/0!</v>
      </c>
      <c r="CC195" s="130" t="e">
        <f t="shared" ref="CC195" si="2298">U195/U219</f>
        <v>#DIV/0!</v>
      </c>
      <c r="CD195" s="131" t="e">
        <f t="shared" ref="CD195" si="2299">V195/V219</f>
        <v>#DIV/0!</v>
      </c>
      <c r="CE195" s="132" t="e">
        <f t="shared" ref="CE195" si="2300">W195/W219</f>
        <v>#DIV/0!</v>
      </c>
      <c r="CF195" s="129" t="e">
        <f t="shared" ref="CF195" si="2301">X195/X219</f>
        <v>#DIV/0!</v>
      </c>
      <c r="CG195" s="130" t="e">
        <f t="shared" ref="CG195" si="2302">Y195/Y219</f>
        <v>#DIV/0!</v>
      </c>
      <c r="CH195" s="131" t="e">
        <f t="shared" ref="CH195" si="2303">Z195/Z219</f>
        <v>#DIV/0!</v>
      </c>
      <c r="CI195" s="129" t="e">
        <f t="shared" ref="CI195" si="2304">AA195/AA219</f>
        <v>#DIV/0!</v>
      </c>
      <c r="CJ195" s="135" t="e">
        <f t="shared" ref="CJ195" si="2305">AB195/AB219</f>
        <v>#DIV/0!</v>
      </c>
      <c r="CK195" s="136" t="e">
        <f t="shared" ref="CK195" si="2306">AC195/AC219</f>
        <v>#DIV/0!</v>
      </c>
    </row>
    <row r="196" spans="1:89">
      <c r="A196" s="137" t="s">
        <v>17</v>
      </c>
      <c r="B196" s="189"/>
      <c r="C196" s="190"/>
      <c r="D196" s="191"/>
      <c r="E196" s="192"/>
      <c r="F196" s="189"/>
      <c r="G196" s="193"/>
      <c r="H196" s="191"/>
      <c r="I196" s="192"/>
      <c r="J196" s="189"/>
      <c r="K196" s="193"/>
      <c r="L196" s="191"/>
      <c r="M196" s="189"/>
      <c r="N196" s="194"/>
      <c r="O196" s="195"/>
      <c r="P196" s="189"/>
      <c r="Q196" s="193"/>
      <c r="R196" s="191"/>
      <c r="S196" s="192"/>
      <c r="T196" s="189"/>
      <c r="U196" s="193"/>
      <c r="V196" s="191"/>
      <c r="W196" s="192"/>
      <c r="X196" s="189"/>
      <c r="Y196" s="193"/>
      <c r="Z196" s="191"/>
      <c r="AA196" s="189"/>
      <c r="AB196" s="172">
        <f t="shared" ref="AB196:AB215" si="2307">SUM(B196,D196,F196,H196,J196,L196,N196,P196,R196,T196,V196,X196,Z196)</f>
        <v>0</v>
      </c>
      <c r="AC196" s="173">
        <f t="shared" ref="AC196:AC215" si="2308">SUM(C196,E196,G196,I196,K196,M196,O196,Q196,S196,U196,W196,Y196,AA196)</f>
        <v>0</v>
      </c>
      <c r="AE196" s="277" t="str">
        <f>$AE$10</f>
        <v>08:00 - 08:59</v>
      </c>
      <c r="AF196" s="126">
        <f>SUMIF($A$9:$A$32,$AE196,B$195:B$218)</f>
        <v>0</v>
      </c>
      <c r="AG196" s="190">
        <f t="shared" si="2278"/>
        <v>0</v>
      </c>
      <c r="AH196" s="191">
        <f t="shared" si="2278"/>
        <v>0</v>
      </c>
      <c r="AI196" s="192">
        <f t="shared" si="2278"/>
        <v>0</v>
      </c>
      <c r="AJ196" s="278">
        <f t="shared" si="2278"/>
        <v>0</v>
      </c>
      <c r="AK196" s="193">
        <f t="shared" si="2278"/>
        <v>0</v>
      </c>
      <c r="AL196" s="191">
        <f t="shared" si="2278"/>
        <v>0</v>
      </c>
      <c r="AM196" s="192">
        <f t="shared" si="2278"/>
        <v>0</v>
      </c>
      <c r="AN196" s="278">
        <f t="shared" si="2278"/>
        <v>0</v>
      </c>
      <c r="AO196" s="193">
        <f t="shared" si="2278"/>
        <v>0</v>
      </c>
      <c r="AP196" s="191">
        <f t="shared" si="2278"/>
        <v>0</v>
      </c>
      <c r="AQ196" s="278">
        <f t="shared" si="2278"/>
        <v>0</v>
      </c>
      <c r="AR196" s="194">
        <f t="shared" si="2278"/>
        <v>0</v>
      </c>
      <c r="AS196" s="195">
        <f t="shared" si="2278"/>
        <v>0</v>
      </c>
      <c r="AT196" s="278">
        <f t="shared" si="2278"/>
        <v>0</v>
      </c>
      <c r="AU196" s="193">
        <f t="shared" si="2278"/>
        <v>0</v>
      </c>
      <c r="AV196" s="191">
        <f t="shared" si="2278"/>
        <v>0</v>
      </c>
      <c r="AW196" s="192">
        <f t="shared" si="2279"/>
        <v>0</v>
      </c>
      <c r="AX196" s="278">
        <f t="shared" si="2279"/>
        <v>0</v>
      </c>
      <c r="AY196" s="193">
        <f t="shared" si="2279"/>
        <v>0</v>
      </c>
      <c r="AZ196" s="191">
        <f t="shared" si="2279"/>
        <v>0</v>
      </c>
      <c r="BA196" s="192">
        <f t="shared" si="2279"/>
        <v>0</v>
      </c>
      <c r="BB196" s="278">
        <f t="shared" si="2279"/>
        <v>0</v>
      </c>
      <c r="BC196" s="193">
        <f t="shared" si="2279"/>
        <v>0</v>
      </c>
      <c r="BD196" s="191">
        <f t="shared" si="2279"/>
        <v>0</v>
      </c>
      <c r="BE196" s="278">
        <f t="shared" si="2279"/>
        <v>0</v>
      </c>
      <c r="BF196" s="172">
        <f>SUM(AF196,AH196,AJ196,AL196,AN196,AP196,AR196,AT196,AV196,AX196,AZ196,BB196,BD196)</f>
        <v>0</v>
      </c>
      <c r="BG196" s="173">
        <f>SUM(AG196,AI196,AK196,AM196,AO196,AQ196,AS196,AU196,AW196,AY196,BA196,BC196,BE196)</f>
        <v>0</v>
      </c>
      <c r="BI196" s="137" t="s">
        <v>17</v>
      </c>
      <c r="BJ196" s="129" t="e">
        <f>B196/B219</f>
        <v>#DIV/0!</v>
      </c>
      <c r="BK196" s="130" t="e">
        <f t="shared" ref="BK196" si="2309">C196/C219</f>
        <v>#DIV/0!</v>
      </c>
      <c r="BL196" s="131" t="e">
        <f t="shared" ref="BL196" si="2310">D196/D219</f>
        <v>#DIV/0!</v>
      </c>
      <c r="BM196" s="132" t="e">
        <f t="shared" ref="BM196" si="2311">E196/E219</f>
        <v>#DIV/0!</v>
      </c>
      <c r="BN196" s="129" t="e">
        <f t="shared" ref="BN196" si="2312">F196/F219</f>
        <v>#DIV/0!</v>
      </c>
      <c r="BO196" s="130" t="e">
        <f t="shared" ref="BO196" si="2313">G196/G219</f>
        <v>#DIV/0!</v>
      </c>
      <c r="BP196" s="131" t="e">
        <f t="shared" ref="BP196" si="2314">H196/H219</f>
        <v>#DIV/0!</v>
      </c>
      <c r="BQ196" s="132" t="e">
        <f t="shared" ref="BQ196" si="2315">I196/I219</f>
        <v>#DIV/0!</v>
      </c>
      <c r="BR196" s="129" t="e">
        <f t="shared" ref="BR196" si="2316">J196/J219</f>
        <v>#DIV/0!</v>
      </c>
      <c r="BS196" s="130" t="e">
        <f t="shared" ref="BS196" si="2317">K196/K219</f>
        <v>#DIV/0!</v>
      </c>
      <c r="BT196" s="131" t="e">
        <f t="shared" ref="BT196" si="2318">L196/L219</f>
        <v>#DIV/0!</v>
      </c>
      <c r="BU196" s="129" t="e">
        <f t="shared" ref="BU196" si="2319">M196/M219</f>
        <v>#DIV/0!</v>
      </c>
      <c r="BV196" s="133" t="e">
        <f t="shared" ref="BV196" si="2320">N196/N219</f>
        <v>#DIV/0!</v>
      </c>
      <c r="BW196" s="134" t="e">
        <f t="shared" ref="BW196" si="2321">O196/O219</f>
        <v>#DIV/0!</v>
      </c>
      <c r="BX196" s="129" t="e">
        <f t="shared" ref="BX196" si="2322">P196/P219</f>
        <v>#DIV/0!</v>
      </c>
      <c r="BY196" s="130" t="e">
        <f t="shared" ref="BY196" si="2323">Q196/Q219</f>
        <v>#DIV/0!</v>
      </c>
      <c r="BZ196" s="131" t="e">
        <f t="shared" ref="BZ196" si="2324">R196/R219</f>
        <v>#DIV/0!</v>
      </c>
      <c r="CA196" s="132" t="e">
        <f t="shared" ref="CA196" si="2325">S196/S219</f>
        <v>#DIV/0!</v>
      </c>
      <c r="CB196" s="129" t="e">
        <f t="shared" ref="CB196" si="2326">T196/T219</f>
        <v>#DIV/0!</v>
      </c>
      <c r="CC196" s="130" t="e">
        <f t="shared" ref="CC196" si="2327">U196/U219</f>
        <v>#DIV/0!</v>
      </c>
      <c r="CD196" s="131" t="e">
        <f t="shared" ref="CD196" si="2328">V196/V219</f>
        <v>#DIV/0!</v>
      </c>
      <c r="CE196" s="132" t="e">
        <f t="shared" ref="CE196" si="2329">W196/W219</f>
        <v>#DIV/0!</v>
      </c>
      <c r="CF196" s="129" t="e">
        <f t="shared" ref="CF196" si="2330">X196/X219</f>
        <v>#DIV/0!</v>
      </c>
      <c r="CG196" s="130" t="e">
        <f t="shared" ref="CG196" si="2331">Y196/Y219</f>
        <v>#DIV/0!</v>
      </c>
      <c r="CH196" s="131" t="e">
        <f t="shared" ref="CH196" si="2332">Z196/Z219</f>
        <v>#DIV/0!</v>
      </c>
      <c r="CI196" s="129" t="e">
        <f t="shared" ref="CI196" si="2333">AA196/AA219</f>
        <v>#DIV/0!</v>
      </c>
      <c r="CJ196" s="135" t="e">
        <f t="shared" ref="CJ196" si="2334">AB196/AB219</f>
        <v>#DIV/0!</v>
      </c>
      <c r="CK196" s="136" t="e">
        <f t="shared" ref="CK196" si="2335">AC196/AC219</f>
        <v>#DIV/0!</v>
      </c>
    </row>
    <row r="197" spans="1:89" ht="14" thickBot="1">
      <c r="A197" s="146" t="s">
        <v>18</v>
      </c>
      <c r="B197" s="196"/>
      <c r="C197" s="197"/>
      <c r="D197" s="198"/>
      <c r="E197" s="199"/>
      <c r="F197" s="196"/>
      <c r="G197" s="200"/>
      <c r="H197" s="198"/>
      <c r="I197" s="199"/>
      <c r="J197" s="196"/>
      <c r="K197" s="200"/>
      <c r="L197" s="198"/>
      <c r="M197" s="196"/>
      <c r="N197" s="201"/>
      <c r="O197" s="202"/>
      <c r="P197" s="196"/>
      <c r="Q197" s="200"/>
      <c r="R197" s="198"/>
      <c r="S197" s="199"/>
      <c r="T197" s="196"/>
      <c r="U197" s="200"/>
      <c r="V197" s="198"/>
      <c r="W197" s="199"/>
      <c r="X197" s="196"/>
      <c r="Y197" s="200"/>
      <c r="Z197" s="198"/>
      <c r="AA197" s="196"/>
      <c r="AB197" s="172">
        <f t="shared" si="2307"/>
        <v>0</v>
      </c>
      <c r="AC197" s="173">
        <f t="shared" si="2308"/>
        <v>0</v>
      </c>
      <c r="AE197" s="275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 t="e">
        <f>B197/B219</f>
        <v>#DIV/0!</v>
      </c>
      <c r="BK197" s="130" t="e">
        <f t="shared" ref="BK197" si="2336">C197/C219</f>
        <v>#DIV/0!</v>
      </c>
      <c r="BL197" s="131" t="e">
        <f t="shared" ref="BL197" si="2337">D197/D219</f>
        <v>#DIV/0!</v>
      </c>
      <c r="BM197" s="132" t="e">
        <f t="shared" ref="BM197" si="2338">E197/E219</f>
        <v>#DIV/0!</v>
      </c>
      <c r="BN197" s="129" t="e">
        <f t="shared" ref="BN197" si="2339">F197/F219</f>
        <v>#DIV/0!</v>
      </c>
      <c r="BO197" s="130" t="e">
        <f t="shared" ref="BO197" si="2340">G197/G219</f>
        <v>#DIV/0!</v>
      </c>
      <c r="BP197" s="131" t="e">
        <f t="shared" ref="BP197" si="2341">H197/H219</f>
        <v>#DIV/0!</v>
      </c>
      <c r="BQ197" s="132" t="e">
        <f t="shared" ref="BQ197" si="2342">I197/I219</f>
        <v>#DIV/0!</v>
      </c>
      <c r="BR197" s="129" t="e">
        <f t="shared" ref="BR197" si="2343">J197/J219</f>
        <v>#DIV/0!</v>
      </c>
      <c r="BS197" s="130" t="e">
        <f t="shared" ref="BS197" si="2344">K197/K219</f>
        <v>#DIV/0!</v>
      </c>
      <c r="BT197" s="131" t="e">
        <f t="shared" ref="BT197" si="2345">L197/L219</f>
        <v>#DIV/0!</v>
      </c>
      <c r="BU197" s="129" t="e">
        <f t="shared" ref="BU197" si="2346">M197/M219</f>
        <v>#DIV/0!</v>
      </c>
      <c r="BV197" s="133" t="e">
        <f t="shared" ref="BV197" si="2347">N197/N219</f>
        <v>#DIV/0!</v>
      </c>
      <c r="BW197" s="134" t="e">
        <f t="shared" ref="BW197" si="2348">O197/O219</f>
        <v>#DIV/0!</v>
      </c>
      <c r="BX197" s="129" t="e">
        <f t="shared" ref="BX197" si="2349">P197/P219</f>
        <v>#DIV/0!</v>
      </c>
      <c r="BY197" s="130" t="e">
        <f t="shared" ref="BY197" si="2350">Q197/Q219</f>
        <v>#DIV/0!</v>
      </c>
      <c r="BZ197" s="131" t="e">
        <f t="shared" ref="BZ197" si="2351">R197/R219</f>
        <v>#DIV/0!</v>
      </c>
      <c r="CA197" s="132" t="e">
        <f t="shared" ref="CA197" si="2352">S197/S219</f>
        <v>#DIV/0!</v>
      </c>
      <c r="CB197" s="129" t="e">
        <f t="shared" ref="CB197" si="2353">T197/T219</f>
        <v>#DIV/0!</v>
      </c>
      <c r="CC197" s="130" t="e">
        <f t="shared" ref="CC197" si="2354">U197/U219</f>
        <v>#DIV/0!</v>
      </c>
      <c r="CD197" s="131" t="e">
        <f t="shared" ref="CD197" si="2355">V197/V219</f>
        <v>#DIV/0!</v>
      </c>
      <c r="CE197" s="132" t="e">
        <f t="shared" ref="CE197" si="2356">W197/W219</f>
        <v>#DIV/0!</v>
      </c>
      <c r="CF197" s="129" t="e">
        <f t="shared" ref="CF197" si="2357">X197/X219</f>
        <v>#DIV/0!</v>
      </c>
      <c r="CG197" s="130" t="e">
        <f t="shared" ref="CG197" si="2358">Y197/Y219</f>
        <v>#DIV/0!</v>
      </c>
      <c r="CH197" s="131" t="e">
        <f t="shared" ref="CH197" si="2359">Z197/Z219</f>
        <v>#DIV/0!</v>
      </c>
      <c r="CI197" s="129" t="e">
        <f t="shared" ref="CI197" si="2360">AA197/AA219</f>
        <v>#DIV/0!</v>
      </c>
      <c r="CJ197" s="135" t="e">
        <f t="shared" ref="CJ197" si="2361">AB197/AB219</f>
        <v>#DIV/0!</v>
      </c>
      <c r="CK197" s="136" t="e">
        <f t="shared" ref="CK197" si="2362">AC197/AC219</f>
        <v>#DIV/0!</v>
      </c>
    </row>
    <row r="198" spans="1:89" ht="15" thickTop="1" thickBot="1">
      <c r="A198" s="137" t="s">
        <v>19</v>
      </c>
      <c r="B198" s="189"/>
      <c r="C198" s="190"/>
      <c r="D198" s="191"/>
      <c r="E198" s="192"/>
      <c r="F198" s="189"/>
      <c r="G198" s="193"/>
      <c r="H198" s="191"/>
      <c r="I198" s="192"/>
      <c r="J198" s="189"/>
      <c r="K198" s="193"/>
      <c r="L198" s="191"/>
      <c r="M198" s="189"/>
      <c r="N198" s="194"/>
      <c r="O198" s="195"/>
      <c r="P198" s="189"/>
      <c r="Q198" s="193"/>
      <c r="R198" s="191"/>
      <c r="S198" s="192"/>
      <c r="T198" s="189"/>
      <c r="U198" s="193"/>
      <c r="V198" s="191"/>
      <c r="W198" s="192"/>
      <c r="X198" s="189"/>
      <c r="Y198" s="193"/>
      <c r="Z198" s="191"/>
      <c r="AA198" s="189"/>
      <c r="AB198" s="172">
        <f t="shared" si="2307"/>
        <v>0</v>
      </c>
      <c r="AC198" s="173">
        <f t="shared" si="2308"/>
        <v>0</v>
      </c>
      <c r="AE198" s="269" t="s">
        <v>13</v>
      </c>
      <c r="AF198" s="20">
        <f t="shared" ref="AF198:BG198" si="2363">SUM(AF195:AF197)</f>
        <v>0</v>
      </c>
      <c r="AG198" s="21">
        <f t="shared" si="2363"/>
        <v>0</v>
      </c>
      <c r="AH198" s="20">
        <f t="shared" si="2363"/>
        <v>0</v>
      </c>
      <c r="AI198" s="21">
        <f t="shared" si="2363"/>
        <v>0</v>
      </c>
      <c r="AJ198" s="20">
        <f t="shared" si="2363"/>
        <v>0</v>
      </c>
      <c r="AK198" s="21">
        <f t="shared" si="2363"/>
        <v>0</v>
      </c>
      <c r="AL198" s="20">
        <f t="shared" si="2363"/>
        <v>0</v>
      </c>
      <c r="AM198" s="21">
        <f t="shared" si="2363"/>
        <v>0</v>
      </c>
      <c r="AN198" s="20">
        <f t="shared" si="2363"/>
        <v>0</v>
      </c>
      <c r="AO198" s="21">
        <f t="shared" si="2363"/>
        <v>0</v>
      </c>
      <c r="AP198" s="20">
        <f t="shared" si="2363"/>
        <v>0</v>
      </c>
      <c r="AQ198" s="21">
        <f t="shared" si="2363"/>
        <v>0</v>
      </c>
      <c r="AR198" s="20">
        <f t="shared" si="2363"/>
        <v>0</v>
      </c>
      <c r="AS198" s="21">
        <f t="shared" si="2363"/>
        <v>0</v>
      </c>
      <c r="AT198" s="20">
        <f t="shared" si="2363"/>
        <v>0</v>
      </c>
      <c r="AU198" s="21">
        <f t="shared" si="2363"/>
        <v>0</v>
      </c>
      <c r="AV198" s="20">
        <f t="shared" si="2363"/>
        <v>0</v>
      </c>
      <c r="AW198" s="21">
        <f t="shared" si="2363"/>
        <v>0</v>
      </c>
      <c r="AX198" s="20">
        <f t="shared" si="2363"/>
        <v>0</v>
      </c>
      <c r="AY198" s="21">
        <f t="shared" si="2363"/>
        <v>0</v>
      </c>
      <c r="AZ198" s="20">
        <f t="shared" si="2363"/>
        <v>0</v>
      </c>
      <c r="BA198" s="21">
        <f t="shared" si="2363"/>
        <v>0</v>
      </c>
      <c r="BB198" s="20">
        <f t="shared" si="2363"/>
        <v>0</v>
      </c>
      <c r="BC198" s="21">
        <f t="shared" si="2363"/>
        <v>0</v>
      </c>
      <c r="BD198" s="20">
        <f t="shared" si="2363"/>
        <v>0</v>
      </c>
      <c r="BE198" s="21">
        <f t="shared" si="2363"/>
        <v>0</v>
      </c>
      <c r="BF198" s="174">
        <f t="shared" si="2363"/>
        <v>0</v>
      </c>
      <c r="BG198" s="175">
        <f t="shared" si="2363"/>
        <v>0</v>
      </c>
      <c r="BI198" s="137" t="s">
        <v>19</v>
      </c>
      <c r="BJ198" s="129" t="e">
        <f>B198/B219</f>
        <v>#DIV/0!</v>
      </c>
      <c r="BK198" s="130" t="e">
        <f t="shared" ref="BK198" si="2364">C198/C219</f>
        <v>#DIV/0!</v>
      </c>
      <c r="BL198" s="131" t="e">
        <f t="shared" ref="BL198" si="2365">D198/D219</f>
        <v>#DIV/0!</v>
      </c>
      <c r="BM198" s="132" t="e">
        <f t="shared" ref="BM198" si="2366">E198/E219</f>
        <v>#DIV/0!</v>
      </c>
      <c r="BN198" s="129" t="e">
        <f t="shared" ref="BN198" si="2367">F198/F219</f>
        <v>#DIV/0!</v>
      </c>
      <c r="BO198" s="130" t="e">
        <f t="shared" ref="BO198" si="2368">G198/G219</f>
        <v>#DIV/0!</v>
      </c>
      <c r="BP198" s="131" t="e">
        <f t="shared" ref="BP198" si="2369">H198/H219</f>
        <v>#DIV/0!</v>
      </c>
      <c r="BQ198" s="132" t="e">
        <f t="shared" ref="BQ198" si="2370">I198/I219</f>
        <v>#DIV/0!</v>
      </c>
      <c r="BR198" s="129" t="e">
        <f t="shared" ref="BR198" si="2371">J198/J219</f>
        <v>#DIV/0!</v>
      </c>
      <c r="BS198" s="130" t="e">
        <f t="shared" ref="BS198" si="2372">K198/K219</f>
        <v>#DIV/0!</v>
      </c>
      <c r="BT198" s="131" t="e">
        <f t="shared" ref="BT198" si="2373">L198/L219</f>
        <v>#DIV/0!</v>
      </c>
      <c r="BU198" s="129" t="e">
        <f t="shared" ref="BU198" si="2374">M198/M219</f>
        <v>#DIV/0!</v>
      </c>
      <c r="BV198" s="133" t="e">
        <f t="shared" ref="BV198" si="2375">N198/N219</f>
        <v>#DIV/0!</v>
      </c>
      <c r="BW198" s="134" t="e">
        <f t="shared" ref="BW198" si="2376">O198/O219</f>
        <v>#DIV/0!</v>
      </c>
      <c r="BX198" s="129" t="e">
        <f t="shared" ref="BX198" si="2377">P198/P219</f>
        <v>#DIV/0!</v>
      </c>
      <c r="BY198" s="130" t="e">
        <f t="shared" ref="BY198" si="2378">Q198/Q219</f>
        <v>#DIV/0!</v>
      </c>
      <c r="BZ198" s="131" t="e">
        <f t="shared" ref="BZ198" si="2379">R198/R219</f>
        <v>#DIV/0!</v>
      </c>
      <c r="CA198" s="132" t="e">
        <f t="shared" ref="CA198" si="2380">S198/S219</f>
        <v>#DIV/0!</v>
      </c>
      <c r="CB198" s="129" t="e">
        <f t="shared" ref="CB198" si="2381">T198/T219</f>
        <v>#DIV/0!</v>
      </c>
      <c r="CC198" s="130" t="e">
        <f t="shared" ref="CC198" si="2382">U198/U219</f>
        <v>#DIV/0!</v>
      </c>
      <c r="CD198" s="131" t="e">
        <f t="shared" ref="CD198" si="2383">V198/V219</f>
        <v>#DIV/0!</v>
      </c>
      <c r="CE198" s="132" t="e">
        <f t="shared" ref="CE198" si="2384">W198/W219</f>
        <v>#DIV/0!</v>
      </c>
      <c r="CF198" s="129" t="e">
        <f t="shared" ref="CF198" si="2385">X198/X219</f>
        <v>#DIV/0!</v>
      </c>
      <c r="CG198" s="130" t="e">
        <f t="shared" ref="CG198" si="2386">Y198/Y219</f>
        <v>#DIV/0!</v>
      </c>
      <c r="CH198" s="131" t="e">
        <f t="shared" ref="CH198" si="2387">Z198/Z219</f>
        <v>#DIV/0!</v>
      </c>
      <c r="CI198" s="129" t="e">
        <f t="shared" ref="CI198" si="2388">AA198/AA219</f>
        <v>#DIV/0!</v>
      </c>
      <c r="CJ198" s="135" t="e">
        <f t="shared" ref="CJ198" si="2389">AB198/AB219</f>
        <v>#DIV/0!</v>
      </c>
      <c r="CK198" s="136" t="e">
        <f t="shared" ref="CK198" si="2390">AC198/AC219</f>
        <v>#DIV/0!</v>
      </c>
    </row>
    <row r="199" spans="1:89" ht="14" thickTop="1">
      <c r="A199" s="146" t="s">
        <v>20</v>
      </c>
      <c r="B199" s="196"/>
      <c r="C199" s="197"/>
      <c r="D199" s="198"/>
      <c r="E199" s="199"/>
      <c r="F199" s="196"/>
      <c r="G199" s="200"/>
      <c r="H199" s="198"/>
      <c r="I199" s="199"/>
      <c r="J199" s="196"/>
      <c r="K199" s="200"/>
      <c r="L199" s="198"/>
      <c r="M199" s="196"/>
      <c r="N199" s="201"/>
      <c r="O199" s="202"/>
      <c r="P199" s="196"/>
      <c r="Q199" s="200"/>
      <c r="R199" s="198"/>
      <c r="S199" s="199"/>
      <c r="T199" s="196"/>
      <c r="U199" s="200"/>
      <c r="V199" s="198"/>
      <c r="W199" s="199"/>
      <c r="X199" s="196"/>
      <c r="Y199" s="200"/>
      <c r="Z199" s="198"/>
      <c r="AA199" s="196"/>
      <c r="AB199" s="172">
        <f t="shared" si="2307"/>
        <v>0</v>
      </c>
      <c r="AC199" s="173">
        <f t="shared" si="2308"/>
        <v>0</v>
      </c>
      <c r="BI199" s="146" t="s">
        <v>20</v>
      </c>
      <c r="BJ199" s="129" t="e">
        <f>B199/B219</f>
        <v>#DIV/0!</v>
      </c>
      <c r="BK199" s="130" t="e">
        <f t="shared" ref="BK199" si="2391">C199/C219</f>
        <v>#DIV/0!</v>
      </c>
      <c r="BL199" s="131" t="e">
        <f t="shared" ref="BL199" si="2392">D199/D219</f>
        <v>#DIV/0!</v>
      </c>
      <c r="BM199" s="132" t="e">
        <f t="shared" ref="BM199" si="2393">E199/E219</f>
        <v>#DIV/0!</v>
      </c>
      <c r="BN199" s="129" t="e">
        <f t="shared" ref="BN199" si="2394">F199/F219</f>
        <v>#DIV/0!</v>
      </c>
      <c r="BO199" s="130" t="e">
        <f t="shared" ref="BO199" si="2395">G199/G219</f>
        <v>#DIV/0!</v>
      </c>
      <c r="BP199" s="131" t="e">
        <f t="shared" ref="BP199" si="2396">H199/H219</f>
        <v>#DIV/0!</v>
      </c>
      <c r="BQ199" s="132" t="e">
        <f t="shared" ref="BQ199" si="2397">I199/I219</f>
        <v>#DIV/0!</v>
      </c>
      <c r="BR199" s="129" t="e">
        <f t="shared" ref="BR199" si="2398">J199/J219</f>
        <v>#DIV/0!</v>
      </c>
      <c r="BS199" s="130" t="e">
        <f t="shared" ref="BS199" si="2399">K199/K219</f>
        <v>#DIV/0!</v>
      </c>
      <c r="BT199" s="131" t="e">
        <f t="shared" ref="BT199" si="2400">L199/L219</f>
        <v>#DIV/0!</v>
      </c>
      <c r="BU199" s="129" t="e">
        <f t="shared" ref="BU199" si="2401">M199/M219</f>
        <v>#DIV/0!</v>
      </c>
      <c r="BV199" s="133" t="e">
        <f t="shared" ref="BV199" si="2402">N199/N219</f>
        <v>#DIV/0!</v>
      </c>
      <c r="BW199" s="134" t="e">
        <f t="shared" ref="BW199" si="2403">O199/O219</f>
        <v>#DIV/0!</v>
      </c>
      <c r="BX199" s="129" t="e">
        <f t="shared" ref="BX199" si="2404">P199/P219</f>
        <v>#DIV/0!</v>
      </c>
      <c r="BY199" s="130" t="e">
        <f t="shared" ref="BY199" si="2405">Q199/Q219</f>
        <v>#DIV/0!</v>
      </c>
      <c r="BZ199" s="131" t="e">
        <f t="shared" ref="BZ199" si="2406">R199/R219</f>
        <v>#DIV/0!</v>
      </c>
      <c r="CA199" s="132" t="e">
        <f t="shared" ref="CA199" si="2407">S199/S219</f>
        <v>#DIV/0!</v>
      </c>
      <c r="CB199" s="129" t="e">
        <f t="shared" ref="CB199" si="2408">T199/T219</f>
        <v>#DIV/0!</v>
      </c>
      <c r="CC199" s="130" t="e">
        <f t="shared" ref="CC199" si="2409">U199/U219</f>
        <v>#DIV/0!</v>
      </c>
      <c r="CD199" s="131" t="e">
        <f t="shared" ref="CD199" si="2410">V199/V219</f>
        <v>#DIV/0!</v>
      </c>
      <c r="CE199" s="132" t="e">
        <f t="shared" ref="CE199" si="2411">W199/W219</f>
        <v>#DIV/0!</v>
      </c>
      <c r="CF199" s="129" t="e">
        <f t="shared" ref="CF199" si="2412">X199/X219</f>
        <v>#DIV/0!</v>
      </c>
      <c r="CG199" s="130" t="e">
        <f t="shared" ref="CG199" si="2413">Y199/Y219</f>
        <v>#DIV/0!</v>
      </c>
      <c r="CH199" s="131" t="e">
        <f t="shared" ref="CH199" si="2414">Z199/Z219</f>
        <v>#DIV/0!</v>
      </c>
      <c r="CI199" s="129" t="e">
        <f t="shared" ref="CI199" si="2415">AA199/AA219</f>
        <v>#DIV/0!</v>
      </c>
      <c r="CJ199" s="135" t="e">
        <f t="shared" ref="CJ199" si="2416">AB199/AB219</f>
        <v>#DIV/0!</v>
      </c>
      <c r="CK199" s="136" t="e">
        <f t="shared" ref="CK199" si="2417">AC199/AC219</f>
        <v>#DIV/0!</v>
      </c>
    </row>
    <row r="200" spans="1:89" ht="14" thickBot="1">
      <c r="A200" s="137" t="s">
        <v>21</v>
      </c>
      <c r="B200" s="189"/>
      <c r="C200" s="190"/>
      <c r="D200" s="191"/>
      <c r="E200" s="192"/>
      <c r="F200" s="189"/>
      <c r="G200" s="193"/>
      <c r="H200" s="191"/>
      <c r="I200" s="192"/>
      <c r="J200" s="189"/>
      <c r="K200" s="193"/>
      <c r="L200" s="191"/>
      <c r="M200" s="189"/>
      <c r="N200" s="194"/>
      <c r="O200" s="195"/>
      <c r="P200" s="189"/>
      <c r="Q200" s="193"/>
      <c r="R200" s="191"/>
      <c r="S200" s="192"/>
      <c r="T200" s="189"/>
      <c r="U200" s="193"/>
      <c r="V200" s="191"/>
      <c r="W200" s="192"/>
      <c r="X200" s="189"/>
      <c r="Y200" s="193"/>
      <c r="Z200" s="191"/>
      <c r="AA200" s="189"/>
      <c r="AB200" s="172">
        <f t="shared" si="2307"/>
        <v>0</v>
      </c>
      <c r="AC200" s="173">
        <f t="shared" si="2308"/>
        <v>0</v>
      </c>
      <c r="AE200" s="272" t="s">
        <v>85</v>
      </c>
      <c r="BI200" s="137" t="s">
        <v>21</v>
      </c>
      <c r="BJ200" s="129" t="e">
        <f>B200/B219</f>
        <v>#DIV/0!</v>
      </c>
      <c r="BK200" s="130" t="e">
        <f t="shared" ref="BK200" si="2418">C200/C219</f>
        <v>#DIV/0!</v>
      </c>
      <c r="BL200" s="131" t="e">
        <f t="shared" ref="BL200" si="2419">D200/D219</f>
        <v>#DIV/0!</v>
      </c>
      <c r="BM200" s="132" t="e">
        <f t="shared" ref="BM200" si="2420">E200/E219</f>
        <v>#DIV/0!</v>
      </c>
      <c r="BN200" s="129" t="e">
        <f t="shared" ref="BN200" si="2421">F200/F219</f>
        <v>#DIV/0!</v>
      </c>
      <c r="BO200" s="130" t="e">
        <f t="shared" ref="BO200" si="2422">G200/G219</f>
        <v>#DIV/0!</v>
      </c>
      <c r="BP200" s="131" t="e">
        <f t="shared" ref="BP200" si="2423">H200/H219</f>
        <v>#DIV/0!</v>
      </c>
      <c r="BQ200" s="132" t="e">
        <f t="shared" ref="BQ200" si="2424">I200/I219</f>
        <v>#DIV/0!</v>
      </c>
      <c r="BR200" s="129" t="e">
        <f t="shared" ref="BR200" si="2425">J200/J219</f>
        <v>#DIV/0!</v>
      </c>
      <c r="BS200" s="130" t="e">
        <f t="shared" ref="BS200" si="2426">K200/K219</f>
        <v>#DIV/0!</v>
      </c>
      <c r="BT200" s="131" t="e">
        <f t="shared" ref="BT200" si="2427">L200/L219</f>
        <v>#DIV/0!</v>
      </c>
      <c r="BU200" s="129" t="e">
        <f t="shared" ref="BU200" si="2428">M200/M219</f>
        <v>#DIV/0!</v>
      </c>
      <c r="BV200" s="133" t="e">
        <f t="shared" ref="BV200" si="2429">N200/N219</f>
        <v>#DIV/0!</v>
      </c>
      <c r="BW200" s="134" t="e">
        <f t="shared" ref="BW200" si="2430">O200/O219</f>
        <v>#DIV/0!</v>
      </c>
      <c r="BX200" s="129" t="e">
        <f t="shared" ref="BX200" si="2431">P200/P219</f>
        <v>#DIV/0!</v>
      </c>
      <c r="BY200" s="130" t="e">
        <f t="shared" ref="BY200" si="2432">Q200/Q219</f>
        <v>#DIV/0!</v>
      </c>
      <c r="BZ200" s="131" t="e">
        <f t="shared" ref="BZ200" si="2433">R200/R219</f>
        <v>#DIV/0!</v>
      </c>
      <c r="CA200" s="132" t="e">
        <f t="shared" ref="CA200" si="2434">S200/S219</f>
        <v>#DIV/0!</v>
      </c>
      <c r="CB200" s="129" t="e">
        <f t="shared" ref="CB200" si="2435">T200/T219</f>
        <v>#DIV/0!</v>
      </c>
      <c r="CC200" s="130" t="e">
        <f t="shared" ref="CC200" si="2436">U200/U219</f>
        <v>#DIV/0!</v>
      </c>
      <c r="CD200" s="131" t="e">
        <f t="shared" ref="CD200" si="2437">V200/V219</f>
        <v>#DIV/0!</v>
      </c>
      <c r="CE200" s="132" t="e">
        <f t="shared" ref="CE200" si="2438">W200/W219</f>
        <v>#DIV/0!</v>
      </c>
      <c r="CF200" s="129" t="e">
        <f t="shared" ref="CF200" si="2439">X200/X219</f>
        <v>#DIV/0!</v>
      </c>
      <c r="CG200" s="130" t="e">
        <f t="shared" ref="CG200" si="2440">Y200/Y219</f>
        <v>#DIV/0!</v>
      </c>
      <c r="CH200" s="131" t="e">
        <f t="shared" ref="CH200" si="2441">Z200/Z219</f>
        <v>#DIV/0!</v>
      </c>
      <c r="CI200" s="129" t="e">
        <f t="shared" ref="CI200" si="2442">AA200/AA219</f>
        <v>#DIV/0!</v>
      </c>
      <c r="CJ200" s="135" t="e">
        <f t="shared" ref="CJ200" si="2443">AB200/AB219</f>
        <v>#DIV/0!</v>
      </c>
      <c r="CK200" s="136" t="e">
        <f t="shared" ref="CK200" si="2444">AC200/AC219</f>
        <v>#DIV/0!</v>
      </c>
    </row>
    <row r="201" spans="1:89" ht="15" thickTop="1" thickBot="1">
      <c r="A201" s="146" t="s">
        <v>22</v>
      </c>
      <c r="B201" s="196"/>
      <c r="C201" s="197"/>
      <c r="D201" s="198"/>
      <c r="E201" s="199"/>
      <c r="F201" s="196"/>
      <c r="G201" s="200"/>
      <c r="H201" s="198"/>
      <c r="I201" s="199"/>
      <c r="J201" s="196"/>
      <c r="K201" s="200"/>
      <c r="L201" s="198"/>
      <c r="M201" s="196"/>
      <c r="N201" s="201"/>
      <c r="O201" s="202"/>
      <c r="P201" s="196"/>
      <c r="Q201" s="200"/>
      <c r="R201" s="198"/>
      <c r="S201" s="199"/>
      <c r="T201" s="196"/>
      <c r="U201" s="200"/>
      <c r="V201" s="198"/>
      <c r="W201" s="199"/>
      <c r="X201" s="196"/>
      <c r="Y201" s="200"/>
      <c r="Z201" s="198"/>
      <c r="AA201" s="196"/>
      <c r="AB201" s="172">
        <f t="shared" si="2307"/>
        <v>0</v>
      </c>
      <c r="AC201" s="173">
        <f t="shared" si="2308"/>
        <v>0</v>
      </c>
      <c r="AE201" s="298" t="s">
        <v>0</v>
      </c>
      <c r="AF201" s="292" t="s">
        <v>1</v>
      </c>
      <c r="AG201" s="293"/>
      <c r="AH201" s="292" t="s">
        <v>2</v>
      </c>
      <c r="AI201" s="293"/>
      <c r="AJ201" s="292" t="s">
        <v>3</v>
      </c>
      <c r="AK201" s="293"/>
      <c r="AL201" s="292" t="s">
        <v>4</v>
      </c>
      <c r="AM201" s="293"/>
      <c r="AN201" s="292" t="s">
        <v>5</v>
      </c>
      <c r="AO201" s="293"/>
      <c r="AP201" s="292" t="s">
        <v>6</v>
      </c>
      <c r="AQ201" s="293"/>
      <c r="AR201" s="292" t="s">
        <v>7</v>
      </c>
      <c r="AS201" s="293"/>
      <c r="AT201" s="292" t="s">
        <v>8</v>
      </c>
      <c r="AU201" s="293"/>
      <c r="AV201" s="292" t="s">
        <v>9</v>
      </c>
      <c r="AW201" s="293"/>
      <c r="AX201" s="292" t="s">
        <v>10</v>
      </c>
      <c r="AY201" s="293"/>
      <c r="AZ201" s="292" t="s">
        <v>11</v>
      </c>
      <c r="BA201" s="293"/>
      <c r="BB201" s="292" t="s">
        <v>12</v>
      </c>
      <c r="BC201" s="293"/>
      <c r="BD201" s="294" t="s">
        <v>40</v>
      </c>
      <c r="BE201" s="295"/>
      <c r="BF201" s="296" t="s">
        <v>41</v>
      </c>
      <c r="BG201" s="297"/>
      <c r="BI201" s="146" t="s">
        <v>22</v>
      </c>
      <c r="BJ201" s="129" t="e">
        <f>B201/B219</f>
        <v>#DIV/0!</v>
      </c>
      <c r="BK201" s="130" t="e">
        <f t="shared" ref="BK201" si="2445">C201/C219</f>
        <v>#DIV/0!</v>
      </c>
      <c r="BL201" s="131" t="e">
        <f t="shared" ref="BL201" si="2446">D201/D219</f>
        <v>#DIV/0!</v>
      </c>
      <c r="BM201" s="132" t="e">
        <f t="shared" ref="BM201" si="2447">E201/E219</f>
        <v>#DIV/0!</v>
      </c>
      <c r="BN201" s="129" t="e">
        <f t="shared" ref="BN201" si="2448">F201/F219</f>
        <v>#DIV/0!</v>
      </c>
      <c r="BO201" s="130" t="e">
        <f t="shared" ref="BO201" si="2449">G201/G219</f>
        <v>#DIV/0!</v>
      </c>
      <c r="BP201" s="131" t="e">
        <f t="shared" ref="BP201" si="2450">H201/H219</f>
        <v>#DIV/0!</v>
      </c>
      <c r="BQ201" s="132" t="e">
        <f t="shared" ref="BQ201" si="2451">I201/I219</f>
        <v>#DIV/0!</v>
      </c>
      <c r="BR201" s="129" t="e">
        <f t="shared" ref="BR201" si="2452">J201/J219</f>
        <v>#DIV/0!</v>
      </c>
      <c r="BS201" s="130" t="e">
        <f t="shared" ref="BS201" si="2453">K201/K219</f>
        <v>#DIV/0!</v>
      </c>
      <c r="BT201" s="131" t="e">
        <f t="shared" ref="BT201" si="2454">L201/L219</f>
        <v>#DIV/0!</v>
      </c>
      <c r="BU201" s="129" t="e">
        <f t="shared" ref="BU201" si="2455">M201/M219</f>
        <v>#DIV/0!</v>
      </c>
      <c r="BV201" s="133" t="e">
        <f t="shared" ref="BV201" si="2456">N201/N219</f>
        <v>#DIV/0!</v>
      </c>
      <c r="BW201" s="134" t="e">
        <f t="shared" ref="BW201" si="2457">O201/O219</f>
        <v>#DIV/0!</v>
      </c>
      <c r="BX201" s="129" t="e">
        <f t="shared" ref="BX201" si="2458">P201/P219</f>
        <v>#DIV/0!</v>
      </c>
      <c r="BY201" s="130" t="e">
        <f t="shared" ref="BY201" si="2459">Q201/Q219</f>
        <v>#DIV/0!</v>
      </c>
      <c r="BZ201" s="131" t="e">
        <f t="shared" ref="BZ201" si="2460">R201/R219</f>
        <v>#DIV/0!</v>
      </c>
      <c r="CA201" s="132" t="e">
        <f t="shared" ref="CA201" si="2461">S201/S219</f>
        <v>#DIV/0!</v>
      </c>
      <c r="CB201" s="129" t="e">
        <f t="shared" ref="CB201" si="2462">T201/T219</f>
        <v>#DIV/0!</v>
      </c>
      <c r="CC201" s="130" t="e">
        <f t="shared" ref="CC201" si="2463">U201/U219</f>
        <v>#DIV/0!</v>
      </c>
      <c r="CD201" s="131" t="e">
        <f t="shared" ref="CD201" si="2464">V201/V219</f>
        <v>#DIV/0!</v>
      </c>
      <c r="CE201" s="132" t="e">
        <f t="shared" ref="CE201" si="2465">W201/W219</f>
        <v>#DIV/0!</v>
      </c>
      <c r="CF201" s="129" t="e">
        <f t="shared" ref="CF201" si="2466">X201/X219</f>
        <v>#DIV/0!</v>
      </c>
      <c r="CG201" s="130" t="e">
        <f t="shared" ref="CG201" si="2467">Y201/Y219</f>
        <v>#DIV/0!</v>
      </c>
      <c r="CH201" s="131" t="e">
        <f t="shared" ref="CH201" si="2468">Z201/Z219</f>
        <v>#DIV/0!</v>
      </c>
      <c r="CI201" s="129" t="e">
        <f t="shared" ref="CI201" si="2469">AA201/AA219</f>
        <v>#DIV/0!</v>
      </c>
      <c r="CJ201" s="135" t="e">
        <f t="shared" ref="CJ201" si="2470">AB201/AB219</f>
        <v>#DIV/0!</v>
      </c>
      <c r="CK201" s="136" t="e">
        <f t="shared" ref="CK201" si="2471">AC201/AC219</f>
        <v>#DIV/0!</v>
      </c>
    </row>
    <row r="202" spans="1:89" ht="15" thickTop="1" thickBot="1">
      <c r="A202" s="137" t="s">
        <v>23</v>
      </c>
      <c r="B202" s="189"/>
      <c r="C202" s="190"/>
      <c r="D202" s="191"/>
      <c r="E202" s="192"/>
      <c r="F202" s="189"/>
      <c r="G202" s="193"/>
      <c r="H202" s="191"/>
      <c r="I202" s="192"/>
      <c r="J202" s="189"/>
      <c r="K202" s="193"/>
      <c r="L202" s="191"/>
      <c r="M202" s="189"/>
      <c r="N202" s="194"/>
      <c r="O202" s="195"/>
      <c r="P202" s="189"/>
      <c r="Q202" s="193"/>
      <c r="R202" s="191"/>
      <c r="S202" s="192"/>
      <c r="T202" s="189"/>
      <c r="U202" s="193"/>
      <c r="V202" s="191"/>
      <c r="W202" s="192"/>
      <c r="X202" s="189"/>
      <c r="Y202" s="193"/>
      <c r="Z202" s="191"/>
      <c r="AA202" s="189"/>
      <c r="AB202" s="172">
        <f t="shared" si="2307"/>
        <v>0</v>
      </c>
      <c r="AC202" s="173">
        <f t="shared" si="2308"/>
        <v>0</v>
      </c>
      <c r="AE202" s="299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 t="e">
        <f>B202/B219</f>
        <v>#DIV/0!</v>
      </c>
      <c r="BK202" s="130" t="e">
        <f t="shared" ref="BK202" si="2472">C202/C219</f>
        <v>#DIV/0!</v>
      </c>
      <c r="BL202" s="131" t="e">
        <f t="shared" ref="BL202" si="2473">D202/D219</f>
        <v>#DIV/0!</v>
      </c>
      <c r="BM202" s="132" t="e">
        <f t="shared" ref="BM202" si="2474">E202/E219</f>
        <v>#DIV/0!</v>
      </c>
      <c r="BN202" s="129" t="e">
        <f t="shared" ref="BN202" si="2475">F202/F219</f>
        <v>#DIV/0!</v>
      </c>
      <c r="BO202" s="130" t="e">
        <f t="shared" ref="BO202" si="2476">G202/G219</f>
        <v>#DIV/0!</v>
      </c>
      <c r="BP202" s="131" t="e">
        <f t="shared" ref="BP202" si="2477">H202/H219</f>
        <v>#DIV/0!</v>
      </c>
      <c r="BQ202" s="132" t="e">
        <f t="shared" ref="BQ202" si="2478">I202/I219</f>
        <v>#DIV/0!</v>
      </c>
      <c r="BR202" s="129" t="e">
        <f t="shared" ref="BR202" si="2479">J202/J219</f>
        <v>#DIV/0!</v>
      </c>
      <c r="BS202" s="130" t="e">
        <f t="shared" ref="BS202" si="2480">K202/K219</f>
        <v>#DIV/0!</v>
      </c>
      <c r="BT202" s="131" t="e">
        <f t="shared" ref="BT202" si="2481">L202/L219</f>
        <v>#DIV/0!</v>
      </c>
      <c r="BU202" s="129" t="e">
        <f t="shared" ref="BU202" si="2482">M202/M219</f>
        <v>#DIV/0!</v>
      </c>
      <c r="BV202" s="133" t="e">
        <f t="shared" ref="BV202" si="2483">N202/N219</f>
        <v>#DIV/0!</v>
      </c>
      <c r="BW202" s="134" t="e">
        <f t="shared" ref="BW202" si="2484">O202/O219</f>
        <v>#DIV/0!</v>
      </c>
      <c r="BX202" s="129" t="e">
        <f t="shared" ref="BX202" si="2485">P202/P219</f>
        <v>#DIV/0!</v>
      </c>
      <c r="BY202" s="130" t="e">
        <f t="shared" ref="BY202" si="2486">Q202/Q219</f>
        <v>#DIV/0!</v>
      </c>
      <c r="BZ202" s="131" t="e">
        <f t="shared" ref="BZ202" si="2487">R202/R219</f>
        <v>#DIV/0!</v>
      </c>
      <c r="CA202" s="132" t="e">
        <f t="shared" ref="CA202" si="2488">S202/S219</f>
        <v>#DIV/0!</v>
      </c>
      <c r="CB202" s="129" t="e">
        <f t="shared" ref="CB202" si="2489">T202/T219</f>
        <v>#DIV/0!</v>
      </c>
      <c r="CC202" s="130" t="e">
        <f t="shared" ref="CC202" si="2490">U202/U219</f>
        <v>#DIV/0!</v>
      </c>
      <c r="CD202" s="131" t="e">
        <f t="shared" ref="CD202" si="2491">V202/V219</f>
        <v>#DIV/0!</v>
      </c>
      <c r="CE202" s="132" t="e">
        <f t="shared" ref="CE202" si="2492">W202/W219</f>
        <v>#DIV/0!</v>
      </c>
      <c r="CF202" s="129" t="e">
        <f t="shared" ref="CF202" si="2493">X202/X219</f>
        <v>#DIV/0!</v>
      </c>
      <c r="CG202" s="130" t="e">
        <f t="shared" ref="CG202" si="2494">Y202/Y219</f>
        <v>#DIV/0!</v>
      </c>
      <c r="CH202" s="131" t="e">
        <f t="shared" ref="CH202" si="2495">Z202/Z219</f>
        <v>#DIV/0!</v>
      </c>
      <c r="CI202" s="129" t="e">
        <f t="shared" ref="CI202" si="2496">AA202/AA219</f>
        <v>#DIV/0!</v>
      </c>
      <c r="CJ202" s="135" t="e">
        <f t="shared" ref="CJ202" si="2497">AB202/AB219</f>
        <v>#DIV/0!</v>
      </c>
      <c r="CK202" s="136" t="e">
        <f t="shared" ref="CK202" si="2498">AC202/AC219</f>
        <v>#DIV/0!</v>
      </c>
    </row>
    <row r="203" spans="1:89" ht="14" thickTop="1">
      <c r="A203" s="146" t="s">
        <v>24</v>
      </c>
      <c r="B203" s="203"/>
      <c r="C203" s="197"/>
      <c r="D203" s="198"/>
      <c r="E203" s="199"/>
      <c r="F203" s="196"/>
      <c r="G203" s="200"/>
      <c r="H203" s="198"/>
      <c r="I203" s="199"/>
      <c r="J203" s="196"/>
      <c r="K203" s="200"/>
      <c r="L203" s="198"/>
      <c r="M203" s="196"/>
      <c r="N203" s="201"/>
      <c r="O203" s="204"/>
      <c r="P203" s="196"/>
      <c r="Q203" s="200"/>
      <c r="R203" s="198"/>
      <c r="S203" s="199"/>
      <c r="T203" s="196"/>
      <c r="U203" s="200"/>
      <c r="V203" s="198"/>
      <c r="W203" s="205"/>
      <c r="X203" s="196"/>
      <c r="Y203" s="200"/>
      <c r="Z203" s="198"/>
      <c r="AA203" s="196"/>
      <c r="AB203" s="172">
        <f t="shared" si="2307"/>
        <v>0</v>
      </c>
      <c r="AC203" s="173">
        <f t="shared" si="2308"/>
        <v>0</v>
      </c>
      <c r="AE203" s="275" t="str">
        <f>$AE$17</f>
        <v>17:00 - 17:59</v>
      </c>
      <c r="AF203" s="126">
        <f t="shared" ref="AF203:AU204" si="2499">SUMIF($A$9:$A$32,$AE203,B$195:B$218)</f>
        <v>0</v>
      </c>
      <c r="AG203" s="186">
        <f t="shared" si="2499"/>
        <v>0</v>
      </c>
      <c r="AH203" s="127">
        <f t="shared" si="2499"/>
        <v>0</v>
      </c>
      <c r="AI203" s="180">
        <f t="shared" si="2499"/>
        <v>0</v>
      </c>
      <c r="AJ203" s="126">
        <f t="shared" si="2499"/>
        <v>0</v>
      </c>
      <c r="AK203" s="128">
        <f t="shared" si="2499"/>
        <v>0</v>
      </c>
      <c r="AL203" s="127">
        <f t="shared" si="2499"/>
        <v>0</v>
      </c>
      <c r="AM203" s="180">
        <f t="shared" si="2499"/>
        <v>0</v>
      </c>
      <c r="AN203" s="126">
        <f t="shared" si="2499"/>
        <v>0</v>
      </c>
      <c r="AO203" s="128">
        <f t="shared" si="2499"/>
        <v>0</v>
      </c>
      <c r="AP203" s="127">
        <f t="shared" si="2499"/>
        <v>0</v>
      </c>
      <c r="AQ203" s="126">
        <f t="shared" si="2499"/>
        <v>0</v>
      </c>
      <c r="AR203" s="179">
        <f t="shared" si="2499"/>
        <v>0</v>
      </c>
      <c r="AS203" s="181">
        <f t="shared" si="2499"/>
        <v>0</v>
      </c>
      <c r="AT203" s="126">
        <f t="shared" si="2499"/>
        <v>0</v>
      </c>
      <c r="AU203" s="128">
        <f t="shared" si="2499"/>
        <v>0</v>
      </c>
      <c r="AV203" s="127">
        <f t="shared" ref="AP203:BE204" si="2500">SUMIF($A$9:$A$32,$AE203,R$195:R$218)</f>
        <v>0</v>
      </c>
      <c r="AW203" s="180">
        <f t="shared" si="2500"/>
        <v>0</v>
      </c>
      <c r="AX203" s="126">
        <f t="shared" si="2500"/>
        <v>0</v>
      </c>
      <c r="AY203" s="128">
        <f t="shared" si="2500"/>
        <v>0</v>
      </c>
      <c r="AZ203" s="127">
        <f t="shared" si="2500"/>
        <v>0</v>
      </c>
      <c r="BA203" s="180">
        <f t="shared" si="2500"/>
        <v>0</v>
      </c>
      <c r="BB203" s="126">
        <f t="shared" si="2500"/>
        <v>0</v>
      </c>
      <c r="BC203" s="128">
        <f t="shared" si="2500"/>
        <v>0</v>
      </c>
      <c r="BD203" s="184">
        <f t="shared" si="2500"/>
        <v>0</v>
      </c>
      <c r="BE203" s="185">
        <f t="shared" si="2500"/>
        <v>0</v>
      </c>
      <c r="BF203" s="170">
        <f>AF203+AH203+AJ203+AL203+AN203+AP203+AR203+AT203+AV203+AX203+AZ203+BB203+BD203</f>
        <v>0</v>
      </c>
      <c r="BG203" s="171">
        <f>AG203+AI203+AK203+AM203+AO203+AQ203+AS203+AU203+AW203+AY203+BA203+BC203+BE203</f>
        <v>0</v>
      </c>
      <c r="BI203" s="146" t="s">
        <v>24</v>
      </c>
      <c r="BJ203" s="129" t="e">
        <f>B203/B219</f>
        <v>#DIV/0!</v>
      </c>
      <c r="BK203" s="130" t="e">
        <f t="shared" ref="BK203" si="2501">C203/C219</f>
        <v>#DIV/0!</v>
      </c>
      <c r="BL203" s="131" t="e">
        <f t="shared" ref="BL203" si="2502">D203/D219</f>
        <v>#DIV/0!</v>
      </c>
      <c r="BM203" s="132" t="e">
        <f t="shared" ref="BM203" si="2503">E203/E219</f>
        <v>#DIV/0!</v>
      </c>
      <c r="BN203" s="129" t="e">
        <f t="shared" ref="BN203" si="2504">F203/F219</f>
        <v>#DIV/0!</v>
      </c>
      <c r="BO203" s="130" t="e">
        <f t="shared" ref="BO203" si="2505">G203/G219</f>
        <v>#DIV/0!</v>
      </c>
      <c r="BP203" s="131" t="e">
        <f t="shared" ref="BP203" si="2506">H203/H219</f>
        <v>#DIV/0!</v>
      </c>
      <c r="BQ203" s="132" t="e">
        <f t="shared" ref="BQ203" si="2507">I203/I219</f>
        <v>#DIV/0!</v>
      </c>
      <c r="BR203" s="129" t="e">
        <f t="shared" ref="BR203" si="2508">J203/J219</f>
        <v>#DIV/0!</v>
      </c>
      <c r="BS203" s="130" t="e">
        <f t="shared" ref="BS203" si="2509">K203/K219</f>
        <v>#DIV/0!</v>
      </c>
      <c r="BT203" s="131" t="e">
        <f t="shared" ref="BT203" si="2510">L203/L219</f>
        <v>#DIV/0!</v>
      </c>
      <c r="BU203" s="129" t="e">
        <f t="shared" ref="BU203" si="2511">M203/M219</f>
        <v>#DIV/0!</v>
      </c>
      <c r="BV203" s="133" t="e">
        <f t="shared" ref="BV203" si="2512">N203/N219</f>
        <v>#DIV/0!</v>
      </c>
      <c r="BW203" s="134" t="e">
        <f t="shared" ref="BW203" si="2513">O203/O219</f>
        <v>#DIV/0!</v>
      </c>
      <c r="BX203" s="129" t="e">
        <f t="shared" ref="BX203" si="2514">P203/P219</f>
        <v>#DIV/0!</v>
      </c>
      <c r="BY203" s="130" t="e">
        <f t="shared" ref="BY203" si="2515">Q203/Q219</f>
        <v>#DIV/0!</v>
      </c>
      <c r="BZ203" s="131" t="e">
        <f t="shared" ref="BZ203" si="2516">R203/R219</f>
        <v>#DIV/0!</v>
      </c>
      <c r="CA203" s="132" t="e">
        <f t="shared" ref="CA203" si="2517">S203/S219</f>
        <v>#DIV/0!</v>
      </c>
      <c r="CB203" s="129" t="e">
        <f t="shared" ref="CB203" si="2518">T203/T219</f>
        <v>#DIV/0!</v>
      </c>
      <c r="CC203" s="130" t="e">
        <f t="shared" ref="CC203" si="2519">U203/U219</f>
        <v>#DIV/0!</v>
      </c>
      <c r="CD203" s="131" t="e">
        <f t="shared" ref="CD203" si="2520">V203/V219</f>
        <v>#DIV/0!</v>
      </c>
      <c r="CE203" s="132" t="e">
        <f t="shared" ref="CE203" si="2521">W203/W219</f>
        <v>#DIV/0!</v>
      </c>
      <c r="CF203" s="129" t="e">
        <f t="shared" ref="CF203" si="2522">X203/X219</f>
        <v>#DIV/0!</v>
      </c>
      <c r="CG203" s="130" t="e">
        <f t="shared" ref="CG203" si="2523">Y203/Y219</f>
        <v>#DIV/0!</v>
      </c>
      <c r="CH203" s="131" t="e">
        <f t="shared" ref="CH203" si="2524">Z203/Z219</f>
        <v>#DIV/0!</v>
      </c>
      <c r="CI203" s="129" t="e">
        <f t="shared" ref="CI203" si="2525">AA203/AA219</f>
        <v>#DIV/0!</v>
      </c>
      <c r="CJ203" s="135" t="e">
        <f t="shared" ref="CJ203" si="2526">AB203/AB219</f>
        <v>#DIV/0!</v>
      </c>
      <c r="CK203" s="136" t="e">
        <f t="shared" ref="CK203" si="2527">AC203/AC219</f>
        <v>#DIV/0!</v>
      </c>
    </row>
    <row r="204" spans="1:89">
      <c r="A204" s="137" t="s">
        <v>25</v>
      </c>
      <c r="B204" s="206"/>
      <c r="C204" s="190"/>
      <c r="D204" s="191"/>
      <c r="E204" s="192"/>
      <c r="F204" s="189"/>
      <c r="G204" s="193"/>
      <c r="H204" s="191"/>
      <c r="I204" s="192"/>
      <c r="J204" s="189"/>
      <c r="K204" s="190"/>
      <c r="L204" s="191"/>
      <c r="M204" s="189"/>
      <c r="N204" s="194"/>
      <c r="O204" s="207"/>
      <c r="P204" s="189"/>
      <c r="Q204" s="190"/>
      <c r="R204" s="191"/>
      <c r="S204" s="192"/>
      <c r="T204" s="198"/>
      <c r="U204" s="189"/>
      <c r="V204" s="191"/>
      <c r="W204" s="208"/>
      <c r="X204" s="189"/>
      <c r="Y204" s="193"/>
      <c r="Z204" s="191"/>
      <c r="AA204" s="189"/>
      <c r="AB204" s="172">
        <f t="shared" si="2307"/>
        <v>0</v>
      </c>
      <c r="AC204" s="173">
        <f t="shared" si="2308"/>
        <v>0</v>
      </c>
      <c r="AE204" s="277" t="str">
        <f>$AE$18</f>
        <v>18:00 - 18:59</v>
      </c>
      <c r="AF204" s="126">
        <f t="shared" si="2499"/>
        <v>0</v>
      </c>
      <c r="AG204" s="190">
        <f t="shared" si="2499"/>
        <v>0</v>
      </c>
      <c r="AH204" s="191">
        <f t="shared" si="2499"/>
        <v>0</v>
      </c>
      <c r="AI204" s="192">
        <f t="shared" si="2499"/>
        <v>0</v>
      </c>
      <c r="AJ204" s="278">
        <f t="shared" si="2499"/>
        <v>0</v>
      </c>
      <c r="AK204" s="193">
        <f t="shared" si="2499"/>
        <v>0</v>
      </c>
      <c r="AL204" s="191">
        <f t="shared" si="2499"/>
        <v>0</v>
      </c>
      <c r="AM204" s="192">
        <f t="shared" si="2499"/>
        <v>0</v>
      </c>
      <c r="AN204" s="278">
        <f t="shared" si="2499"/>
        <v>0</v>
      </c>
      <c r="AO204" s="193">
        <f t="shared" si="2499"/>
        <v>0</v>
      </c>
      <c r="AP204" s="191">
        <f t="shared" si="2500"/>
        <v>0</v>
      </c>
      <c r="AQ204" s="278">
        <f t="shared" si="2500"/>
        <v>0</v>
      </c>
      <c r="AR204" s="194">
        <f t="shared" si="2500"/>
        <v>0</v>
      </c>
      <c r="AS204" s="195">
        <f t="shared" si="2500"/>
        <v>0</v>
      </c>
      <c r="AT204" s="278">
        <f t="shared" si="2500"/>
        <v>0</v>
      </c>
      <c r="AU204" s="193">
        <f t="shared" si="2500"/>
        <v>0</v>
      </c>
      <c r="AV204" s="191">
        <f t="shared" si="2500"/>
        <v>0</v>
      </c>
      <c r="AW204" s="192">
        <f t="shared" si="2500"/>
        <v>0</v>
      </c>
      <c r="AX204" s="278">
        <f t="shared" si="2500"/>
        <v>0</v>
      </c>
      <c r="AY204" s="193">
        <f t="shared" si="2500"/>
        <v>0</v>
      </c>
      <c r="AZ204" s="191">
        <f t="shared" si="2500"/>
        <v>0</v>
      </c>
      <c r="BA204" s="192">
        <f t="shared" si="2500"/>
        <v>0</v>
      </c>
      <c r="BB204" s="278">
        <f t="shared" si="2500"/>
        <v>0</v>
      </c>
      <c r="BC204" s="193">
        <f t="shared" si="2500"/>
        <v>0</v>
      </c>
      <c r="BD204" s="191">
        <f t="shared" si="2500"/>
        <v>0</v>
      </c>
      <c r="BE204" s="278">
        <f t="shared" si="2500"/>
        <v>0</v>
      </c>
      <c r="BF204" s="172">
        <f>SUM(AF204,AH204,AJ204,AL204,AN204,AP204,AR204,AT204,AV204,AX204,AZ204,BB204,BD204)</f>
        <v>0</v>
      </c>
      <c r="BG204" s="173">
        <f>SUM(AG204,AI204,AK204,AM204,AO204,AQ204,AS204,AU204,AW204,AY204,BA204,BC204,BE204)</f>
        <v>0</v>
      </c>
      <c r="BI204" s="137" t="s">
        <v>25</v>
      </c>
      <c r="BJ204" s="129" t="e">
        <f>B204/B219</f>
        <v>#DIV/0!</v>
      </c>
      <c r="BK204" s="130" t="e">
        <f t="shared" ref="BK204" si="2528">C204/C219</f>
        <v>#DIV/0!</v>
      </c>
      <c r="BL204" s="131" t="e">
        <f t="shared" ref="BL204" si="2529">D204/D219</f>
        <v>#DIV/0!</v>
      </c>
      <c r="BM204" s="132" t="e">
        <f t="shared" ref="BM204" si="2530">E204/E219</f>
        <v>#DIV/0!</v>
      </c>
      <c r="BN204" s="129" t="e">
        <f t="shared" ref="BN204" si="2531">F204/F219</f>
        <v>#DIV/0!</v>
      </c>
      <c r="BO204" s="130" t="e">
        <f t="shared" ref="BO204" si="2532">G204/G219</f>
        <v>#DIV/0!</v>
      </c>
      <c r="BP204" s="131" t="e">
        <f t="shared" ref="BP204" si="2533">H204/H219</f>
        <v>#DIV/0!</v>
      </c>
      <c r="BQ204" s="132" t="e">
        <f t="shared" ref="BQ204" si="2534">I204/I219</f>
        <v>#DIV/0!</v>
      </c>
      <c r="BR204" s="129" t="e">
        <f t="shared" ref="BR204" si="2535">J204/J219</f>
        <v>#DIV/0!</v>
      </c>
      <c r="BS204" s="130" t="e">
        <f t="shared" ref="BS204" si="2536">K204/K219</f>
        <v>#DIV/0!</v>
      </c>
      <c r="BT204" s="131" t="e">
        <f t="shared" ref="BT204" si="2537">L204/L219</f>
        <v>#DIV/0!</v>
      </c>
      <c r="BU204" s="129" t="e">
        <f t="shared" ref="BU204" si="2538">M204/M219</f>
        <v>#DIV/0!</v>
      </c>
      <c r="BV204" s="133" t="e">
        <f t="shared" ref="BV204" si="2539">N204/N219</f>
        <v>#DIV/0!</v>
      </c>
      <c r="BW204" s="134" t="e">
        <f t="shared" ref="BW204" si="2540">O204/O219</f>
        <v>#DIV/0!</v>
      </c>
      <c r="BX204" s="129" t="e">
        <f t="shared" ref="BX204" si="2541">P204/P219</f>
        <v>#DIV/0!</v>
      </c>
      <c r="BY204" s="130" t="e">
        <f t="shared" ref="BY204" si="2542">Q204/Q219</f>
        <v>#DIV/0!</v>
      </c>
      <c r="BZ204" s="131" t="e">
        <f t="shared" ref="BZ204" si="2543">R204/R219</f>
        <v>#DIV/0!</v>
      </c>
      <c r="CA204" s="132" t="e">
        <f t="shared" ref="CA204" si="2544">S204/S219</f>
        <v>#DIV/0!</v>
      </c>
      <c r="CB204" s="129" t="e">
        <f t="shared" ref="CB204" si="2545">T204/T219</f>
        <v>#DIV/0!</v>
      </c>
      <c r="CC204" s="130" t="e">
        <f t="shared" ref="CC204" si="2546">U204/U219</f>
        <v>#DIV/0!</v>
      </c>
      <c r="CD204" s="131" t="e">
        <f t="shared" ref="CD204" si="2547">V204/V219</f>
        <v>#DIV/0!</v>
      </c>
      <c r="CE204" s="132" t="e">
        <f t="shared" ref="CE204" si="2548">W204/W219</f>
        <v>#DIV/0!</v>
      </c>
      <c r="CF204" s="129" t="e">
        <f t="shared" ref="CF204" si="2549">X204/X219</f>
        <v>#DIV/0!</v>
      </c>
      <c r="CG204" s="130" t="e">
        <f t="shared" ref="CG204" si="2550">Y204/Y219</f>
        <v>#DIV/0!</v>
      </c>
      <c r="CH204" s="131" t="e">
        <f t="shared" ref="CH204" si="2551">Z204/Z219</f>
        <v>#DIV/0!</v>
      </c>
      <c r="CI204" s="129" t="e">
        <f t="shared" ref="CI204" si="2552">AA204/AA219</f>
        <v>#DIV/0!</v>
      </c>
      <c r="CJ204" s="135" t="e">
        <f t="shared" ref="CJ204" si="2553">AB204/AB219</f>
        <v>#DIV/0!</v>
      </c>
      <c r="CK204" s="136" t="e">
        <f t="shared" ref="CK204" si="2554">AC204/AC219</f>
        <v>#DIV/0!</v>
      </c>
    </row>
    <row r="205" spans="1:89" ht="14" thickBot="1">
      <c r="A205" s="146" t="s">
        <v>26</v>
      </c>
      <c r="B205" s="203"/>
      <c r="C205" s="197"/>
      <c r="D205" s="198"/>
      <c r="E205" s="199"/>
      <c r="F205" s="196"/>
      <c r="G205" s="200"/>
      <c r="H205" s="198"/>
      <c r="I205" s="199"/>
      <c r="J205" s="196"/>
      <c r="K205" s="197"/>
      <c r="L205" s="198"/>
      <c r="M205" s="196"/>
      <c r="N205" s="201"/>
      <c r="O205" s="204"/>
      <c r="P205" s="196"/>
      <c r="Q205" s="197"/>
      <c r="R205" s="198"/>
      <c r="S205" s="199"/>
      <c r="T205" s="196"/>
      <c r="U205" s="200"/>
      <c r="V205" s="198"/>
      <c r="W205" s="205"/>
      <c r="X205" s="196"/>
      <c r="Y205" s="200"/>
      <c r="Z205" s="198"/>
      <c r="AA205" s="196"/>
      <c r="AB205" s="172">
        <f t="shared" si="2307"/>
        <v>0</v>
      </c>
      <c r="AC205" s="173">
        <f t="shared" si="2308"/>
        <v>0</v>
      </c>
      <c r="AE205" s="275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 t="e">
        <f>B205/B219</f>
        <v>#DIV/0!</v>
      </c>
      <c r="BK205" s="130" t="e">
        <f t="shared" ref="BK205" si="2555">C205/C219</f>
        <v>#DIV/0!</v>
      </c>
      <c r="BL205" s="131" t="e">
        <f t="shared" ref="BL205" si="2556">D205/D219</f>
        <v>#DIV/0!</v>
      </c>
      <c r="BM205" s="132" t="e">
        <f t="shared" ref="BM205" si="2557">E205/E219</f>
        <v>#DIV/0!</v>
      </c>
      <c r="BN205" s="129" t="e">
        <f t="shared" ref="BN205" si="2558">F205/F219</f>
        <v>#DIV/0!</v>
      </c>
      <c r="BO205" s="130" t="e">
        <f t="shared" ref="BO205" si="2559">G205/G219</f>
        <v>#DIV/0!</v>
      </c>
      <c r="BP205" s="131" t="e">
        <f t="shared" ref="BP205" si="2560">H205/H219</f>
        <v>#DIV/0!</v>
      </c>
      <c r="BQ205" s="132" t="e">
        <f t="shared" ref="BQ205" si="2561">I205/I219</f>
        <v>#DIV/0!</v>
      </c>
      <c r="BR205" s="129" t="e">
        <f t="shared" ref="BR205" si="2562">J205/J219</f>
        <v>#DIV/0!</v>
      </c>
      <c r="BS205" s="130" t="e">
        <f t="shared" ref="BS205" si="2563">K205/K219</f>
        <v>#DIV/0!</v>
      </c>
      <c r="BT205" s="131" t="e">
        <f t="shared" ref="BT205" si="2564">L205/L219</f>
        <v>#DIV/0!</v>
      </c>
      <c r="BU205" s="129" t="e">
        <f t="shared" ref="BU205" si="2565">M205/M219</f>
        <v>#DIV/0!</v>
      </c>
      <c r="BV205" s="133" t="e">
        <f t="shared" ref="BV205" si="2566">N205/N219</f>
        <v>#DIV/0!</v>
      </c>
      <c r="BW205" s="134" t="e">
        <f t="shared" ref="BW205" si="2567">O205/O219</f>
        <v>#DIV/0!</v>
      </c>
      <c r="BX205" s="129" t="e">
        <f t="shared" ref="BX205" si="2568">P205/P219</f>
        <v>#DIV/0!</v>
      </c>
      <c r="BY205" s="130" t="e">
        <f t="shared" ref="BY205" si="2569">Q205/Q219</f>
        <v>#DIV/0!</v>
      </c>
      <c r="BZ205" s="131" t="e">
        <f t="shared" ref="BZ205" si="2570">R205/R219</f>
        <v>#DIV/0!</v>
      </c>
      <c r="CA205" s="132" t="e">
        <f t="shared" ref="CA205" si="2571">S205/S219</f>
        <v>#DIV/0!</v>
      </c>
      <c r="CB205" s="129" t="e">
        <f t="shared" ref="CB205" si="2572">T205/T219</f>
        <v>#DIV/0!</v>
      </c>
      <c r="CC205" s="130" t="e">
        <f t="shared" ref="CC205" si="2573">U205/U219</f>
        <v>#DIV/0!</v>
      </c>
      <c r="CD205" s="131" t="e">
        <f t="shared" ref="CD205" si="2574">V205/V219</f>
        <v>#DIV/0!</v>
      </c>
      <c r="CE205" s="132" t="e">
        <f t="shared" ref="CE205" si="2575">W205/W219</f>
        <v>#DIV/0!</v>
      </c>
      <c r="CF205" s="129" t="e">
        <f t="shared" ref="CF205" si="2576">X205/X219</f>
        <v>#DIV/0!</v>
      </c>
      <c r="CG205" s="130" t="e">
        <f t="shared" ref="CG205" si="2577">Y205/Y219</f>
        <v>#DIV/0!</v>
      </c>
      <c r="CH205" s="131" t="e">
        <f t="shared" ref="CH205" si="2578">Z205/Z219</f>
        <v>#DIV/0!</v>
      </c>
      <c r="CI205" s="129" t="e">
        <f t="shared" ref="CI205" si="2579">AA205/AA219</f>
        <v>#DIV/0!</v>
      </c>
      <c r="CJ205" s="135" t="e">
        <f t="shared" ref="CJ205" si="2580">AB205/AB219</f>
        <v>#DIV/0!</v>
      </c>
      <c r="CK205" s="136" t="e">
        <f t="shared" ref="CK205" si="2581">AC205/AC219</f>
        <v>#DIV/0!</v>
      </c>
    </row>
    <row r="206" spans="1:89" ht="15" thickTop="1" thickBot="1">
      <c r="A206" s="137" t="s">
        <v>27</v>
      </c>
      <c r="B206" s="206"/>
      <c r="C206" s="190"/>
      <c r="D206" s="191"/>
      <c r="E206" s="192"/>
      <c r="F206" s="189"/>
      <c r="G206" s="193"/>
      <c r="H206" s="191"/>
      <c r="I206" s="192"/>
      <c r="J206" s="189"/>
      <c r="K206" s="190"/>
      <c r="L206" s="191"/>
      <c r="M206" s="189"/>
      <c r="N206" s="194"/>
      <c r="O206" s="207"/>
      <c r="P206" s="189"/>
      <c r="Q206" s="190"/>
      <c r="R206" s="191"/>
      <c r="S206" s="192"/>
      <c r="T206" s="189"/>
      <c r="U206" s="193"/>
      <c r="V206" s="191"/>
      <c r="W206" s="208"/>
      <c r="X206" s="189"/>
      <c r="Y206" s="193"/>
      <c r="Z206" s="191"/>
      <c r="AA206" s="189"/>
      <c r="AB206" s="172">
        <f t="shared" si="2307"/>
        <v>0</v>
      </c>
      <c r="AC206" s="173">
        <f t="shared" si="2308"/>
        <v>0</v>
      </c>
      <c r="AE206" s="269" t="s">
        <v>13</v>
      </c>
      <c r="AF206" s="20">
        <f t="shared" ref="AF206:BG206" si="2582">SUM(AF203:AF205)</f>
        <v>0</v>
      </c>
      <c r="AG206" s="21">
        <f t="shared" si="2582"/>
        <v>0</v>
      </c>
      <c r="AH206" s="20">
        <f t="shared" si="2582"/>
        <v>0</v>
      </c>
      <c r="AI206" s="21">
        <f t="shared" si="2582"/>
        <v>0</v>
      </c>
      <c r="AJ206" s="20">
        <f t="shared" si="2582"/>
        <v>0</v>
      </c>
      <c r="AK206" s="21">
        <f t="shared" si="2582"/>
        <v>0</v>
      </c>
      <c r="AL206" s="20">
        <f t="shared" si="2582"/>
        <v>0</v>
      </c>
      <c r="AM206" s="21">
        <f t="shared" si="2582"/>
        <v>0</v>
      </c>
      <c r="AN206" s="20">
        <f t="shared" si="2582"/>
        <v>0</v>
      </c>
      <c r="AO206" s="21">
        <f t="shared" si="2582"/>
        <v>0</v>
      </c>
      <c r="AP206" s="20">
        <f t="shared" si="2582"/>
        <v>0</v>
      </c>
      <c r="AQ206" s="21">
        <f t="shared" si="2582"/>
        <v>0</v>
      </c>
      <c r="AR206" s="20">
        <f t="shared" si="2582"/>
        <v>0</v>
      </c>
      <c r="AS206" s="21">
        <f t="shared" si="2582"/>
        <v>0</v>
      </c>
      <c r="AT206" s="20">
        <f t="shared" si="2582"/>
        <v>0</v>
      </c>
      <c r="AU206" s="21">
        <f t="shared" si="2582"/>
        <v>0</v>
      </c>
      <c r="AV206" s="20">
        <f t="shared" si="2582"/>
        <v>0</v>
      </c>
      <c r="AW206" s="21">
        <f t="shared" si="2582"/>
        <v>0</v>
      </c>
      <c r="AX206" s="20">
        <f t="shared" si="2582"/>
        <v>0</v>
      </c>
      <c r="AY206" s="21">
        <f t="shared" si="2582"/>
        <v>0</v>
      </c>
      <c r="AZ206" s="20">
        <f t="shared" si="2582"/>
        <v>0</v>
      </c>
      <c r="BA206" s="21">
        <f t="shared" si="2582"/>
        <v>0</v>
      </c>
      <c r="BB206" s="20">
        <f t="shared" si="2582"/>
        <v>0</v>
      </c>
      <c r="BC206" s="21">
        <f t="shared" si="2582"/>
        <v>0</v>
      </c>
      <c r="BD206" s="20">
        <f t="shared" si="2582"/>
        <v>0</v>
      </c>
      <c r="BE206" s="21">
        <f t="shared" si="2582"/>
        <v>0</v>
      </c>
      <c r="BF206" s="174">
        <f t="shared" si="2582"/>
        <v>0</v>
      </c>
      <c r="BG206" s="175">
        <f t="shared" si="2582"/>
        <v>0</v>
      </c>
      <c r="BI206" s="137" t="s">
        <v>27</v>
      </c>
      <c r="BJ206" s="129" t="e">
        <f>B206/B219</f>
        <v>#DIV/0!</v>
      </c>
      <c r="BK206" s="130" t="e">
        <f t="shared" ref="BK206" si="2583">C206/C219</f>
        <v>#DIV/0!</v>
      </c>
      <c r="BL206" s="131" t="e">
        <f t="shared" ref="BL206" si="2584">D206/D219</f>
        <v>#DIV/0!</v>
      </c>
      <c r="BM206" s="132" t="e">
        <f t="shared" ref="BM206" si="2585">E206/E219</f>
        <v>#DIV/0!</v>
      </c>
      <c r="BN206" s="129" t="e">
        <f t="shared" ref="BN206" si="2586">F206/F219</f>
        <v>#DIV/0!</v>
      </c>
      <c r="BO206" s="130" t="e">
        <f t="shared" ref="BO206" si="2587">G206/G219</f>
        <v>#DIV/0!</v>
      </c>
      <c r="BP206" s="131" t="e">
        <f t="shared" ref="BP206" si="2588">H206/H219</f>
        <v>#DIV/0!</v>
      </c>
      <c r="BQ206" s="132" t="e">
        <f t="shared" ref="BQ206" si="2589">I206/I219</f>
        <v>#DIV/0!</v>
      </c>
      <c r="BR206" s="129" t="e">
        <f t="shared" ref="BR206" si="2590">J206/J219</f>
        <v>#DIV/0!</v>
      </c>
      <c r="BS206" s="130" t="e">
        <f t="shared" ref="BS206" si="2591">K206/K219</f>
        <v>#DIV/0!</v>
      </c>
      <c r="BT206" s="131" t="e">
        <f t="shared" ref="BT206" si="2592">L206/L219</f>
        <v>#DIV/0!</v>
      </c>
      <c r="BU206" s="129" t="e">
        <f t="shared" ref="BU206" si="2593">M206/M219</f>
        <v>#DIV/0!</v>
      </c>
      <c r="BV206" s="133" t="e">
        <f t="shared" ref="BV206" si="2594">N206/N219</f>
        <v>#DIV/0!</v>
      </c>
      <c r="BW206" s="134" t="e">
        <f t="shared" ref="BW206" si="2595">O206/O219</f>
        <v>#DIV/0!</v>
      </c>
      <c r="BX206" s="129" t="e">
        <f t="shared" ref="BX206" si="2596">P206/P219</f>
        <v>#DIV/0!</v>
      </c>
      <c r="BY206" s="130" t="e">
        <f t="shared" ref="BY206" si="2597">Q206/Q219</f>
        <v>#DIV/0!</v>
      </c>
      <c r="BZ206" s="131" t="e">
        <f t="shared" ref="BZ206" si="2598">R206/R219</f>
        <v>#DIV/0!</v>
      </c>
      <c r="CA206" s="132" t="e">
        <f t="shared" ref="CA206" si="2599">S206/S219</f>
        <v>#DIV/0!</v>
      </c>
      <c r="CB206" s="129" t="e">
        <f t="shared" ref="CB206" si="2600">T206/T219</f>
        <v>#DIV/0!</v>
      </c>
      <c r="CC206" s="130" t="e">
        <f t="shared" ref="CC206" si="2601">U206/U219</f>
        <v>#DIV/0!</v>
      </c>
      <c r="CD206" s="131" t="e">
        <f t="shared" ref="CD206" si="2602">V206/V219</f>
        <v>#DIV/0!</v>
      </c>
      <c r="CE206" s="132" t="e">
        <f t="shared" ref="CE206" si="2603">W206/W219</f>
        <v>#DIV/0!</v>
      </c>
      <c r="CF206" s="129" t="e">
        <f t="shared" ref="CF206" si="2604">X206/X219</f>
        <v>#DIV/0!</v>
      </c>
      <c r="CG206" s="130" t="e">
        <f t="shared" ref="CG206" si="2605">Y206/Y219</f>
        <v>#DIV/0!</v>
      </c>
      <c r="CH206" s="131" t="e">
        <f t="shared" ref="CH206" si="2606">Z206/Z219</f>
        <v>#DIV/0!</v>
      </c>
      <c r="CI206" s="129" t="e">
        <f t="shared" ref="CI206" si="2607">AA206/AA219</f>
        <v>#DIV/0!</v>
      </c>
      <c r="CJ206" s="135" t="e">
        <f t="shared" ref="CJ206" si="2608">AB206/AB219</f>
        <v>#DIV/0!</v>
      </c>
      <c r="CK206" s="136" t="e">
        <f t="shared" ref="CK206" si="2609">AC206/AC219</f>
        <v>#DIV/0!</v>
      </c>
    </row>
    <row r="207" spans="1:89" ht="14" thickTop="1">
      <c r="A207" s="146" t="s">
        <v>28</v>
      </c>
      <c r="B207" s="203"/>
      <c r="C207" s="197"/>
      <c r="D207" s="198"/>
      <c r="E207" s="199"/>
      <c r="F207" s="196"/>
      <c r="G207" s="200"/>
      <c r="H207" s="198"/>
      <c r="I207" s="199"/>
      <c r="J207" s="196"/>
      <c r="K207" s="197"/>
      <c r="L207" s="198"/>
      <c r="M207" s="196"/>
      <c r="N207" s="201"/>
      <c r="O207" s="204"/>
      <c r="P207" s="196"/>
      <c r="Q207" s="197"/>
      <c r="R207" s="198"/>
      <c r="S207" s="199"/>
      <c r="T207" s="196"/>
      <c r="U207" s="200"/>
      <c r="V207" s="198"/>
      <c r="W207" s="205"/>
      <c r="X207" s="196"/>
      <c r="Y207" s="200"/>
      <c r="Z207" s="198"/>
      <c r="AA207" s="196"/>
      <c r="AB207" s="172">
        <f t="shared" si="2307"/>
        <v>0</v>
      </c>
      <c r="AC207" s="173">
        <f t="shared" si="2308"/>
        <v>0</v>
      </c>
      <c r="BI207" s="146" t="s">
        <v>28</v>
      </c>
      <c r="BJ207" s="129" t="e">
        <f>B207/B219</f>
        <v>#DIV/0!</v>
      </c>
      <c r="BK207" s="130" t="e">
        <f t="shared" ref="BK207" si="2610">C207/C219</f>
        <v>#DIV/0!</v>
      </c>
      <c r="BL207" s="131" t="e">
        <f t="shared" ref="BL207" si="2611">D207/D219</f>
        <v>#DIV/0!</v>
      </c>
      <c r="BM207" s="132" t="e">
        <f t="shared" ref="BM207" si="2612">E207/E219</f>
        <v>#DIV/0!</v>
      </c>
      <c r="BN207" s="129" t="e">
        <f t="shared" ref="BN207" si="2613">F207/F219</f>
        <v>#DIV/0!</v>
      </c>
      <c r="BO207" s="130" t="e">
        <f t="shared" ref="BO207" si="2614">G207/G219</f>
        <v>#DIV/0!</v>
      </c>
      <c r="BP207" s="131" t="e">
        <f t="shared" ref="BP207" si="2615">H207/H219</f>
        <v>#DIV/0!</v>
      </c>
      <c r="BQ207" s="132" t="e">
        <f t="shared" ref="BQ207" si="2616">I207/I219</f>
        <v>#DIV/0!</v>
      </c>
      <c r="BR207" s="129" t="e">
        <f t="shared" ref="BR207" si="2617">J207/J219</f>
        <v>#DIV/0!</v>
      </c>
      <c r="BS207" s="130" t="e">
        <f t="shared" ref="BS207" si="2618">K207/K219</f>
        <v>#DIV/0!</v>
      </c>
      <c r="BT207" s="131" t="e">
        <f t="shared" ref="BT207" si="2619">L207/L219</f>
        <v>#DIV/0!</v>
      </c>
      <c r="BU207" s="129" t="e">
        <f t="shared" ref="BU207" si="2620">M207/M219</f>
        <v>#DIV/0!</v>
      </c>
      <c r="BV207" s="133" t="e">
        <f t="shared" ref="BV207" si="2621">N207/N219</f>
        <v>#DIV/0!</v>
      </c>
      <c r="BW207" s="134" t="e">
        <f t="shared" ref="BW207" si="2622">O207/O219</f>
        <v>#DIV/0!</v>
      </c>
      <c r="BX207" s="129" t="e">
        <f t="shared" ref="BX207" si="2623">P207/P219</f>
        <v>#DIV/0!</v>
      </c>
      <c r="BY207" s="130" t="e">
        <f t="shared" ref="BY207" si="2624">Q207/Q219</f>
        <v>#DIV/0!</v>
      </c>
      <c r="BZ207" s="131" t="e">
        <f t="shared" ref="BZ207" si="2625">R207/R219</f>
        <v>#DIV/0!</v>
      </c>
      <c r="CA207" s="132" t="e">
        <f t="shared" ref="CA207" si="2626">S207/S219</f>
        <v>#DIV/0!</v>
      </c>
      <c r="CB207" s="129" t="e">
        <f t="shared" ref="CB207" si="2627">T207/T219</f>
        <v>#DIV/0!</v>
      </c>
      <c r="CC207" s="130" t="e">
        <f t="shared" ref="CC207" si="2628">U207/U219</f>
        <v>#DIV/0!</v>
      </c>
      <c r="CD207" s="131" t="e">
        <f t="shared" ref="CD207" si="2629">V207/V219</f>
        <v>#DIV/0!</v>
      </c>
      <c r="CE207" s="132" t="e">
        <f t="shared" ref="CE207" si="2630">W207/W219</f>
        <v>#DIV/0!</v>
      </c>
      <c r="CF207" s="129" t="e">
        <f t="shared" ref="CF207" si="2631">X207/X219</f>
        <v>#DIV/0!</v>
      </c>
      <c r="CG207" s="130" t="e">
        <f t="shared" ref="CG207" si="2632">Y207/Y219</f>
        <v>#DIV/0!</v>
      </c>
      <c r="CH207" s="131" t="e">
        <f t="shared" ref="CH207" si="2633">Z207/Z219</f>
        <v>#DIV/0!</v>
      </c>
      <c r="CI207" s="129" t="e">
        <f t="shared" ref="CI207" si="2634">AA207/AA219</f>
        <v>#DIV/0!</v>
      </c>
      <c r="CJ207" s="135" t="e">
        <f t="shared" ref="CJ207" si="2635">AB207/AB219</f>
        <v>#DIV/0!</v>
      </c>
      <c r="CK207" s="136" t="e">
        <f t="shared" ref="CK207" si="2636">AC207/AC219</f>
        <v>#DIV/0!</v>
      </c>
    </row>
    <row r="208" spans="1:89">
      <c r="A208" s="137" t="s">
        <v>29</v>
      </c>
      <c r="B208" s="206"/>
      <c r="C208" s="190"/>
      <c r="D208" s="191"/>
      <c r="E208" s="192"/>
      <c r="F208" s="189"/>
      <c r="G208" s="193"/>
      <c r="H208" s="191"/>
      <c r="I208" s="192"/>
      <c r="J208" s="189"/>
      <c r="K208" s="190"/>
      <c r="L208" s="191"/>
      <c r="M208" s="189"/>
      <c r="N208" s="194"/>
      <c r="O208" s="207"/>
      <c r="P208" s="189"/>
      <c r="Q208" s="190"/>
      <c r="R208" s="191"/>
      <c r="S208" s="192"/>
      <c r="T208" s="189"/>
      <c r="U208" s="193"/>
      <c r="V208" s="191"/>
      <c r="W208" s="208"/>
      <c r="X208" s="189"/>
      <c r="Y208" s="193"/>
      <c r="Z208" s="191"/>
      <c r="AA208" s="189"/>
      <c r="AB208" s="172">
        <f t="shared" si="2307"/>
        <v>0</v>
      </c>
      <c r="AC208" s="173">
        <f t="shared" si="2308"/>
        <v>0</v>
      </c>
      <c r="BI208" s="137" t="s">
        <v>29</v>
      </c>
      <c r="BJ208" s="129" t="e">
        <f>B208/B219</f>
        <v>#DIV/0!</v>
      </c>
      <c r="BK208" s="130" t="e">
        <f t="shared" ref="BK208" si="2637">C208/C219</f>
        <v>#DIV/0!</v>
      </c>
      <c r="BL208" s="131" t="e">
        <f t="shared" ref="BL208" si="2638">D208/D219</f>
        <v>#DIV/0!</v>
      </c>
      <c r="BM208" s="132" t="e">
        <f t="shared" ref="BM208" si="2639">E208/E219</f>
        <v>#DIV/0!</v>
      </c>
      <c r="BN208" s="129" t="e">
        <f t="shared" ref="BN208" si="2640">F208/F219</f>
        <v>#DIV/0!</v>
      </c>
      <c r="BO208" s="130" t="e">
        <f t="shared" ref="BO208" si="2641">G208/G219</f>
        <v>#DIV/0!</v>
      </c>
      <c r="BP208" s="131" t="e">
        <f t="shared" ref="BP208" si="2642">H208/H219</f>
        <v>#DIV/0!</v>
      </c>
      <c r="BQ208" s="132" t="e">
        <f t="shared" ref="BQ208" si="2643">I208/I219</f>
        <v>#DIV/0!</v>
      </c>
      <c r="BR208" s="129" t="e">
        <f t="shared" ref="BR208" si="2644">J208/J219</f>
        <v>#DIV/0!</v>
      </c>
      <c r="BS208" s="130" t="e">
        <f t="shared" ref="BS208" si="2645">K208/K219</f>
        <v>#DIV/0!</v>
      </c>
      <c r="BT208" s="131" t="e">
        <f t="shared" ref="BT208" si="2646">L208/L219</f>
        <v>#DIV/0!</v>
      </c>
      <c r="BU208" s="129" t="e">
        <f t="shared" ref="BU208" si="2647">M208/M219</f>
        <v>#DIV/0!</v>
      </c>
      <c r="BV208" s="133" t="e">
        <f t="shared" ref="BV208" si="2648">N208/N219</f>
        <v>#DIV/0!</v>
      </c>
      <c r="BW208" s="134" t="e">
        <f t="shared" ref="BW208" si="2649">O208/O219</f>
        <v>#DIV/0!</v>
      </c>
      <c r="BX208" s="129" t="e">
        <f t="shared" ref="BX208" si="2650">P208/P219</f>
        <v>#DIV/0!</v>
      </c>
      <c r="BY208" s="130" t="e">
        <f t="shared" ref="BY208" si="2651">Q208/Q219</f>
        <v>#DIV/0!</v>
      </c>
      <c r="BZ208" s="131" t="e">
        <f t="shared" ref="BZ208" si="2652">R208/R219</f>
        <v>#DIV/0!</v>
      </c>
      <c r="CA208" s="132" t="e">
        <f t="shared" ref="CA208" si="2653">S208/S219</f>
        <v>#DIV/0!</v>
      </c>
      <c r="CB208" s="129" t="e">
        <f t="shared" ref="CB208" si="2654">T208/T219</f>
        <v>#DIV/0!</v>
      </c>
      <c r="CC208" s="130" t="e">
        <f t="shared" ref="CC208" si="2655">U208/U219</f>
        <v>#DIV/0!</v>
      </c>
      <c r="CD208" s="131" t="e">
        <f t="shared" ref="CD208" si="2656">V208/V219</f>
        <v>#DIV/0!</v>
      </c>
      <c r="CE208" s="132" t="e">
        <f t="shared" ref="CE208" si="2657">W208/W219</f>
        <v>#DIV/0!</v>
      </c>
      <c r="CF208" s="129" t="e">
        <f t="shared" ref="CF208" si="2658">X208/X219</f>
        <v>#DIV/0!</v>
      </c>
      <c r="CG208" s="130" t="e">
        <f t="shared" ref="CG208" si="2659">Y208/Y219</f>
        <v>#DIV/0!</v>
      </c>
      <c r="CH208" s="131" t="e">
        <f t="shared" ref="CH208" si="2660">Z208/Z219</f>
        <v>#DIV/0!</v>
      </c>
      <c r="CI208" s="129" t="e">
        <f t="shared" ref="CI208" si="2661">AA208/AA219</f>
        <v>#DIV/0!</v>
      </c>
      <c r="CJ208" s="135" t="e">
        <f t="shared" ref="CJ208" si="2662">AB208/AB219</f>
        <v>#DIV/0!</v>
      </c>
      <c r="CK208" s="136" t="e">
        <f t="shared" ref="CK208" si="2663">AC208/AC219</f>
        <v>#DIV/0!</v>
      </c>
    </row>
    <row r="209" spans="1:89">
      <c r="A209" s="146" t="s">
        <v>30</v>
      </c>
      <c r="B209" s="203"/>
      <c r="C209" s="197"/>
      <c r="D209" s="198"/>
      <c r="E209" s="199"/>
      <c r="F209" s="196"/>
      <c r="G209" s="200"/>
      <c r="H209" s="198"/>
      <c r="I209" s="199"/>
      <c r="J209" s="196"/>
      <c r="K209" s="197"/>
      <c r="L209" s="198"/>
      <c r="M209" s="196"/>
      <c r="N209" s="201"/>
      <c r="O209" s="204"/>
      <c r="P209" s="196"/>
      <c r="Q209" s="197"/>
      <c r="R209" s="198"/>
      <c r="S209" s="199"/>
      <c r="T209" s="196"/>
      <c r="U209" s="200"/>
      <c r="V209" s="198"/>
      <c r="W209" s="205"/>
      <c r="X209" s="196"/>
      <c r="Y209" s="200"/>
      <c r="Z209" s="198"/>
      <c r="AA209" s="196"/>
      <c r="AB209" s="172">
        <f t="shared" si="2307"/>
        <v>0</v>
      </c>
      <c r="AC209" s="173">
        <f t="shared" si="2308"/>
        <v>0</v>
      </c>
      <c r="BI209" s="146" t="s">
        <v>30</v>
      </c>
      <c r="BJ209" s="129" t="e">
        <f>B209/B219</f>
        <v>#DIV/0!</v>
      </c>
      <c r="BK209" s="130" t="e">
        <f t="shared" ref="BK209" si="2664">C209/C219</f>
        <v>#DIV/0!</v>
      </c>
      <c r="BL209" s="131" t="e">
        <f t="shared" ref="BL209" si="2665">D209/D219</f>
        <v>#DIV/0!</v>
      </c>
      <c r="BM209" s="132" t="e">
        <f t="shared" ref="BM209" si="2666">E209/E219</f>
        <v>#DIV/0!</v>
      </c>
      <c r="BN209" s="129" t="e">
        <f t="shared" ref="BN209" si="2667">F209/F219</f>
        <v>#DIV/0!</v>
      </c>
      <c r="BO209" s="130" t="e">
        <f t="shared" ref="BO209" si="2668">G209/G219</f>
        <v>#DIV/0!</v>
      </c>
      <c r="BP209" s="131" t="e">
        <f t="shared" ref="BP209" si="2669">H209/H219</f>
        <v>#DIV/0!</v>
      </c>
      <c r="BQ209" s="132" t="e">
        <f t="shared" ref="BQ209" si="2670">I209/I219</f>
        <v>#DIV/0!</v>
      </c>
      <c r="BR209" s="129" t="e">
        <f t="shared" ref="BR209" si="2671">J209/J219</f>
        <v>#DIV/0!</v>
      </c>
      <c r="BS209" s="130" t="e">
        <f t="shared" ref="BS209" si="2672">K209/K219</f>
        <v>#DIV/0!</v>
      </c>
      <c r="BT209" s="131" t="e">
        <f t="shared" ref="BT209" si="2673">L209/L219</f>
        <v>#DIV/0!</v>
      </c>
      <c r="BU209" s="129" t="e">
        <f t="shared" ref="BU209" si="2674">M209/M219</f>
        <v>#DIV/0!</v>
      </c>
      <c r="BV209" s="133" t="e">
        <f t="shared" ref="BV209" si="2675">N209/N219</f>
        <v>#DIV/0!</v>
      </c>
      <c r="BW209" s="134" t="e">
        <f t="shared" ref="BW209" si="2676">O209/O219</f>
        <v>#DIV/0!</v>
      </c>
      <c r="BX209" s="129" t="e">
        <f t="shared" ref="BX209" si="2677">P209/P219</f>
        <v>#DIV/0!</v>
      </c>
      <c r="BY209" s="130" t="e">
        <f t="shared" ref="BY209" si="2678">Q209/Q219</f>
        <v>#DIV/0!</v>
      </c>
      <c r="BZ209" s="131" t="e">
        <f t="shared" ref="BZ209" si="2679">R209/R219</f>
        <v>#DIV/0!</v>
      </c>
      <c r="CA209" s="132" t="e">
        <f t="shared" ref="CA209" si="2680">S209/S219</f>
        <v>#DIV/0!</v>
      </c>
      <c r="CB209" s="129" t="e">
        <f t="shared" ref="CB209" si="2681">T209/T219</f>
        <v>#DIV/0!</v>
      </c>
      <c r="CC209" s="130" t="e">
        <f t="shared" ref="CC209" si="2682">U209/U219</f>
        <v>#DIV/0!</v>
      </c>
      <c r="CD209" s="131" t="e">
        <f t="shared" ref="CD209" si="2683">V209/V219</f>
        <v>#DIV/0!</v>
      </c>
      <c r="CE209" s="132" t="e">
        <f t="shared" ref="CE209" si="2684">W209/W219</f>
        <v>#DIV/0!</v>
      </c>
      <c r="CF209" s="129" t="e">
        <f t="shared" ref="CF209" si="2685">X209/X219</f>
        <v>#DIV/0!</v>
      </c>
      <c r="CG209" s="130" t="e">
        <f t="shared" ref="CG209" si="2686">Y209/Y219</f>
        <v>#DIV/0!</v>
      </c>
      <c r="CH209" s="131" t="e">
        <f t="shared" ref="CH209" si="2687">Z209/Z219</f>
        <v>#DIV/0!</v>
      </c>
      <c r="CI209" s="129" t="e">
        <f t="shared" ref="CI209" si="2688">AA209/AA219</f>
        <v>#DIV/0!</v>
      </c>
      <c r="CJ209" s="135" t="e">
        <f t="shared" ref="CJ209" si="2689">AB209/AB219</f>
        <v>#DIV/0!</v>
      </c>
      <c r="CK209" s="136" t="e">
        <f t="shared" ref="CK209" si="2690">AC209/AC219</f>
        <v>#DIV/0!</v>
      </c>
    </row>
    <row r="210" spans="1:89">
      <c r="A210" s="137" t="s">
        <v>31</v>
      </c>
      <c r="B210" s="206"/>
      <c r="C210" s="190"/>
      <c r="D210" s="191"/>
      <c r="E210" s="192"/>
      <c r="F210" s="189"/>
      <c r="G210" s="193"/>
      <c r="H210" s="191"/>
      <c r="I210" s="192"/>
      <c r="J210" s="189"/>
      <c r="K210" s="190"/>
      <c r="L210" s="191"/>
      <c r="M210" s="189"/>
      <c r="N210" s="194"/>
      <c r="O210" s="207"/>
      <c r="P210" s="189"/>
      <c r="Q210" s="190"/>
      <c r="R210" s="191"/>
      <c r="S210" s="192"/>
      <c r="T210" s="189"/>
      <c r="U210" s="193"/>
      <c r="V210" s="191"/>
      <c r="W210" s="208"/>
      <c r="X210" s="189"/>
      <c r="Y210" s="193"/>
      <c r="Z210" s="191"/>
      <c r="AA210" s="189"/>
      <c r="AB210" s="172">
        <f t="shared" si="2307"/>
        <v>0</v>
      </c>
      <c r="AC210" s="173">
        <f t="shared" si="2308"/>
        <v>0</v>
      </c>
      <c r="BI210" s="137" t="s">
        <v>31</v>
      </c>
      <c r="BJ210" s="129" t="e">
        <f>B210/B219</f>
        <v>#DIV/0!</v>
      </c>
      <c r="BK210" s="130" t="e">
        <f t="shared" ref="BK210" si="2691">C210/C219</f>
        <v>#DIV/0!</v>
      </c>
      <c r="BL210" s="131" t="e">
        <f t="shared" ref="BL210" si="2692">D210/D219</f>
        <v>#DIV/0!</v>
      </c>
      <c r="BM210" s="132" t="e">
        <f t="shared" ref="BM210" si="2693">E210/E219</f>
        <v>#DIV/0!</v>
      </c>
      <c r="BN210" s="129" t="e">
        <f t="shared" ref="BN210" si="2694">F210/F219</f>
        <v>#DIV/0!</v>
      </c>
      <c r="BO210" s="130" t="e">
        <f t="shared" ref="BO210" si="2695">G210/G219</f>
        <v>#DIV/0!</v>
      </c>
      <c r="BP210" s="131" t="e">
        <f t="shared" ref="BP210" si="2696">H210/H219</f>
        <v>#DIV/0!</v>
      </c>
      <c r="BQ210" s="132" t="e">
        <f t="shared" ref="BQ210" si="2697">I210/I219</f>
        <v>#DIV/0!</v>
      </c>
      <c r="BR210" s="129" t="e">
        <f t="shared" ref="BR210" si="2698">J210/J219</f>
        <v>#DIV/0!</v>
      </c>
      <c r="BS210" s="130" t="e">
        <f t="shared" ref="BS210" si="2699">K210/K219</f>
        <v>#DIV/0!</v>
      </c>
      <c r="BT210" s="131" t="e">
        <f t="shared" ref="BT210" si="2700">L210/L219</f>
        <v>#DIV/0!</v>
      </c>
      <c r="BU210" s="129" t="e">
        <f t="shared" ref="BU210" si="2701">M210/M219</f>
        <v>#DIV/0!</v>
      </c>
      <c r="BV210" s="133" t="e">
        <f t="shared" ref="BV210" si="2702">N210/N219</f>
        <v>#DIV/0!</v>
      </c>
      <c r="BW210" s="134" t="e">
        <f t="shared" ref="BW210" si="2703">O210/O219</f>
        <v>#DIV/0!</v>
      </c>
      <c r="BX210" s="129" t="e">
        <f t="shared" ref="BX210" si="2704">P210/P219</f>
        <v>#DIV/0!</v>
      </c>
      <c r="BY210" s="130" t="e">
        <f t="shared" ref="BY210" si="2705">Q210/Q219</f>
        <v>#DIV/0!</v>
      </c>
      <c r="BZ210" s="131" t="e">
        <f t="shared" ref="BZ210" si="2706">R210/R219</f>
        <v>#DIV/0!</v>
      </c>
      <c r="CA210" s="132" t="e">
        <f t="shared" ref="CA210" si="2707">S210/S219</f>
        <v>#DIV/0!</v>
      </c>
      <c r="CB210" s="129" t="e">
        <f t="shared" ref="CB210" si="2708">T210/T219</f>
        <v>#DIV/0!</v>
      </c>
      <c r="CC210" s="130" t="e">
        <f t="shared" ref="CC210" si="2709">U210/U219</f>
        <v>#DIV/0!</v>
      </c>
      <c r="CD210" s="131" t="e">
        <f t="shared" ref="CD210" si="2710">V210/V219</f>
        <v>#DIV/0!</v>
      </c>
      <c r="CE210" s="132" t="e">
        <f t="shared" ref="CE210" si="2711">W210/W219</f>
        <v>#DIV/0!</v>
      </c>
      <c r="CF210" s="129" t="e">
        <f t="shared" ref="CF210" si="2712">X210/X219</f>
        <v>#DIV/0!</v>
      </c>
      <c r="CG210" s="130" t="e">
        <f t="shared" ref="CG210" si="2713">Y210/Y219</f>
        <v>#DIV/0!</v>
      </c>
      <c r="CH210" s="131" t="e">
        <f t="shared" ref="CH210" si="2714">Z210/Z219</f>
        <v>#DIV/0!</v>
      </c>
      <c r="CI210" s="129" t="e">
        <f t="shared" ref="CI210" si="2715">AA210/AA219</f>
        <v>#DIV/0!</v>
      </c>
      <c r="CJ210" s="135" t="e">
        <f t="shared" ref="CJ210" si="2716">AB210/AB219</f>
        <v>#DIV/0!</v>
      </c>
      <c r="CK210" s="136" t="e">
        <f t="shared" ref="CK210" si="2717">AC210/AC219</f>
        <v>#DIV/0!</v>
      </c>
    </row>
    <row r="211" spans="1:89">
      <c r="A211" s="146" t="s">
        <v>32</v>
      </c>
      <c r="B211" s="203"/>
      <c r="C211" s="197"/>
      <c r="D211" s="198"/>
      <c r="E211" s="199"/>
      <c r="F211" s="196"/>
      <c r="G211" s="200"/>
      <c r="H211" s="198"/>
      <c r="I211" s="199"/>
      <c r="J211" s="196"/>
      <c r="K211" s="197"/>
      <c r="L211" s="198"/>
      <c r="M211" s="196"/>
      <c r="N211" s="201"/>
      <c r="O211" s="204"/>
      <c r="P211" s="196"/>
      <c r="Q211" s="197"/>
      <c r="R211" s="198"/>
      <c r="S211" s="199"/>
      <c r="T211" s="196"/>
      <c r="U211" s="200"/>
      <c r="V211" s="198"/>
      <c r="W211" s="205"/>
      <c r="X211" s="196"/>
      <c r="Y211" s="200"/>
      <c r="Z211" s="198"/>
      <c r="AA211" s="196"/>
      <c r="AB211" s="172">
        <f t="shared" si="2307"/>
        <v>0</v>
      </c>
      <c r="AC211" s="173">
        <f t="shared" si="2308"/>
        <v>0</v>
      </c>
      <c r="BI211" s="146" t="s">
        <v>32</v>
      </c>
      <c r="BJ211" s="129" t="e">
        <f>B211/B219</f>
        <v>#DIV/0!</v>
      </c>
      <c r="BK211" s="130" t="e">
        <f t="shared" ref="BK211" si="2718">C211/C219</f>
        <v>#DIV/0!</v>
      </c>
      <c r="BL211" s="131" t="e">
        <f t="shared" ref="BL211" si="2719">D211/D219</f>
        <v>#DIV/0!</v>
      </c>
      <c r="BM211" s="132" t="e">
        <f t="shared" ref="BM211" si="2720">E211/E219</f>
        <v>#DIV/0!</v>
      </c>
      <c r="BN211" s="129" t="e">
        <f t="shared" ref="BN211" si="2721">F211/F219</f>
        <v>#DIV/0!</v>
      </c>
      <c r="BO211" s="130" t="e">
        <f t="shared" ref="BO211" si="2722">G211/G219</f>
        <v>#DIV/0!</v>
      </c>
      <c r="BP211" s="131" t="e">
        <f t="shared" ref="BP211" si="2723">H211/H219</f>
        <v>#DIV/0!</v>
      </c>
      <c r="BQ211" s="132" t="e">
        <f t="shared" ref="BQ211" si="2724">I211/I219</f>
        <v>#DIV/0!</v>
      </c>
      <c r="BR211" s="129" t="e">
        <f t="shared" ref="BR211" si="2725">J211/J219</f>
        <v>#DIV/0!</v>
      </c>
      <c r="BS211" s="130" t="e">
        <f t="shared" ref="BS211" si="2726">K211/K219</f>
        <v>#DIV/0!</v>
      </c>
      <c r="BT211" s="131" t="e">
        <f t="shared" ref="BT211" si="2727">L211/L219</f>
        <v>#DIV/0!</v>
      </c>
      <c r="BU211" s="129" t="e">
        <f t="shared" ref="BU211" si="2728">M211/M219</f>
        <v>#DIV/0!</v>
      </c>
      <c r="BV211" s="133" t="e">
        <f t="shared" ref="BV211" si="2729">N211/N219</f>
        <v>#DIV/0!</v>
      </c>
      <c r="BW211" s="134" t="e">
        <f t="shared" ref="BW211" si="2730">O211/O219</f>
        <v>#DIV/0!</v>
      </c>
      <c r="BX211" s="129" t="e">
        <f t="shared" ref="BX211" si="2731">P211/P219</f>
        <v>#DIV/0!</v>
      </c>
      <c r="BY211" s="130" t="e">
        <f t="shared" ref="BY211" si="2732">Q211/Q219</f>
        <v>#DIV/0!</v>
      </c>
      <c r="BZ211" s="131" t="e">
        <f t="shared" ref="BZ211" si="2733">R211/R219</f>
        <v>#DIV/0!</v>
      </c>
      <c r="CA211" s="132" t="e">
        <f t="shared" ref="CA211" si="2734">S211/S219</f>
        <v>#DIV/0!</v>
      </c>
      <c r="CB211" s="129" t="e">
        <f t="shared" ref="CB211" si="2735">T211/T219</f>
        <v>#DIV/0!</v>
      </c>
      <c r="CC211" s="130" t="e">
        <f t="shared" ref="CC211" si="2736">U211/U219</f>
        <v>#DIV/0!</v>
      </c>
      <c r="CD211" s="131" t="e">
        <f t="shared" ref="CD211" si="2737">V211/V219</f>
        <v>#DIV/0!</v>
      </c>
      <c r="CE211" s="132" t="e">
        <f t="shared" ref="CE211" si="2738">W211/W219</f>
        <v>#DIV/0!</v>
      </c>
      <c r="CF211" s="129" t="e">
        <f t="shared" ref="CF211" si="2739">X211/X219</f>
        <v>#DIV/0!</v>
      </c>
      <c r="CG211" s="130" t="e">
        <f t="shared" ref="CG211" si="2740">Y211/Y219</f>
        <v>#DIV/0!</v>
      </c>
      <c r="CH211" s="131" t="e">
        <f t="shared" ref="CH211" si="2741">Z211/Z219</f>
        <v>#DIV/0!</v>
      </c>
      <c r="CI211" s="129" t="e">
        <f t="shared" ref="CI211" si="2742">AA211/AA219</f>
        <v>#DIV/0!</v>
      </c>
      <c r="CJ211" s="135" t="e">
        <f t="shared" ref="CJ211" si="2743">AB211/AB219</f>
        <v>#DIV/0!</v>
      </c>
      <c r="CK211" s="136" t="e">
        <f t="shared" ref="CK211" si="2744">AC211/AC219</f>
        <v>#DIV/0!</v>
      </c>
    </row>
    <row r="212" spans="1:89">
      <c r="A212" s="137" t="s">
        <v>33</v>
      </c>
      <c r="B212" s="206"/>
      <c r="C212" s="190"/>
      <c r="D212" s="191"/>
      <c r="E212" s="192"/>
      <c r="F212" s="189"/>
      <c r="G212" s="193"/>
      <c r="H212" s="191"/>
      <c r="I212" s="192"/>
      <c r="J212" s="189"/>
      <c r="K212" s="190"/>
      <c r="L212" s="191"/>
      <c r="M212" s="189"/>
      <c r="N212" s="194"/>
      <c r="O212" s="207"/>
      <c r="P212" s="189"/>
      <c r="Q212" s="190"/>
      <c r="R212" s="191"/>
      <c r="S212" s="192"/>
      <c r="T212" s="189"/>
      <c r="U212" s="193"/>
      <c r="V212" s="191"/>
      <c r="W212" s="208"/>
      <c r="X212" s="189"/>
      <c r="Y212" s="193"/>
      <c r="Z212" s="191"/>
      <c r="AA212" s="189"/>
      <c r="AB212" s="172">
        <f t="shared" si="2307"/>
        <v>0</v>
      </c>
      <c r="AC212" s="173">
        <f t="shared" si="2308"/>
        <v>0</v>
      </c>
      <c r="BI212" s="137" t="s">
        <v>33</v>
      </c>
      <c r="BJ212" s="129" t="e">
        <f>B212/B219</f>
        <v>#DIV/0!</v>
      </c>
      <c r="BK212" s="130" t="e">
        <f t="shared" ref="BK212" si="2745">C212/C219</f>
        <v>#DIV/0!</v>
      </c>
      <c r="BL212" s="131" t="e">
        <f t="shared" ref="BL212" si="2746">D212/D219</f>
        <v>#DIV/0!</v>
      </c>
      <c r="BM212" s="132" t="e">
        <f t="shared" ref="BM212" si="2747">E212/E219</f>
        <v>#DIV/0!</v>
      </c>
      <c r="BN212" s="129" t="e">
        <f t="shared" ref="BN212" si="2748">F212/F219</f>
        <v>#DIV/0!</v>
      </c>
      <c r="BO212" s="130" t="e">
        <f t="shared" ref="BO212" si="2749">G212/G219</f>
        <v>#DIV/0!</v>
      </c>
      <c r="BP212" s="131" t="e">
        <f t="shared" ref="BP212" si="2750">H212/H219</f>
        <v>#DIV/0!</v>
      </c>
      <c r="BQ212" s="132" t="e">
        <f t="shared" ref="BQ212" si="2751">I212/I219</f>
        <v>#DIV/0!</v>
      </c>
      <c r="BR212" s="129" t="e">
        <f t="shared" ref="BR212" si="2752">J212/J219</f>
        <v>#DIV/0!</v>
      </c>
      <c r="BS212" s="130" t="e">
        <f t="shared" ref="BS212" si="2753">K212/K219</f>
        <v>#DIV/0!</v>
      </c>
      <c r="BT212" s="131" t="e">
        <f t="shared" ref="BT212" si="2754">L212/L219</f>
        <v>#DIV/0!</v>
      </c>
      <c r="BU212" s="129" t="e">
        <f t="shared" ref="BU212" si="2755">M212/M219</f>
        <v>#DIV/0!</v>
      </c>
      <c r="BV212" s="133" t="e">
        <f t="shared" ref="BV212" si="2756">N212/N219</f>
        <v>#DIV/0!</v>
      </c>
      <c r="BW212" s="134" t="e">
        <f t="shared" ref="BW212" si="2757">O212/O219</f>
        <v>#DIV/0!</v>
      </c>
      <c r="BX212" s="129" t="e">
        <f t="shared" ref="BX212" si="2758">P212/P219</f>
        <v>#DIV/0!</v>
      </c>
      <c r="BY212" s="130" t="e">
        <f t="shared" ref="BY212" si="2759">Q212/Q219</f>
        <v>#DIV/0!</v>
      </c>
      <c r="BZ212" s="131" t="e">
        <f t="shared" ref="BZ212" si="2760">R212/R219</f>
        <v>#DIV/0!</v>
      </c>
      <c r="CA212" s="132" t="e">
        <f t="shared" ref="CA212" si="2761">S212/S219</f>
        <v>#DIV/0!</v>
      </c>
      <c r="CB212" s="129" t="e">
        <f t="shared" ref="CB212" si="2762">T212/T219</f>
        <v>#DIV/0!</v>
      </c>
      <c r="CC212" s="130" t="e">
        <f t="shared" ref="CC212" si="2763">U212/U219</f>
        <v>#DIV/0!</v>
      </c>
      <c r="CD212" s="131" t="e">
        <f t="shared" ref="CD212" si="2764">V212/V219</f>
        <v>#DIV/0!</v>
      </c>
      <c r="CE212" s="132" t="e">
        <f t="shared" ref="CE212" si="2765">W212/W219</f>
        <v>#DIV/0!</v>
      </c>
      <c r="CF212" s="129" t="e">
        <f t="shared" ref="CF212" si="2766">X212/X219</f>
        <v>#DIV/0!</v>
      </c>
      <c r="CG212" s="130" t="e">
        <f t="shared" ref="CG212" si="2767">Y212/Y219</f>
        <v>#DIV/0!</v>
      </c>
      <c r="CH212" s="131" t="e">
        <f t="shared" ref="CH212" si="2768">Z212/Z219</f>
        <v>#DIV/0!</v>
      </c>
      <c r="CI212" s="129" t="e">
        <f t="shared" ref="CI212" si="2769">AA212/AA219</f>
        <v>#DIV/0!</v>
      </c>
      <c r="CJ212" s="135" t="e">
        <f t="shared" ref="CJ212" si="2770">AB212/AB219</f>
        <v>#DIV/0!</v>
      </c>
      <c r="CK212" s="136" t="e">
        <f t="shared" ref="CK212" si="2771">AC212/AC219</f>
        <v>#DIV/0!</v>
      </c>
    </row>
    <row r="213" spans="1:89">
      <c r="A213" s="146" t="s">
        <v>34</v>
      </c>
      <c r="B213" s="203"/>
      <c r="C213" s="197"/>
      <c r="D213" s="198"/>
      <c r="E213" s="199"/>
      <c r="F213" s="196"/>
      <c r="G213" s="200"/>
      <c r="H213" s="198"/>
      <c r="I213" s="199"/>
      <c r="J213" s="196"/>
      <c r="K213" s="197"/>
      <c r="L213" s="198"/>
      <c r="M213" s="196"/>
      <c r="N213" s="201"/>
      <c r="O213" s="204"/>
      <c r="P213" s="196"/>
      <c r="Q213" s="197"/>
      <c r="R213" s="198"/>
      <c r="S213" s="199"/>
      <c r="T213" s="196"/>
      <c r="U213" s="200"/>
      <c r="V213" s="198"/>
      <c r="W213" s="205"/>
      <c r="X213" s="196"/>
      <c r="Y213" s="200"/>
      <c r="Z213" s="198"/>
      <c r="AA213" s="196"/>
      <c r="AB213" s="172">
        <f t="shared" si="2307"/>
        <v>0</v>
      </c>
      <c r="AC213" s="173">
        <f t="shared" si="2308"/>
        <v>0</v>
      </c>
      <c r="BI213" s="146" t="s">
        <v>34</v>
      </c>
      <c r="BJ213" s="129" t="e">
        <f>B213/B219</f>
        <v>#DIV/0!</v>
      </c>
      <c r="BK213" s="130" t="e">
        <f t="shared" ref="BK213" si="2772">C213/C219</f>
        <v>#DIV/0!</v>
      </c>
      <c r="BL213" s="131" t="e">
        <f t="shared" ref="BL213" si="2773">D213/D219</f>
        <v>#DIV/0!</v>
      </c>
      <c r="BM213" s="132" t="e">
        <f t="shared" ref="BM213" si="2774">E213/E219</f>
        <v>#DIV/0!</v>
      </c>
      <c r="BN213" s="129" t="e">
        <f t="shared" ref="BN213" si="2775">F213/F219</f>
        <v>#DIV/0!</v>
      </c>
      <c r="BO213" s="130" t="e">
        <f t="shared" ref="BO213" si="2776">G213/G219</f>
        <v>#DIV/0!</v>
      </c>
      <c r="BP213" s="131" t="e">
        <f t="shared" ref="BP213" si="2777">H213/H219</f>
        <v>#DIV/0!</v>
      </c>
      <c r="BQ213" s="132" t="e">
        <f t="shared" ref="BQ213" si="2778">I213/I219</f>
        <v>#DIV/0!</v>
      </c>
      <c r="BR213" s="129" t="e">
        <f t="shared" ref="BR213" si="2779">J213/J219</f>
        <v>#DIV/0!</v>
      </c>
      <c r="BS213" s="130" t="e">
        <f t="shared" ref="BS213" si="2780">K213/K219</f>
        <v>#DIV/0!</v>
      </c>
      <c r="BT213" s="131" t="e">
        <f t="shared" ref="BT213" si="2781">L213/L219</f>
        <v>#DIV/0!</v>
      </c>
      <c r="BU213" s="129" t="e">
        <f t="shared" ref="BU213" si="2782">M213/M219</f>
        <v>#DIV/0!</v>
      </c>
      <c r="BV213" s="133" t="e">
        <f t="shared" ref="BV213" si="2783">N213/N219</f>
        <v>#DIV/0!</v>
      </c>
      <c r="BW213" s="134" t="e">
        <f t="shared" ref="BW213" si="2784">O213/O219</f>
        <v>#DIV/0!</v>
      </c>
      <c r="BX213" s="129" t="e">
        <f t="shared" ref="BX213" si="2785">P213/P219</f>
        <v>#DIV/0!</v>
      </c>
      <c r="BY213" s="130" t="e">
        <f t="shared" ref="BY213" si="2786">Q213/Q219</f>
        <v>#DIV/0!</v>
      </c>
      <c r="BZ213" s="131" t="e">
        <f t="shared" ref="BZ213" si="2787">R213/R219</f>
        <v>#DIV/0!</v>
      </c>
      <c r="CA213" s="132" t="e">
        <f t="shared" ref="CA213" si="2788">S213/S219</f>
        <v>#DIV/0!</v>
      </c>
      <c r="CB213" s="129" t="e">
        <f t="shared" ref="CB213" si="2789">T213/T219</f>
        <v>#DIV/0!</v>
      </c>
      <c r="CC213" s="130" t="e">
        <f t="shared" ref="CC213" si="2790">U213/U219</f>
        <v>#DIV/0!</v>
      </c>
      <c r="CD213" s="131" t="e">
        <f t="shared" ref="CD213" si="2791">V213/V219</f>
        <v>#DIV/0!</v>
      </c>
      <c r="CE213" s="132" t="e">
        <f t="shared" ref="CE213" si="2792">W213/W219</f>
        <v>#DIV/0!</v>
      </c>
      <c r="CF213" s="129" t="e">
        <f t="shared" ref="CF213" si="2793">X213/X219</f>
        <v>#DIV/0!</v>
      </c>
      <c r="CG213" s="130" t="e">
        <f t="shared" ref="CG213" si="2794">Y213/Y219</f>
        <v>#DIV/0!</v>
      </c>
      <c r="CH213" s="131" t="e">
        <f t="shared" ref="CH213" si="2795">Z213/Z219</f>
        <v>#DIV/0!</v>
      </c>
      <c r="CI213" s="129" t="e">
        <f t="shared" ref="CI213" si="2796">AA213/AA219</f>
        <v>#DIV/0!</v>
      </c>
      <c r="CJ213" s="135" t="e">
        <f t="shared" ref="CJ213" si="2797">AB213/AB219</f>
        <v>#DIV/0!</v>
      </c>
      <c r="CK213" s="136" t="e">
        <f t="shared" ref="CK213" si="2798">AC213/AC219</f>
        <v>#DIV/0!</v>
      </c>
    </row>
    <row r="214" spans="1:89">
      <c r="A214" s="137" t="s">
        <v>35</v>
      </c>
      <c r="B214" s="206"/>
      <c r="C214" s="190"/>
      <c r="D214" s="191"/>
      <c r="E214" s="192"/>
      <c r="F214" s="189"/>
      <c r="G214" s="193"/>
      <c r="H214" s="191"/>
      <c r="I214" s="192"/>
      <c r="J214" s="189"/>
      <c r="K214" s="190"/>
      <c r="L214" s="191"/>
      <c r="M214" s="189"/>
      <c r="N214" s="194"/>
      <c r="O214" s="207"/>
      <c r="P214" s="189"/>
      <c r="Q214" s="190"/>
      <c r="R214" s="191"/>
      <c r="S214" s="192"/>
      <c r="T214" s="189"/>
      <c r="U214" s="193"/>
      <c r="V214" s="191"/>
      <c r="W214" s="208"/>
      <c r="X214" s="189"/>
      <c r="Y214" s="193"/>
      <c r="Z214" s="191"/>
      <c r="AA214" s="189"/>
      <c r="AB214" s="172">
        <f t="shared" si="2307"/>
        <v>0</v>
      </c>
      <c r="AC214" s="173">
        <f t="shared" si="2308"/>
        <v>0</v>
      </c>
      <c r="BI214" s="137" t="s">
        <v>35</v>
      </c>
      <c r="BJ214" s="129" t="e">
        <f>B214/B219</f>
        <v>#DIV/0!</v>
      </c>
      <c r="BK214" s="130" t="e">
        <f t="shared" ref="BK214" si="2799">C214/C219</f>
        <v>#DIV/0!</v>
      </c>
      <c r="BL214" s="131" t="e">
        <f t="shared" ref="BL214" si="2800">D214/D219</f>
        <v>#DIV/0!</v>
      </c>
      <c r="BM214" s="132" t="e">
        <f t="shared" ref="BM214" si="2801">E214/E219</f>
        <v>#DIV/0!</v>
      </c>
      <c r="BN214" s="129" t="e">
        <f t="shared" ref="BN214" si="2802">F214/F219</f>
        <v>#DIV/0!</v>
      </c>
      <c r="BO214" s="130" t="e">
        <f t="shared" ref="BO214" si="2803">G214/G219</f>
        <v>#DIV/0!</v>
      </c>
      <c r="BP214" s="131" t="e">
        <f t="shared" ref="BP214" si="2804">H214/H219</f>
        <v>#DIV/0!</v>
      </c>
      <c r="BQ214" s="132" t="e">
        <f t="shared" ref="BQ214" si="2805">I214/I219</f>
        <v>#DIV/0!</v>
      </c>
      <c r="BR214" s="129" t="e">
        <f t="shared" ref="BR214" si="2806">J214/J219</f>
        <v>#DIV/0!</v>
      </c>
      <c r="BS214" s="130" t="e">
        <f t="shared" ref="BS214" si="2807">K214/K219</f>
        <v>#DIV/0!</v>
      </c>
      <c r="BT214" s="131" t="e">
        <f t="shared" ref="BT214" si="2808">L214/L219</f>
        <v>#DIV/0!</v>
      </c>
      <c r="BU214" s="129" t="e">
        <f t="shared" ref="BU214" si="2809">M214/M219</f>
        <v>#DIV/0!</v>
      </c>
      <c r="BV214" s="133" t="e">
        <f t="shared" ref="BV214" si="2810">N214/N219</f>
        <v>#DIV/0!</v>
      </c>
      <c r="BW214" s="134" t="e">
        <f t="shared" ref="BW214" si="2811">O214/O219</f>
        <v>#DIV/0!</v>
      </c>
      <c r="BX214" s="129" t="e">
        <f t="shared" ref="BX214" si="2812">P214/P219</f>
        <v>#DIV/0!</v>
      </c>
      <c r="BY214" s="130" t="e">
        <f t="shared" ref="BY214" si="2813">Q214/Q219</f>
        <v>#DIV/0!</v>
      </c>
      <c r="BZ214" s="131" t="e">
        <f t="shared" ref="BZ214" si="2814">R214/R219</f>
        <v>#DIV/0!</v>
      </c>
      <c r="CA214" s="132" t="e">
        <f t="shared" ref="CA214" si="2815">S214/S219</f>
        <v>#DIV/0!</v>
      </c>
      <c r="CB214" s="129" t="e">
        <f t="shared" ref="CB214" si="2816">T214/T219</f>
        <v>#DIV/0!</v>
      </c>
      <c r="CC214" s="130" t="e">
        <f t="shared" ref="CC214" si="2817">U214/U219</f>
        <v>#DIV/0!</v>
      </c>
      <c r="CD214" s="131" t="e">
        <f t="shared" ref="CD214" si="2818">V214/V219</f>
        <v>#DIV/0!</v>
      </c>
      <c r="CE214" s="132" t="e">
        <f t="shared" ref="CE214" si="2819">W214/W219</f>
        <v>#DIV/0!</v>
      </c>
      <c r="CF214" s="129" t="e">
        <f t="shared" ref="CF214" si="2820">X214/X219</f>
        <v>#DIV/0!</v>
      </c>
      <c r="CG214" s="130" t="e">
        <f t="shared" ref="CG214" si="2821">Y214/Y219</f>
        <v>#DIV/0!</v>
      </c>
      <c r="CH214" s="131" t="e">
        <f t="shared" ref="CH214" si="2822">Z214/Z219</f>
        <v>#DIV/0!</v>
      </c>
      <c r="CI214" s="129" t="e">
        <f t="shared" ref="CI214" si="2823">AA214/AA219</f>
        <v>#DIV/0!</v>
      </c>
      <c r="CJ214" s="135" t="e">
        <f t="shared" ref="CJ214" si="2824">AB214/AB219</f>
        <v>#DIV/0!</v>
      </c>
      <c r="CK214" s="136" t="e">
        <f t="shared" ref="CK214" si="2825">AC214/AC219</f>
        <v>#DIV/0!</v>
      </c>
    </row>
    <row r="215" spans="1:89">
      <c r="A215" s="146" t="s">
        <v>36</v>
      </c>
      <c r="B215" s="203"/>
      <c r="C215" s="197"/>
      <c r="D215" s="198"/>
      <c r="E215" s="199"/>
      <c r="F215" s="196"/>
      <c r="G215" s="200"/>
      <c r="H215" s="198"/>
      <c r="I215" s="199"/>
      <c r="J215" s="196"/>
      <c r="K215" s="200"/>
      <c r="L215" s="198"/>
      <c r="M215" s="196"/>
      <c r="N215" s="201"/>
      <c r="O215" s="204"/>
      <c r="P215" s="196"/>
      <c r="Q215" s="200"/>
      <c r="R215" s="198"/>
      <c r="S215" s="199"/>
      <c r="T215" s="196"/>
      <c r="U215" s="200"/>
      <c r="V215" s="198"/>
      <c r="W215" s="199"/>
      <c r="X215" s="196"/>
      <c r="Y215" s="200"/>
      <c r="Z215" s="198"/>
      <c r="AA215" s="196"/>
      <c r="AB215" s="172">
        <f t="shared" si="2307"/>
        <v>0</v>
      </c>
      <c r="AC215" s="173">
        <f t="shared" si="2308"/>
        <v>0</v>
      </c>
      <c r="BI215" s="146" t="s">
        <v>36</v>
      </c>
      <c r="BJ215" s="129" t="e">
        <f>B215/B219</f>
        <v>#DIV/0!</v>
      </c>
      <c r="BK215" s="130" t="e">
        <f t="shared" ref="BK215" si="2826">C215/C219</f>
        <v>#DIV/0!</v>
      </c>
      <c r="BL215" s="131" t="e">
        <f t="shared" ref="BL215" si="2827">D215/D219</f>
        <v>#DIV/0!</v>
      </c>
      <c r="BM215" s="132" t="e">
        <f t="shared" ref="BM215" si="2828">E215/E219</f>
        <v>#DIV/0!</v>
      </c>
      <c r="BN215" s="129" t="e">
        <f t="shared" ref="BN215" si="2829">F215/F219</f>
        <v>#DIV/0!</v>
      </c>
      <c r="BO215" s="130" t="e">
        <f t="shared" ref="BO215" si="2830">G215/G219</f>
        <v>#DIV/0!</v>
      </c>
      <c r="BP215" s="131" t="e">
        <f t="shared" ref="BP215" si="2831">H215/H219</f>
        <v>#DIV/0!</v>
      </c>
      <c r="BQ215" s="132" t="e">
        <f t="shared" ref="BQ215" si="2832">I215/I219</f>
        <v>#DIV/0!</v>
      </c>
      <c r="BR215" s="129" t="e">
        <f t="shared" ref="BR215" si="2833">J215/J219</f>
        <v>#DIV/0!</v>
      </c>
      <c r="BS215" s="130" t="e">
        <f t="shared" ref="BS215" si="2834">K215/K219</f>
        <v>#DIV/0!</v>
      </c>
      <c r="BT215" s="131" t="e">
        <f t="shared" ref="BT215" si="2835">L215/L219</f>
        <v>#DIV/0!</v>
      </c>
      <c r="BU215" s="129" t="e">
        <f t="shared" ref="BU215" si="2836">M215/M219</f>
        <v>#DIV/0!</v>
      </c>
      <c r="BV215" s="133" t="e">
        <f t="shared" ref="BV215" si="2837">N215/N219</f>
        <v>#DIV/0!</v>
      </c>
      <c r="BW215" s="134" t="e">
        <f t="shared" ref="BW215" si="2838">O215/O219</f>
        <v>#DIV/0!</v>
      </c>
      <c r="BX215" s="129" t="e">
        <f t="shared" ref="BX215" si="2839">P215/P219</f>
        <v>#DIV/0!</v>
      </c>
      <c r="BY215" s="130" t="e">
        <f t="shared" ref="BY215" si="2840">Q215/Q219</f>
        <v>#DIV/0!</v>
      </c>
      <c r="BZ215" s="131" t="e">
        <f t="shared" ref="BZ215" si="2841">R215/R219</f>
        <v>#DIV/0!</v>
      </c>
      <c r="CA215" s="132" t="e">
        <f t="shared" ref="CA215" si="2842">S215/S219</f>
        <v>#DIV/0!</v>
      </c>
      <c r="CB215" s="129" t="e">
        <f t="shared" ref="CB215" si="2843">T215/T219</f>
        <v>#DIV/0!</v>
      </c>
      <c r="CC215" s="130" t="e">
        <f t="shared" ref="CC215" si="2844">U215/U219</f>
        <v>#DIV/0!</v>
      </c>
      <c r="CD215" s="131" t="e">
        <f t="shared" ref="CD215" si="2845">V215/V219</f>
        <v>#DIV/0!</v>
      </c>
      <c r="CE215" s="132" t="e">
        <f t="shared" ref="CE215" si="2846">W215/W219</f>
        <v>#DIV/0!</v>
      </c>
      <c r="CF215" s="129" t="e">
        <f t="shared" ref="CF215" si="2847">X215/X219</f>
        <v>#DIV/0!</v>
      </c>
      <c r="CG215" s="130" t="e">
        <f t="shared" ref="CG215" si="2848">Y215/Y219</f>
        <v>#DIV/0!</v>
      </c>
      <c r="CH215" s="131" t="e">
        <f t="shared" ref="CH215" si="2849">Z215/Z219</f>
        <v>#DIV/0!</v>
      </c>
      <c r="CI215" s="129" t="e">
        <f t="shared" ref="CI215" si="2850">AA215/AA219</f>
        <v>#DIV/0!</v>
      </c>
      <c r="CJ215" s="135" t="e">
        <f t="shared" ref="CJ215" si="2851">AB215/AB219</f>
        <v>#DIV/0!</v>
      </c>
      <c r="CK215" s="136" t="e">
        <f t="shared" ref="CK215" si="2852">AC215/AC219</f>
        <v>#DIV/0!</v>
      </c>
    </row>
    <row r="216" spans="1:89">
      <c r="A216" s="137" t="s">
        <v>37</v>
      </c>
      <c r="B216" s="59"/>
      <c r="C216" s="60"/>
      <c r="D216" s="139"/>
      <c r="E216" s="140"/>
      <c r="F216" s="138"/>
      <c r="G216" s="141"/>
      <c r="H216" s="139"/>
      <c r="I216" s="140"/>
      <c r="J216" s="138"/>
      <c r="K216" s="141"/>
      <c r="L216" s="139"/>
      <c r="M216" s="138"/>
      <c r="N216" s="142"/>
      <c r="O216" s="143"/>
      <c r="P216" s="138"/>
      <c r="Q216" s="141"/>
      <c r="R216" s="139"/>
      <c r="S216" s="140"/>
      <c r="T216" s="138"/>
      <c r="U216" s="141"/>
      <c r="V216" s="139"/>
      <c r="W216" s="140"/>
      <c r="X216" s="138"/>
      <c r="Y216" s="141"/>
      <c r="Z216" s="144"/>
      <c r="AA216" s="145"/>
      <c r="AB216" s="172"/>
      <c r="AC216" s="173"/>
      <c r="BI216" s="137" t="s">
        <v>37</v>
      </c>
      <c r="BJ216" s="129" t="e">
        <f>B216/B219</f>
        <v>#DIV/0!</v>
      </c>
      <c r="BK216" s="130" t="e">
        <f t="shared" ref="BK216" si="2853">C216/C219</f>
        <v>#DIV/0!</v>
      </c>
      <c r="BL216" s="131" t="e">
        <f t="shared" ref="BL216" si="2854">D216/D219</f>
        <v>#DIV/0!</v>
      </c>
      <c r="BM216" s="132" t="e">
        <f t="shared" ref="BM216" si="2855">E216/E219</f>
        <v>#DIV/0!</v>
      </c>
      <c r="BN216" s="129" t="e">
        <f t="shared" ref="BN216" si="2856">F216/F219</f>
        <v>#DIV/0!</v>
      </c>
      <c r="BO216" s="130" t="e">
        <f t="shared" ref="BO216" si="2857">G216/G219</f>
        <v>#DIV/0!</v>
      </c>
      <c r="BP216" s="131" t="e">
        <f t="shared" ref="BP216" si="2858">H216/H219</f>
        <v>#DIV/0!</v>
      </c>
      <c r="BQ216" s="132" t="e">
        <f t="shared" ref="BQ216" si="2859">I216/I219</f>
        <v>#DIV/0!</v>
      </c>
      <c r="BR216" s="129" t="e">
        <f t="shared" ref="BR216" si="2860">J216/J219</f>
        <v>#DIV/0!</v>
      </c>
      <c r="BS216" s="130" t="e">
        <f t="shared" ref="BS216" si="2861">K216/K219</f>
        <v>#DIV/0!</v>
      </c>
      <c r="BT216" s="131" t="e">
        <f t="shared" ref="BT216" si="2862">L216/L219</f>
        <v>#DIV/0!</v>
      </c>
      <c r="BU216" s="129" t="e">
        <f t="shared" ref="BU216" si="2863">M216/M219</f>
        <v>#DIV/0!</v>
      </c>
      <c r="BV216" s="133" t="e">
        <f t="shared" ref="BV216" si="2864">N216/N219</f>
        <v>#DIV/0!</v>
      </c>
      <c r="BW216" s="134" t="e">
        <f t="shared" ref="BW216" si="2865">O216/O219</f>
        <v>#DIV/0!</v>
      </c>
      <c r="BX216" s="129" t="e">
        <f t="shared" ref="BX216" si="2866">P216/P219</f>
        <v>#DIV/0!</v>
      </c>
      <c r="BY216" s="130" t="e">
        <f t="shared" ref="BY216" si="2867">Q216/Q219</f>
        <v>#DIV/0!</v>
      </c>
      <c r="BZ216" s="131" t="e">
        <f t="shared" ref="BZ216" si="2868">R216/R219</f>
        <v>#DIV/0!</v>
      </c>
      <c r="CA216" s="132" t="e">
        <f t="shared" ref="CA216" si="2869">S216/S219</f>
        <v>#DIV/0!</v>
      </c>
      <c r="CB216" s="129" t="e">
        <f t="shared" ref="CB216" si="2870">T216/T219</f>
        <v>#DIV/0!</v>
      </c>
      <c r="CC216" s="130" t="e">
        <f t="shared" ref="CC216" si="2871">U216/U219</f>
        <v>#DIV/0!</v>
      </c>
      <c r="CD216" s="131" t="e">
        <f t="shared" ref="CD216" si="2872">V216/V219</f>
        <v>#DIV/0!</v>
      </c>
      <c r="CE216" s="132" t="e">
        <f t="shared" ref="CE216" si="2873">W216/W219</f>
        <v>#DIV/0!</v>
      </c>
      <c r="CF216" s="129" t="e">
        <f t="shared" ref="CF216" si="2874">X216/X219</f>
        <v>#DIV/0!</v>
      </c>
      <c r="CG216" s="130" t="e">
        <f t="shared" ref="CG216" si="2875">Y216/Y219</f>
        <v>#DIV/0!</v>
      </c>
      <c r="CH216" s="131" t="e">
        <f t="shared" ref="CH216" si="2876">Z216/Z219</f>
        <v>#DIV/0!</v>
      </c>
      <c r="CI216" s="129" t="e">
        <f t="shared" ref="CI216" si="2877">AA216/AA219</f>
        <v>#DIV/0!</v>
      </c>
      <c r="CJ216" s="135" t="e">
        <f t="shared" ref="CJ216" si="2878">AB216/AB219</f>
        <v>#DIV/0!</v>
      </c>
      <c r="CK216" s="136" t="e">
        <f t="shared" ref="CK216" si="2879">AC216/AC219</f>
        <v>#DIV/0!</v>
      </c>
    </row>
    <row r="217" spans="1:89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/>
      <c r="AC217" s="173"/>
      <c r="BI217" s="146" t="s">
        <v>38</v>
      </c>
      <c r="BJ217" s="129" t="e">
        <f>B217/B219</f>
        <v>#DIV/0!</v>
      </c>
      <c r="BK217" s="130" t="e">
        <f t="shared" ref="BK217" si="2880">C217/C219</f>
        <v>#DIV/0!</v>
      </c>
      <c r="BL217" s="131" t="e">
        <f t="shared" ref="BL217" si="2881">D217/D219</f>
        <v>#DIV/0!</v>
      </c>
      <c r="BM217" s="132" t="e">
        <f t="shared" ref="BM217" si="2882">E217/E219</f>
        <v>#DIV/0!</v>
      </c>
      <c r="BN217" s="129" t="e">
        <f t="shared" ref="BN217" si="2883">F217/F219</f>
        <v>#DIV/0!</v>
      </c>
      <c r="BO217" s="130" t="e">
        <f t="shared" ref="BO217" si="2884">G217/G219</f>
        <v>#DIV/0!</v>
      </c>
      <c r="BP217" s="131" t="e">
        <f t="shared" ref="BP217" si="2885">H217/H219</f>
        <v>#DIV/0!</v>
      </c>
      <c r="BQ217" s="132" t="e">
        <f t="shared" ref="BQ217" si="2886">I217/I219</f>
        <v>#DIV/0!</v>
      </c>
      <c r="BR217" s="129" t="e">
        <f t="shared" ref="BR217" si="2887">J217/J219</f>
        <v>#DIV/0!</v>
      </c>
      <c r="BS217" s="130" t="e">
        <f t="shared" ref="BS217" si="2888">K217/K219</f>
        <v>#DIV/0!</v>
      </c>
      <c r="BT217" s="131" t="e">
        <f t="shared" ref="BT217" si="2889">L217/L219</f>
        <v>#DIV/0!</v>
      </c>
      <c r="BU217" s="129" t="e">
        <f t="shared" ref="BU217" si="2890">M217/M219</f>
        <v>#DIV/0!</v>
      </c>
      <c r="BV217" s="133" t="e">
        <f t="shared" ref="BV217" si="2891">N217/N219</f>
        <v>#DIV/0!</v>
      </c>
      <c r="BW217" s="134" t="e">
        <f t="shared" ref="BW217" si="2892">O217/O219</f>
        <v>#DIV/0!</v>
      </c>
      <c r="BX217" s="129" t="e">
        <f t="shared" ref="BX217" si="2893">P217/P219</f>
        <v>#DIV/0!</v>
      </c>
      <c r="BY217" s="130" t="e">
        <f t="shared" ref="BY217" si="2894">Q217/Q219</f>
        <v>#DIV/0!</v>
      </c>
      <c r="BZ217" s="131" t="e">
        <f t="shared" ref="BZ217" si="2895">R217/R219</f>
        <v>#DIV/0!</v>
      </c>
      <c r="CA217" s="132" t="e">
        <f t="shared" ref="CA217" si="2896">S217/S219</f>
        <v>#DIV/0!</v>
      </c>
      <c r="CB217" s="129" t="e">
        <f t="shared" ref="CB217" si="2897">T217/T219</f>
        <v>#DIV/0!</v>
      </c>
      <c r="CC217" s="130" t="e">
        <f t="shared" ref="CC217" si="2898">U217/U219</f>
        <v>#DIV/0!</v>
      </c>
      <c r="CD217" s="131" t="e">
        <f t="shared" ref="CD217" si="2899">V217/V219</f>
        <v>#DIV/0!</v>
      </c>
      <c r="CE217" s="132" t="e">
        <f t="shared" ref="CE217" si="2900">W217/W219</f>
        <v>#DIV/0!</v>
      </c>
      <c r="CF217" s="129" t="e">
        <f t="shared" ref="CF217" si="2901">X217/X219</f>
        <v>#DIV/0!</v>
      </c>
      <c r="CG217" s="130" t="e">
        <f t="shared" ref="CG217" si="2902">Y217/Y219</f>
        <v>#DIV/0!</v>
      </c>
      <c r="CH217" s="131" t="e">
        <f t="shared" ref="CH217" si="2903">Z217/Z219</f>
        <v>#DIV/0!</v>
      </c>
      <c r="CI217" s="129" t="e">
        <f t="shared" ref="CI217" si="2904">AA217/AA219</f>
        <v>#DIV/0!</v>
      </c>
      <c r="CJ217" s="135" t="e">
        <f t="shared" ref="CJ217" si="2905">AB217/AB219</f>
        <v>#DIV/0!</v>
      </c>
      <c r="CK217" s="136" t="e">
        <f t="shared" ref="CK217" si="2906">AC217/AC219</f>
        <v>#DIV/0!</v>
      </c>
    </row>
    <row r="218" spans="1:89" ht="14" thickBot="1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/>
      <c r="AC218" s="173"/>
      <c r="BI218" s="137" t="s">
        <v>39</v>
      </c>
      <c r="BJ218" s="129" t="e">
        <f>B218/B219</f>
        <v>#DIV/0!</v>
      </c>
      <c r="BK218" s="130" t="e">
        <f t="shared" ref="BK218" si="2907">C218/C219</f>
        <v>#DIV/0!</v>
      </c>
      <c r="BL218" s="131" t="e">
        <f t="shared" ref="BL218" si="2908">D218/D219</f>
        <v>#DIV/0!</v>
      </c>
      <c r="BM218" s="132" t="e">
        <f t="shared" ref="BM218" si="2909">E218/E219</f>
        <v>#DIV/0!</v>
      </c>
      <c r="BN218" s="129" t="e">
        <f t="shared" ref="BN218" si="2910">F218/F219</f>
        <v>#DIV/0!</v>
      </c>
      <c r="BO218" s="130" t="e">
        <f t="shared" ref="BO218" si="2911">G218/G219</f>
        <v>#DIV/0!</v>
      </c>
      <c r="BP218" s="131" t="e">
        <f t="shared" ref="BP218" si="2912">H218/H219</f>
        <v>#DIV/0!</v>
      </c>
      <c r="BQ218" s="132" t="e">
        <f t="shared" ref="BQ218" si="2913">I218/I219</f>
        <v>#DIV/0!</v>
      </c>
      <c r="BR218" s="129" t="e">
        <f t="shared" ref="BR218" si="2914">J218/J219</f>
        <v>#DIV/0!</v>
      </c>
      <c r="BS218" s="130" t="e">
        <f t="shared" ref="BS218" si="2915">K218/K219</f>
        <v>#DIV/0!</v>
      </c>
      <c r="BT218" s="131" t="e">
        <f t="shared" ref="BT218" si="2916">L218/L219</f>
        <v>#DIV/0!</v>
      </c>
      <c r="BU218" s="129" t="e">
        <f t="shared" ref="BU218" si="2917">M218/M219</f>
        <v>#DIV/0!</v>
      </c>
      <c r="BV218" s="133" t="e">
        <f t="shared" ref="BV218" si="2918">N218/N219</f>
        <v>#DIV/0!</v>
      </c>
      <c r="BW218" s="134" t="e">
        <f t="shared" ref="BW218" si="2919">O218/O219</f>
        <v>#DIV/0!</v>
      </c>
      <c r="BX218" s="129" t="e">
        <f t="shared" ref="BX218" si="2920">P218/P219</f>
        <v>#DIV/0!</v>
      </c>
      <c r="BY218" s="130" t="e">
        <f t="shared" ref="BY218" si="2921">Q218/Q219</f>
        <v>#DIV/0!</v>
      </c>
      <c r="BZ218" s="131" t="e">
        <f t="shared" ref="BZ218" si="2922">R218/R219</f>
        <v>#DIV/0!</v>
      </c>
      <c r="CA218" s="132" t="e">
        <f t="shared" ref="CA218" si="2923">S218/S219</f>
        <v>#DIV/0!</v>
      </c>
      <c r="CB218" s="129" t="e">
        <f t="shared" ref="CB218" si="2924">T218/T219</f>
        <v>#DIV/0!</v>
      </c>
      <c r="CC218" s="130" t="e">
        <f t="shared" ref="CC218" si="2925">U218/U219</f>
        <v>#DIV/0!</v>
      </c>
      <c r="CD218" s="131" t="e">
        <f t="shared" ref="CD218" si="2926">V218/V219</f>
        <v>#DIV/0!</v>
      </c>
      <c r="CE218" s="132" t="e">
        <f t="shared" ref="CE218" si="2927">W218/W219</f>
        <v>#DIV/0!</v>
      </c>
      <c r="CF218" s="129" t="e">
        <f t="shared" ref="CF218" si="2928">X218/X219</f>
        <v>#DIV/0!</v>
      </c>
      <c r="CG218" s="130" t="e">
        <f t="shared" ref="CG218" si="2929">Y218/Y219</f>
        <v>#DIV/0!</v>
      </c>
      <c r="CH218" s="131" t="e">
        <f t="shared" ref="CH218" si="2930">Z218/Z219</f>
        <v>#DIV/0!</v>
      </c>
      <c r="CI218" s="129" t="e">
        <f t="shared" ref="CI218" si="2931">AA218/AA219</f>
        <v>#DIV/0!</v>
      </c>
      <c r="CJ218" s="135" t="e">
        <f t="shared" ref="CJ218" si="2932">AB218/AB219</f>
        <v>#DIV/0!</v>
      </c>
      <c r="CK218" s="136" t="e">
        <f t="shared" ref="CK218" si="2933">AC218/AC219</f>
        <v>#DIV/0!</v>
      </c>
    </row>
    <row r="219" spans="1:89" ht="14.25" customHeight="1" thickTop="1" thickBot="1">
      <c r="A219" s="269" t="s">
        <v>13</v>
      </c>
      <c r="B219" s="20">
        <f t="shared" ref="B219" si="2934">SUM(B196:B218)</f>
        <v>0</v>
      </c>
      <c r="C219" s="21">
        <f t="shared" ref="C219" si="2935">SUM(C196:C218)</f>
        <v>0</v>
      </c>
      <c r="D219" s="20">
        <f t="shared" ref="D219" si="2936">SUM(D196:D218)</f>
        <v>0</v>
      </c>
      <c r="E219" s="21">
        <f t="shared" ref="E219" si="2937">SUM(E196:E218)</f>
        <v>0</v>
      </c>
      <c r="F219" s="20">
        <f t="shared" ref="F219" si="2938">SUM(F196:F218)</f>
        <v>0</v>
      </c>
      <c r="G219" s="21">
        <f t="shared" ref="G219" si="2939">SUM(G196:G218)</f>
        <v>0</v>
      </c>
      <c r="H219" s="20">
        <f t="shared" ref="H219" si="2940">SUM(H196:H218)</f>
        <v>0</v>
      </c>
      <c r="I219" s="21">
        <f t="shared" ref="I219" si="2941">SUM(I196:I218)</f>
        <v>0</v>
      </c>
      <c r="J219" s="20">
        <f t="shared" ref="J219" si="2942">SUM(J196:J218)</f>
        <v>0</v>
      </c>
      <c r="K219" s="21">
        <f t="shared" ref="K219" si="2943">SUM(K196:K218)</f>
        <v>0</v>
      </c>
      <c r="L219" s="20">
        <f t="shared" ref="L219" si="2944">SUM(L196:L218)</f>
        <v>0</v>
      </c>
      <c r="M219" s="21">
        <f t="shared" ref="M219" si="2945">SUM(M196:M218)</f>
        <v>0</v>
      </c>
      <c r="N219" s="20">
        <f t="shared" ref="N219" si="2946">SUM(N196:N218)</f>
        <v>0</v>
      </c>
      <c r="O219" s="21">
        <f t="shared" ref="O219" si="2947">SUM(O196:O218)</f>
        <v>0</v>
      </c>
      <c r="P219" s="20">
        <f t="shared" ref="P219" si="2948">SUM(P196:P218)</f>
        <v>0</v>
      </c>
      <c r="Q219" s="21">
        <f t="shared" ref="Q219" si="2949">SUM(Q196:Q218)</f>
        <v>0</v>
      </c>
      <c r="R219" s="20">
        <f t="shared" ref="R219" si="2950">SUM(R196:R218)</f>
        <v>0</v>
      </c>
      <c r="S219" s="21">
        <f t="shared" ref="S219" si="2951">SUM(S196:S218)</f>
        <v>0</v>
      </c>
      <c r="T219" s="20">
        <f t="shared" ref="T219" si="2952">SUM(T196:T218)</f>
        <v>0</v>
      </c>
      <c r="U219" s="21">
        <f t="shared" ref="U219" si="2953">SUM(U196:U218)</f>
        <v>0</v>
      </c>
      <c r="V219" s="20">
        <f t="shared" ref="V219" si="2954">SUM(V196:V218)</f>
        <v>0</v>
      </c>
      <c r="W219" s="21">
        <f t="shared" ref="W219" si="2955">SUM(W196:W218)</f>
        <v>0</v>
      </c>
      <c r="X219" s="20">
        <f t="shared" ref="X219" si="2956">SUM(X196:X218)</f>
        <v>0</v>
      </c>
      <c r="Y219" s="21">
        <f t="shared" ref="Y219" si="2957">SUM(Y196:Y218)</f>
        <v>0</v>
      </c>
      <c r="Z219" s="20">
        <f t="shared" ref="Z219" si="2958">SUM(Z196:Z218)</f>
        <v>0</v>
      </c>
      <c r="AA219" s="21">
        <f t="shared" ref="AA219" si="2959">SUM(AA196:AA218)</f>
        <v>0</v>
      </c>
      <c r="AB219" s="174">
        <f t="shared" ref="AB219:AC219" si="2960">SUM(AB195:AB218)</f>
        <v>0</v>
      </c>
      <c r="AC219" s="175">
        <f t="shared" si="2960"/>
        <v>0</v>
      </c>
      <c r="BI219" s="269" t="s">
        <v>13</v>
      </c>
      <c r="BJ219" s="155" t="e">
        <f>SUM(BJ195:BJ218)</f>
        <v>#DIV/0!</v>
      </c>
      <c r="BK219" s="156" t="e">
        <f t="shared" ref="BK219:CK219" si="2961">SUM(BK195:BK218)</f>
        <v>#DIV/0!</v>
      </c>
      <c r="BL219" s="155" t="e">
        <f t="shared" si="2961"/>
        <v>#DIV/0!</v>
      </c>
      <c r="BM219" s="156" t="e">
        <f t="shared" si="2961"/>
        <v>#DIV/0!</v>
      </c>
      <c r="BN219" s="155" t="e">
        <f t="shared" si="2961"/>
        <v>#DIV/0!</v>
      </c>
      <c r="BO219" s="156" t="e">
        <f t="shared" si="2961"/>
        <v>#DIV/0!</v>
      </c>
      <c r="BP219" s="155" t="e">
        <f t="shared" si="2961"/>
        <v>#DIV/0!</v>
      </c>
      <c r="BQ219" s="156" t="e">
        <f t="shared" si="2961"/>
        <v>#DIV/0!</v>
      </c>
      <c r="BR219" s="155" t="e">
        <f t="shared" si="2961"/>
        <v>#DIV/0!</v>
      </c>
      <c r="BS219" s="156" t="e">
        <f t="shared" si="2961"/>
        <v>#DIV/0!</v>
      </c>
      <c r="BT219" s="155" t="e">
        <f t="shared" si="2961"/>
        <v>#DIV/0!</v>
      </c>
      <c r="BU219" s="156" t="e">
        <f t="shared" si="2961"/>
        <v>#DIV/0!</v>
      </c>
      <c r="BV219" s="155" t="e">
        <f t="shared" si="2961"/>
        <v>#DIV/0!</v>
      </c>
      <c r="BW219" s="156" t="e">
        <f t="shared" si="2961"/>
        <v>#DIV/0!</v>
      </c>
      <c r="BX219" s="155" t="e">
        <f t="shared" si="2961"/>
        <v>#DIV/0!</v>
      </c>
      <c r="BY219" s="156" t="e">
        <f t="shared" si="2961"/>
        <v>#DIV/0!</v>
      </c>
      <c r="BZ219" s="155" t="e">
        <f t="shared" si="2961"/>
        <v>#DIV/0!</v>
      </c>
      <c r="CA219" s="156" t="e">
        <f t="shared" si="2961"/>
        <v>#DIV/0!</v>
      </c>
      <c r="CB219" s="155" t="e">
        <f t="shared" si="2961"/>
        <v>#DIV/0!</v>
      </c>
      <c r="CC219" s="156" t="e">
        <f t="shared" si="2961"/>
        <v>#DIV/0!</v>
      </c>
      <c r="CD219" s="155" t="e">
        <f t="shared" si="2961"/>
        <v>#DIV/0!</v>
      </c>
      <c r="CE219" s="156" t="e">
        <f t="shared" si="2961"/>
        <v>#DIV/0!</v>
      </c>
      <c r="CF219" s="155" t="e">
        <f t="shared" si="2961"/>
        <v>#DIV/0!</v>
      </c>
      <c r="CG219" s="156" t="e">
        <f t="shared" si="2961"/>
        <v>#DIV/0!</v>
      </c>
      <c r="CH219" s="155" t="e">
        <f t="shared" si="2961"/>
        <v>#DIV/0!</v>
      </c>
      <c r="CI219" s="156" t="e">
        <f t="shared" si="2961"/>
        <v>#DIV/0!</v>
      </c>
      <c r="CJ219" s="155" t="e">
        <f t="shared" si="2961"/>
        <v>#DIV/0!</v>
      </c>
      <c r="CK219" s="156" t="e">
        <f t="shared" si="2961"/>
        <v>#DIV/0!</v>
      </c>
    </row>
    <row r="220" spans="1:89" ht="14" thickTop="1">
      <c r="A220" s="187"/>
    </row>
    <row r="222" spans="1:89">
      <c r="A222" s="301">
        <f>+A191+1</f>
        <v>44020</v>
      </c>
      <c r="B222" s="301"/>
      <c r="C222" s="301"/>
      <c r="D222" s="301"/>
      <c r="BI222" s="300">
        <f>+BI191+1</f>
        <v>44020</v>
      </c>
      <c r="BJ222" s="300"/>
      <c r="BK222" s="300"/>
      <c r="BL222" s="300"/>
    </row>
    <row r="223" spans="1:89" ht="14" thickBot="1">
      <c r="AE223" s="272" t="s">
        <v>84</v>
      </c>
    </row>
    <row r="224" spans="1:89" ht="15" thickTop="1" thickBot="1">
      <c r="A224" s="298" t="s">
        <v>0</v>
      </c>
      <c r="B224" s="292" t="s">
        <v>1</v>
      </c>
      <c r="C224" s="293"/>
      <c r="D224" s="292" t="s">
        <v>2</v>
      </c>
      <c r="E224" s="293"/>
      <c r="F224" s="292" t="s">
        <v>3</v>
      </c>
      <c r="G224" s="293"/>
      <c r="H224" s="292" t="s">
        <v>4</v>
      </c>
      <c r="I224" s="293"/>
      <c r="J224" s="292" t="s">
        <v>5</v>
      </c>
      <c r="K224" s="293"/>
      <c r="L224" s="292" t="s">
        <v>6</v>
      </c>
      <c r="M224" s="293"/>
      <c r="N224" s="292" t="s">
        <v>7</v>
      </c>
      <c r="O224" s="293"/>
      <c r="P224" s="292" t="s">
        <v>8</v>
      </c>
      <c r="Q224" s="293"/>
      <c r="R224" s="292" t="s">
        <v>9</v>
      </c>
      <c r="S224" s="293"/>
      <c r="T224" s="292" t="s">
        <v>10</v>
      </c>
      <c r="U224" s="293"/>
      <c r="V224" s="292" t="s">
        <v>11</v>
      </c>
      <c r="W224" s="293"/>
      <c r="X224" s="292" t="s">
        <v>12</v>
      </c>
      <c r="Y224" s="293"/>
      <c r="Z224" s="294" t="s">
        <v>40</v>
      </c>
      <c r="AA224" s="295"/>
      <c r="AB224" s="296" t="s">
        <v>41</v>
      </c>
      <c r="AC224" s="297"/>
      <c r="AE224" s="298" t="s">
        <v>0</v>
      </c>
      <c r="AF224" s="292" t="s">
        <v>1</v>
      </c>
      <c r="AG224" s="293"/>
      <c r="AH224" s="292" t="s">
        <v>2</v>
      </c>
      <c r="AI224" s="293"/>
      <c r="AJ224" s="292" t="s">
        <v>3</v>
      </c>
      <c r="AK224" s="293"/>
      <c r="AL224" s="292" t="s">
        <v>4</v>
      </c>
      <c r="AM224" s="293"/>
      <c r="AN224" s="292" t="s">
        <v>5</v>
      </c>
      <c r="AO224" s="293"/>
      <c r="AP224" s="292" t="s">
        <v>6</v>
      </c>
      <c r="AQ224" s="293"/>
      <c r="AR224" s="292" t="s">
        <v>7</v>
      </c>
      <c r="AS224" s="293"/>
      <c r="AT224" s="292" t="s">
        <v>8</v>
      </c>
      <c r="AU224" s="293"/>
      <c r="AV224" s="292" t="s">
        <v>9</v>
      </c>
      <c r="AW224" s="293"/>
      <c r="AX224" s="292" t="s">
        <v>10</v>
      </c>
      <c r="AY224" s="293"/>
      <c r="AZ224" s="292" t="s">
        <v>11</v>
      </c>
      <c r="BA224" s="293"/>
      <c r="BB224" s="292" t="s">
        <v>12</v>
      </c>
      <c r="BC224" s="293"/>
      <c r="BD224" s="294" t="s">
        <v>40</v>
      </c>
      <c r="BE224" s="295"/>
      <c r="BF224" s="296" t="s">
        <v>41</v>
      </c>
      <c r="BG224" s="297"/>
      <c r="BI224" s="298" t="s">
        <v>0</v>
      </c>
      <c r="BJ224" s="292" t="s">
        <v>1</v>
      </c>
      <c r="BK224" s="293"/>
      <c r="BL224" s="292" t="s">
        <v>2</v>
      </c>
      <c r="BM224" s="293"/>
      <c r="BN224" s="292" t="s">
        <v>3</v>
      </c>
      <c r="BO224" s="293"/>
      <c r="BP224" s="292" t="s">
        <v>4</v>
      </c>
      <c r="BQ224" s="293"/>
      <c r="BR224" s="292" t="s">
        <v>5</v>
      </c>
      <c r="BS224" s="293"/>
      <c r="BT224" s="292" t="s">
        <v>6</v>
      </c>
      <c r="BU224" s="293"/>
      <c r="BV224" s="292" t="s">
        <v>7</v>
      </c>
      <c r="BW224" s="293"/>
      <c r="BX224" s="292" t="s">
        <v>8</v>
      </c>
      <c r="BY224" s="293"/>
      <c r="BZ224" s="292" t="s">
        <v>9</v>
      </c>
      <c r="CA224" s="293"/>
      <c r="CB224" s="292" t="s">
        <v>10</v>
      </c>
      <c r="CC224" s="293"/>
      <c r="CD224" s="292" t="s">
        <v>11</v>
      </c>
      <c r="CE224" s="293"/>
      <c r="CF224" s="292" t="s">
        <v>12</v>
      </c>
      <c r="CG224" s="293"/>
      <c r="CH224" s="294" t="s">
        <v>40</v>
      </c>
      <c r="CI224" s="295"/>
      <c r="CJ224" s="292" t="s">
        <v>41</v>
      </c>
      <c r="CK224" s="293"/>
    </row>
    <row r="225" spans="1:89" ht="15" thickTop="1" thickBot="1">
      <c r="A225" s="299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9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9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4" thickTop="1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5" t="str">
        <f>$AE$9</f>
        <v>07:00 - 07:59</v>
      </c>
      <c r="AF226" s="126">
        <f>SUMIF($A$9:$A$32,$AE226,B$226:B$249)</f>
        <v>0</v>
      </c>
      <c r="AG226" s="186">
        <f t="shared" ref="AG226:AV227" si="2962">SUMIF($A$9:$A$32,$AE226,C$226:C$249)</f>
        <v>0</v>
      </c>
      <c r="AH226" s="127">
        <f t="shared" si="2962"/>
        <v>0</v>
      </c>
      <c r="AI226" s="180">
        <f t="shared" si="2962"/>
        <v>0</v>
      </c>
      <c r="AJ226" s="126">
        <f t="shared" si="2962"/>
        <v>0</v>
      </c>
      <c r="AK226" s="128">
        <f t="shared" si="2962"/>
        <v>0</v>
      </c>
      <c r="AL226" s="127">
        <f t="shared" si="2962"/>
        <v>0</v>
      </c>
      <c r="AM226" s="180">
        <f t="shared" si="2962"/>
        <v>0</v>
      </c>
      <c r="AN226" s="126">
        <f t="shared" si="2962"/>
        <v>0</v>
      </c>
      <c r="AO226" s="128">
        <f t="shared" si="2962"/>
        <v>0</v>
      </c>
      <c r="AP226" s="127">
        <f t="shared" si="2962"/>
        <v>0</v>
      </c>
      <c r="AQ226" s="126">
        <f t="shared" si="2962"/>
        <v>0</v>
      </c>
      <c r="AR226" s="179">
        <f t="shared" si="2962"/>
        <v>0</v>
      </c>
      <c r="AS226" s="181">
        <f t="shared" si="2962"/>
        <v>0</v>
      </c>
      <c r="AT226" s="126">
        <f t="shared" si="2962"/>
        <v>0</v>
      </c>
      <c r="AU226" s="128">
        <f t="shared" si="2962"/>
        <v>0</v>
      </c>
      <c r="AV226" s="127">
        <f t="shared" si="2962"/>
        <v>0</v>
      </c>
      <c r="AW226" s="180">
        <f t="shared" ref="AW226:BE227" si="2963">SUMIF($A$9:$A$32,$AE226,S$226:S$249)</f>
        <v>0</v>
      </c>
      <c r="AX226" s="126">
        <f t="shared" si="2963"/>
        <v>0</v>
      </c>
      <c r="AY226" s="128">
        <f t="shared" si="2963"/>
        <v>0</v>
      </c>
      <c r="AZ226" s="127">
        <f t="shared" si="2963"/>
        <v>0</v>
      </c>
      <c r="BA226" s="180">
        <f t="shared" si="2963"/>
        <v>0</v>
      </c>
      <c r="BB226" s="126">
        <f t="shared" si="2963"/>
        <v>0</v>
      </c>
      <c r="BC226" s="128">
        <f t="shared" si="2963"/>
        <v>0</v>
      </c>
      <c r="BD226" s="184">
        <f t="shared" si="2963"/>
        <v>0</v>
      </c>
      <c r="BE226" s="185">
        <f t="shared" si="2963"/>
        <v>0</v>
      </c>
      <c r="BF226" s="170">
        <f>AF226+AH226+AJ226+AL226+AN226+AP226+AR226+AT226+AV226+AX226+AZ226+BB226+BD226</f>
        <v>0</v>
      </c>
      <c r="BG226" s="171">
        <f>AG226+AI226+AK226+AM226+AO226+AQ226+AS226+AU226+AW226+AY226+BA226+BC226+BE226</f>
        <v>0</v>
      </c>
      <c r="BI226" s="125" t="s">
        <v>16</v>
      </c>
      <c r="BJ226" s="129" t="e">
        <f>B226/B250</f>
        <v>#DIV/0!</v>
      </c>
      <c r="BK226" s="130" t="e">
        <f t="shared" ref="BK226" si="2964">C226/C250</f>
        <v>#DIV/0!</v>
      </c>
      <c r="BL226" s="131" t="e">
        <f t="shared" ref="BL226" si="2965">D226/D250</f>
        <v>#DIV/0!</v>
      </c>
      <c r="BM226" s="132" t="e">
        <f t="shared" ref="BM226" si="2966">E226/E250</f>
        <v>#DIV/0!</v>
      </c>
      <c r="BN226" s="129" t="e">
        <f t="shared" ref="BN226" si="2967">F226/F250</f>
        <v>#DIV/0!</v>
      </c>
      <c r="BO226" s="130" t="e">
        <f t="shared" ref="BO226" si="2968">G226/G250</f>
        <v>#DIV/0!</v>
      </c>
      <c r="BP226" s="131" t="e">
        <f t="shared" ref="BP226" si="2969">H226/H250</f>
        <v>#DIV/0!</v>
      </c>
      <c r="BQ226" s="132" t="e">
        <f t="shared" ref="BQ226" si="2970">I226/I250</f>
        <v>#DIV/0!</v>
      </c>
      <c r="BR226" s="129" t="e">
        <f t="shared" ref="BR226" si="2971">J226/J250</f>
        <v>#DIV/0!</v>
      </c>
      <c r="BS226" s="130" t="e">
        <f t="shared" ref="BS226" si="2972">K226/K250</f>
        <v>#DIV/0!</v>
      </c>
      <c r="BT226" s="131" t="e">
        <f t="shared" ref="BT226" si="2973">L226/L250</f>
        <v>#DIV/0!</v>
      </c>
      <c r="BU226" s="129" t="e">
        <f t="shared" ref="BU226" si="2974">M226/M250</f>
        <v>#DIV/0!</v>
      </c>
      <c r="BV226" s="133" t="e">
        <f t="shared" ref="BV226" si="2975">N226/N250</f>
        <v>#DIV/0!</v>
      </c>
      <c r="BW226" s="134" t="e">
        <f t="shared" ref="BW226" si="2976">O226/O250</f>
        <v>#DIV/0!</v>
      </c>
      <c r="BX226" s="129" t="e">
        <f t="shared" ref="BX226" si="2977">P226/P250</f>
        <v>#DIV/0!</v>
      </c>
      <c r="BY226" s="130" t="e">
        <f t="shared" ref="BY226" si="2978">Q226/Q250</f>
        <v>#DIV/0!</v>
      </c>
      <c r="BZ226" s="131" t="e">
        <f t="shared" ref="BZ226" si="2979">R226/R250</f>
        <v>#DIV/0!</v>
      </c>
      <c r="CA226" s="132" t="e">
        <f t="shared" ref="CA226" si="2980">S226/S250</f>
        <v>#DIV/0!</v>
      </c>
      <c r="CB226" s="129" t="e">
        <f t="shared" ref="CB226" si="2981">T226/T250</f>
        <v>#DIV/0!</v>
      </c>
      <c r="CC226" s="130" t="e">
        <f t="shared" ref="CC226" si="2982">U226/U250</f>
        <v>#DIV/0!</v>
      </c>
      <c r="CD226" s="131" t="e">
        <f t="shared" ref="CD226" si="2983">V226/V250</f>
        <v>#DIV/0!</v>
      </c>
      <c r="CE226" s="132" t="e">
        <f t="shared" ref="CE226" si="2984">W226/W250</f>
        <v>#DIV/0!</v>
      </c>
      <c r="CF226" s="129" t="e">
        <f t="shared" ref="CF226" si="2985">X226/X250</f>
        <v>#DIV/0!</v>
      </c>
      <c r="CG226" s="130" t="e">
        <f t="shared" ref="CG226" si="2986">Y226/Y250</f>
        <v>#DIV/0!</v>
      </c>
      <c r="CH226" s="131" t="e">
        <f t="shared" ref="CH226" si="2987">Z226/Z250</f>
        <v>#DIV/0!</v>
      </c>
      <c r="CI226" s="129" t="e">
        <f t="shared" ref="CI226" si="2988">AA226/AA250</f>
        <v>#DIV/0!</v>
      </c>
      <c r="CJ226" s="135" t="e">
        <f t="shared" ref="CJ226" si="2989">AB226/AB250</f>
        <v>#DIV/0!</v>
      </c>
      <c r="CK226" s="136" t="e">
        <f t="shared" ref="CK226" si="2990">AC226/AC250</f>
        <v>#DIV/0!</v>
      </c>
    </row>
    <row r="227" spans="1:89">
      <c r="A227" s="137" t="s">
        <v>17</v>
      </c>
      <c r="B227" s="189"/>
      <c r="C227" s="190"/>
      <c r="D227" s="191"/>
      <c r="E227" s="192"/>
      <c r="F227" s="189"/>
      <c r="G227" s="193"/>
      <c r="H227" s="191"/>
      <c r="I227" s="192"/>
      <c r="J227" s="189"/>
      <c r="K227" s="193"/>
      <c r="L227" s="191"/>
      <c r="M227" s="189"/>
      <c r="N227" s="194"/>
      <c r="O227" s="195"/>
      <c r="P227" s="189"/>
      <c r="Q227" s="193"/>
      <c r="R227" s="191"/>
      <c r="S227" s="192"/>
      <c r="T227" s="189"/>
      <c r="U227" s="193"/>
      <c r="V227" s="191"/>
      <c r="W227" s="192"/>
      <c r="X227" s="189"/>
      <c r="Y227" s="193"/>
      <c r="Z227" s="191"/>
      <c r="AA227" s="189"/>
      <c r="AB227" s="172">
        <f t="shared" ref="AB227:AB246" si="2991">SUM(B227,D227,F227,H227,J227,L227,N227,P227,R227,T227,V227,X227,Z227)</f>
        <v>0</v>
      </c>
      <c r="AC227" s="173">
        <f t="shared" ref="AC227:AC246" si="2992">SUM(C227,E227,G227,I227,K227,M227,O227,Q227,S227,U227,W227,Y227,AA227)</f>
        <v>0</v>
      </c>
      <c r="AE227" s="277" t="str">
        <f>$AE$10</f>
        <v>08:00 - 08:59</v>
      </c>
      <c r="AF227" s="126">
        <f>SUMIF($A$9:$A$32,$AE227,B$226:B$249)</f>
        <v>0</v>
      </c>
      <c r="AG227" s="190">
        <f t="shared" si="2962"/>
        <v>0</v>
      </c>
      <c r="AH227" s="191">
        <f t="shared" si="2962"/>
        <v>0</v>
      </c>
      <c r="AI227" s="192">
        <f t="shared" si="2962"/>
        <v>0</v>
      </c>
      <c r="AJ227" s="278">
        <f t="shared" si="2962"/>
        <v>0</v>
      </c>
      <c r="AK227" s="193">
        <f t="shared" si="2962"/>
        <v>0</v>
      </c>
      <c r="AL227" s="191">
        <f t="shared" si="2962"/>
        <v>0</v>
      </c>
      <c r="AM227" s="192">
        <f t="shared" si="2962"/>
        <v>0</v>
      </c>
      <c r="AN227" s="278">
        <f t="shared" si="2962"/>
        <v>0</v>
      </c>
      <c r="AO227" s="193">
        <f t="shared" si="2962"/>
        <v>0</v>
      </c>
      <c r="AP227" s="191">
        <f t="shared" si="2962"/>
        <v>0</v>
      </c>
      <c r="AQ227" s="278">
        <f t="shared" si="2962"/>
        <v>0</v>
      </c>
      <c r="AR227" s="194">
        <f t="shared" si="2962"/>
        <v>0</v>
      </c>
      <c r="AS227" s="195">
        <f t="shared" si="2962"/>
        <v>0</v>
      </c>
      <c r="AT227" s="278">
        <f t="shared" si="2962"/>
        <v>0</v>
      </c>
      <c r="AU227" s="193">
        <f t="shared" si="2962"/>
        <v>0</v>
      </c>
      <c r="AV227" s="191">
        <f t="shared" si="2962"/>
        <v>0</v>
      </c>
      <c r="AW227" s="192">
        <f t="shared" si="2963"/>
        <v>0</v>
      </c>
      <c r="AX227" s="278">
        <f t="shared" si="2963"/>
        <v>0</v>
      </c>
      <c r="AY227" s="193">
        <f t="shared" si="2963"/>
        <v>0</v>
      </c>
      <c r="AZ227" s="191">
        <f t="shared" si="2963"/>
        <v>0</v>
      </c>
      <c r="BA227" s="192">
        <f t="shared" si="2963"/>
        <v>0</v>
      </c>
      <c r="BB227" s="278">
        <f t="shared" si="2963"/>
        <v>0</v>
      </c>
      <c r="BC227" s="193">
        <f t="shared" si="2963"/>
        <v>0</v>
      </c>
      <c r="BD227" s="191">
        <f t="shared" si="2963"/>
        <v>0</v>
      </c>
      <c r="BE227" s="278">
        <f t="shared" si="2963"/>
        <v>0</v>
      </c>
      <c r="BF227" s="172">
        <f>SUM(AF227,AH227,AJ227,AL227,AN227,AP227,AR227,AT227,AV227,AX227,AZ227,BB227,BD227)</f>
        <v>0</v>
      </c>
      <c r="BG227" s="173">
        <f>SUM(AG227,AI227,AK227,AM227,AO227,AQ227,AS227,AU227,AW227,AY227,BA227,BC227,BE227)</f>
        <v>0</v>
      </c>
      <c r="BI227" s="137" t="s">
        <v>17</v>
      </c>
      <c r="BJ227" s="129" t="e">
        <f>B227/B250</f>
        <v>#DIV/0!</v>
      </c>
      <c r="BK227" s="130" t="e">
        <f t="shared" ref="BK227" si="2993">C227/C250</f>
        <v>#DIV/0!</v>
      </c>
      <c r="BL227" s="131" t="e">
        <f t="shared" ref="BL227" si="2994">D227/D250</f>
        <v>#DIV/0!</v>
      </c>
      <c r="BM227" s="132" t="e">
        <f t="shared" ref="BM227" si="2995">E227/E250</f>
        <v>#DIV/0!</v>
      </c>
      <c r="BN227" s="129" t="e">
        <f t="shared" ref="BN227" si="2996">F227/F250</f>
        <v>#DIV/0!</v>
      </c>
      <c r="BO227" s="130" t="e">
        <f t="shared" ref="BO227" si="2997">G227/G250</f>
        <v>#DIV/0!</v>
      </c>
      <c r="BP227" s="131" t="e">
        <f t="shared" ref="BP227" si="2998">H227/H250</f>
        <v>#DIV/0!</v>
      </c>
      <c r="BQ227" s="132" t="e">
        <f t="shared" ref="BQ227" si="2999">I227/I250</f>
        <v>#DIV/0!</v>
      </c>
      <c r="BR227" s="129" t="e">
        <f t="shared" ref="BR227" si="3000">J227/J250</f>
        <v>#DIV/0!</v>
      </c>
      <c r="BS227" s="130" t="e">
        <f t="shared" ref="BS227" si="3001">K227/K250</f>
        <v>#DIV/0!</v>
      </c>
      <c r="BT227" s="131" t="e">
        <f t="shared" ref="BT227" si="3002">L227/L250</f>
        <v>#DIV/0!</v>
      </c>
      <c r="BU227" s="129" t="e">
        <f t="shared" ref="BU227" si="3003">M227/M250</f>
        <v>#DIV/0!</v>
      </c>
      <c r="BV227" s="133" t="e">
        <f t="shared" ref="BV227" si="3004">N227/N250</f>
        <v>#DIV/0!</v>
      </c>
      <c r="BW227" s="134" t="e">
        <f t="shared" ref="BW227" si="3005">O227/O250</f>
        <v>#DIV/0!</v>
      </c>
      <c r="BX227" s="129" t="e">
        <f t="shared" ref="BX227" si="3006">P227/P250</f>
        <v>#DIV/0!</v>
      </c>
      <c r="BY227" s="130" t="e">
        <f t="shared" ref="BY227" si="3007">Q227/Q250</f>
        <v>#DIV/0!</v>
      </c>
      <c r="BZ227" s="131" t="e">
        <f t="shared" ref="BZ227" si="3008">R227/R250</f>
        <v>#DIV/0!</v>
      </c>
      <c r="CA227" s="132" t="e">
        <f t="shared" ref="CA227" si="3009">S227/S250</f>
        <v>#DIV/0!</v>
      </c>
      <c r="CB227" s="129" t="e">
        <f t="shared" ref="CB227" si="3010">T227/T250</f>
        <v>#DIV/0!</v>
      </c>
      <c r="CC227" s="130" t="e">
        <f t="shared" ref="CC227" si="3011">U227/U250</f>
        <v>#DIV/0!</v>
      </c>
      <c r="CD227" s="131" t="e">
        <f t="shared" ref="CD227" si="3012">V227/V250</f>
        <v>#DIV/0!</v>
      </c>
      <c r="CE227" s="132" t="e">
        <f t="shared" ref="CE227" si="3013">W227/W250</f>
        <v>#DIV/0!</v>
      </c>
      <c r="CF227" s="129" t="e">
        <f t="shared" ref="CF227" si="3014">X227/X250</f>
        <v>#DIV/0!</v>
      </c>
      <c r="CG227" s="130" t="e">
        <f t="shared" ref="CG227" si="3015">Y227/Y250</f>
        <v>#DIV/0!</v>
      </c>
      <c r="CH227" s="131" t="e">
        <f t="shared" ref="CH227" si="3016">Z227/Z250</f>
        <v>#DIV/0!</v>
      </c>
      <c r="CI227" s="129" t="e">
        <f t="shared" ref="CI227" si="3017">AA227/AA250</f>
        <v>#DIV/0!</v>
      </c>
      <c r="CJ227" s="135" t="e">
        <f t="shared" ref="CJ227" si="3018">AB227/AB250</f>
        <v>#DIV/0!</v>
      </c>
      <c r="CK227" s="136" t="e">
        <f t="shared" ref="CK227" si="3019">AC227/AC250</f>
        <v>#DIV/0!</v>
      </c>
    </row>
    <row r="228" spans="1:89" ht="14" thickBot="1">
      <c r="A228" s="146" t="s">
        <v>18</v>
      </c>
      <c r="B228" s="196"/>
      <c r="C228" s="197"/>
      <c r="D228" s="198"/>
      <c r="E228" s="199"/>
      <c r="F228" s="196"/>
      <c r="G228" s="200"/>
      <c r="H228" s="198"/>
      <c r="I228" s="199"/>
      <c r="J228" s="196"/>
      <c r="K228" s="200"/>
      <c r="L228" s="198"/>
      <c r="M228" s="196"/>
      <c r="N228" s="201"/>
      <c r="O228" s="202"/>
      <c r="P228" s="196"/>
      <c r="Q228" s="200"/>
      <c r="R228" s="198"/>
      <c r="S228" s="199"/>
      <c r="T228" s="196"/>
      <c r="U228" s="200"/>
      <c r="V228" s="198"/>
      <c r="W228" s="199"/>
      <c r="X228" s="196"/>
      <c r="Y228" s="200"/>
      <c r="Z228" s="198"/>
      <c r="AA228" s="196"/>
      <c r="AB228" s="172">
        <f t="shared" si="2991"/>
        <v>0</v>
      </c>
      <c r="AC228" s="173">
        <f t="shared" si="2992"/>
        <v>0</v>
      </c>
      <c r="AE228" s="275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 t="e">
        <f>B228/B250</f>
        <v>#DIV/0!</v>
      </c>
      <c r="BK228" s="130" t="e">
        <f t="shared" ref="BK228" si="3020">C228/C250</f>
        <v>#DIV/0!</v>
      </c>
      <c r="BL228" s="131" t="e">
        <f t="shared" ref="BL228" si="3021">D228/D250</f>
        <v>#DIV/0!</v>
      </c>
      <c r="BM228" s="132" t="e">
        <f t="shared" ref="BM228" si="3022">E228/E250</f>
        <v>#DIV/0!</v>
      </c>
      <c r="BN228" s="129" t="e">
        <f t="shared" ref="BN228" si="3023">F228/F250</f>
        <v>#DIV/0!</v>
      </c>
      <c r="BO228" s="130" t="e">
        <f t="shared" ref="BO228" si="3024">G228/G250</f>
        <v>#DIV/0!</v>
      </c>
      <c r="BP228" s="131" t="e">
        <f t="shared" ref="BP228" si="3025">H228/H250</f>
        <v>#DIV/0!</v>
      </c>
      <c r="BQ228" s="132" t="e">
        <f t="shared" ref="BQ228" si="3026">I228/I250</f>
        <v>#DIV/0!</v>
      </c>
      <c r="BR228" s="129" t="e">
        <f t="shared" ref="BR228" si="3027">J228/J250</f>
        <v>#DIV/0!</v>
      </c>
      <c r="BS228" s="130" t="e">
        <f t="shared" ref="BS228" si="3028">K228/K250</f>
        <v>#DIV/0!</v>
      </c>
      <c r="BT228" s="131" t="e">
        <f t="shared" ref="BT228" si="3029">L228/L250</f>
        <v>#DIV/0!</v>
      </c>
      <c r="BU228" s="129" t="e">
        <f t="shared" ref="BU228" si="3030">M228/M250</f>
        <v>#DIV/0!</v>
      </c>
      <c r="BV228" s="133" t="e">
        <f t="shared" ref="BV228" si="3031">N228/N250</f>
        <v>#DIV/0!</v>
      </c>
      <c r="BW228" s="134" t="e">
        <f t="shared" ref="BW228" si="3032">O228/O250</f>
        <v>#DIV/0!</v>
      </c>
      <c r="BX228" s="129" t="e">
        <f t="shared" ref="BX228" si="3033">P228/P250</f>
        <v>#DIV/0!</v>
      </c>
      <c r="BY228" s="130" t="e">
        <f t="shared" ref="BY228" si="3034">Q228/Q250</f>
        <v>#DIV/0!</v>
      </c>
      <c r="BZ228" s="131" t="e">
        <f t="shared" ref="BZ228" si="3035">R228/R250</f>
        <v>#DIV/0!</v>
      </c>
      <c r="CA228" s="132" t="e">
        <f t="shared" ref="CA228" si="3036">S228/S250</f>
        <v>#DIV/0!</v>
      </c>
      <c r="CB228" s="129" t="e">
        <f t="shared" ref="CB228" si="3037">T228/T250</f>
        <v>#DIV/0!</v>
      </c>
      <c r="CC228" s="130" t="e">
        <f t="shared" ref="CC228" si="3038">U228/U250</f>
        <v>#DIV/0!</v>
      </c>
      <c r="CD228" s="131" t="e">
        <f t="shared" ref="CD228" si="3039">V228/V250</f>
        <v>#DIV/0!</v>
      </c>
      <c r="CE228" s="132" t="e">
        <f t="shared" ref="CE228" si="3040">W228/W250</f>
        <v>#DIV/0!</v>
      </c>
      <c r="CF228" s="129" t="e">
        <f t="shared" ref="CF228" si="3041">X228/X250</f>
        <v>#DIV/0!</v>
      </c>
      <c r="CG228" s="130" t="e">
        <f t="shared" ref="CG228" si="3042">Y228/Y250</f>
        <v>#DIV/0!</v>
      </c>
      <c r="CH228" s="131" t="e">
        <f t="shared" ref="CH228" si="3043">Z228/Z250</f>
        <v>#DIV/0!</v>
      </c>
      <c r="CI228" s="129" t="e">
        <f t="shared" ref="CI228" si="3044">AA228/AA250</f>
        <v>#DIV/0!</v>
      </c>
      <c r="CJ228" s="135" t="e">
        <f t="shared" ref="CJ228" si="3045">AB228/AB250</f>
        <v>#DIV/0!</v>
      </c>
      <c r="CK228" s="136" t="e">
        <f t="shared" ref="CK228" si="3046">AC228/AC250</f>
        <v>#DIV/0!</v>
      </c>
    </row>
    <row r="229" spans="1:89" ht="15" thickTop="1" thickBot="1">
      <c r="A229" s="137" t="s">
        <v>19</v>
      </c>
      <c r="B229" s="189"/>
      <c r="C229" s="190"/>
      <c r="D229" s="191"/>
      <c r="E229" s="192"/>
      <c r="F229" s="189"/>
      <c r="G229" s="193"/>
      <c r="H229" s="191"/>
      <c r="I229" s="192"/>
      <c r="J229" s="189"/>
      <c r="K229" s="193"/>
      <c r="L229" s="191"/>
      <c r="M229" s="189"/>
      <c r="N229" s="194"/>
      <c r="O229" s="195"/>
      <c r="P229" s="189"/>
      <c r="Q229" s="193"/>
      <c r="R229" s="191"/>
      <c r="S229" s="192"/>
      <c r="T229" s="189"/>
      <c r="U229" s="193"/>
      <c r="V229" s="191"/>
      <c r="W229" s="192"/>
      <c r="X229" s="189"/>
      <c r="Y229" s="193"/>
      <c r="Z229" s="191"/>
      <c r="AA229" s="189"/>
      <c r="AB229" s="172">
        <f t="shared" si="2991"/>
        <v>0</v>
      </c>
      <c r="AC229" s="173">
        <f t="shared" si="2992"/>
        <v>0</v>
      </c>
      <c r="AE229" s="269" t="s">
        <v>13</v>
      </c>
      <c r="AF229" s="20">
        <f t="shared" ref="AF229:BG229" si="3047">SUM(AF226:AF228)</f>
        <v>0</v>
      </c>
      <c r="AG229" s="21">
        <f t="shared" si="3047"/>
        <v>0</v>
      </c>
      <c r="AH229" s="20">
        <f t="shared" si="3047"/>
        <v>0</v>
      </c>
      <c r="AI229" s="21">
        <f t="shared" si="3047"/>
        <v>0</v>
      </c>
      <c r="AJ229" s="20">
        <f t="shared" si="3047"/>
        <v>0</v>
      </c>
      <c r="AK229" s="21">
        <f t="shared" si="3047"/>
        <v>0</v>
      </c>
      <c r="AL229" s="20">
        <f t="shared" si="3047"/>
        <v>0</v>
      </c>
      <c r="AM229" s="21">
        <f t="shared" si="3047"/>
        <v>0</v>
      </c>
      <c r="AN229" s="20">
        <f t="shared" si="3047"/>
        <v>0</v>
      </c>
      <c r="AO229" s="21">
        <f t="shared" si="3047"/>
        <v>0</v>
      </c>
      <c r="AP229" s="20">
        <f t="shared" si="3047"/>
        <v>0</v>
      </c>
      <c r="AQ229" s="21">
        <f t="shared" si="3047"/>
        <v>0</v>
      </c>
      <c r="AR229" s="20">
        <f t="shared" si="3047"/>
        <v>0</v>
      </c>
      <c r="AS229" s="21">
        <f t="shared" si="3047"/>
        <v>0</v>
      </c>
      <c r="AT229" s="20">
        <f t="shared" si="3047"/>
        <v>0</v>
      </c>
      <c r="AU229" s="21">
        <f t="shared" si="3047"/>
        <v>0</v>
      </c>
      <c r="AV229" s="20">
        <f t="shared" si="3047"/>
        <v>0</v>
      </c>
      <c r="AW229" s="21">
        <f t="shared" si="3047"/>
        <v>0</v>
      </c>
      <c r="AX229" s="20">
        <f t="shared" si="3047"/>
        <v>0</v>
      </c>
      <c r="AY229" s="21">
        <f t="shared" si="3047"/>
        <v>0</v>
      </c>
      <c r="AZ229" s="20">
        <f t="shared" si="3047"/>
        <v>0</v>
      </c>
      <c r="BA229" s="21">
        <f t="shared" si="3047"/>
        <v>0</v>
      </c>
      <c r="BB229" s="20">
        <f t="shared" si="3047"/>
        <v>0</v>
      </c>
      <c r="BC229" s="21">
        <f t="shared" si="3047"/>
        <v>0</v>
      </c>
      <c r="BD229" s="20">
        <f t="shared" si="3047"/>
        <v>0</v>
      </c>
      <c r="BE229" s="21">
        <f t="shared" si="3047"/>
        <v>0</v>
      </c>
      <c r="BF229" s="174">
        <f t="shared" si="3047"/>
        <v>0</v>
      </c>
      <c r="BG229" s="175">
        <f t="shared" si="3047"/>
        <v>0</v>
      </c>
      <c r="BI229" s="137" t="s">
        <v>19</v>
      </c>
      <c r="BJ229" s="129" t="e">
        <f>B229/B250</f>
        <v>#DIV/0!</v>
      </c>
      <c r="BK229" s="130" t="e">
        <f t="shared" ref="BK229" si="3048">C229/C250</f>
        <v>#DIV/0!</v>
      </c>
      <c r="BL229" s="131" t="e">
        <f t="shared" ref="BL229" si="3049">D229/D250</f>
        <v>#DIV/0!</v>
      </c>
      <c r="BM229" s="132" t="e">
        <f t="shared" ref="BM229" si="3050">E229/E250</f>
        <v>#DIV/0!</v>
      </c>
      <c r="BN229" s="129" t="e">
        <f t="shared" ref="BN229" si="3051">F229/F250</f>
        <v>#DIV/0!</v>
      </c>
      <c r="BO229" s="130" t="e">
        <f t="shared" ref="BO229" si="3052">G229/G250</f>
        <v>#DIV/0!</v>
      </c>
      <c r="BP229" s="131" t="e">
        <f t="shared" ref="BP229" si="3053">H229/H250</f>
        <v>#DIV/0!</v>
      </c>
      <c r="BQ229" s="132" t="e">
        <f t="shared" ref="BQ229" si="3054">I229/I250</f>
        <v>#DIV/0!</v>
      </c>
      <c r="BR229" s="129" t="e">
        <f t="shared" ref="BR229" si="3055">J229/J250</f>
        <v>#DIV/0!</v>
      </c>
      <c r="BS229" s="130" t="e">
        <f t="shared" ref="BS229" si="3056">K229/K250</f>
        <v>#DIV/0!</v>
      </c>
      <c r="BT229" s="131" t="e">
        <f t="shared" ref="BT229" si="3057">L229/L250</f>
        <v>#DIV/0!</v>
      </c>
      <c r="BU229" s="129" t="e">
        <f t="shared" ref="BU229" si="3058">M229/M250</f>
        <v>#DIV/0!</v>
      </c>
      <c r="BV229" s="133" t="e">
        <f t="shared" ref="BV229" si="3059">N229/N250</f>
        <v>#DIV/0!</v>
      </c>
      <c r="BW229" s="134" t="e">
        <f t="shared" ref="BW229" si="3060">O229/O250</f>
        <v>#DIV/0!</v>
      </c>
      <c r="BX229" s="129" t="e">
        <f t="shared" ref="BX229" si="3061">P229/P250</f>
        <v>#DIV/0!</v>
      </c>
      <c r="BY229" s="130" t="e">
        <f t="shared" ref="BY229" si="3062">Q229/Q250</f>
        <v>#DIV/0!</v>
      </c>
      <c r="BZ229" s="131" t="e">
        <f t="shared" ref="BZ229" si="3063">R229/R250</f>
        <v>#DIV/0!</v>
      </c>
      <c r="CA229" s="132" t="e">
        <f t="shared" ref="CA229" si="3064">S229/S250</f>
        <v>#DIV/0!</v>
      </c>
      <c r="CB229" s="129" t="e">
        <f t="shared" ref="CB229" si="3065">T229/T250</f>
        <v>#DIV/0!</v>
      </c>
      <c r="CC229" s="130" t="e">
        <f t="shared" ref="CC229" si="3066">U229/U250</f>
        <v>#DIV/0!</v>
      </c>
      <c r="CD229" s="131" t="e">
        <f t="shared" ref="CD229" si="3067">V229/V250</f>
        <v>#DIV/0!</v>
      </c>
      <c r="CE229" s="132" t="e">
        <f t="shared" ref="CE229" si="3068">W229/W250</f>
        <v>#DIV/0!</v>
      </c>
      <c r="CF229" s="129" t="e">
        <f t="shared" ref="CF229" si="3069">X229/X250</f>
        <v>#DIV/0!</v>
      </c>
      <c r="CG229" s="130" t="e">
        <f t="shared" ref="CG229" si="3070">Y229/Y250</f>
        <v>#DIV/0!</v>
      </c>
      <c r="CH229" s="131" t="e">
        <f t="shared" ref="CH229" si="3071">Z229/Z250</f>
        <v>#DIV/0!</v>
      </c>
      <c r="CI229" s="129" t="e">
        <f t="shared" ref="CI229" si="3072">AA229/AA250</f>
        <v>#DIV/0!</v>
      </c>
      <c r="CJ229" s="135" t="e">
        <f t="shared" ref="CJ229" si="3073">AB229/AB250</f>
        <v>#DIV/0!</v>
      </c>
      <c r="CK229" s="136" t="e">
        <f t="shared" ref="CK229" si="3074">AC229/AC250</f>
        <v>#DIV/0!</v>
      </c>
    </row>
    <row r="230" spans="1:89" ht="14" thickTop="1">
      <c r="A230" s="146" t="s">
        <v>20</v>
      </c>
      <c r="B230" s="196"/>
      <c r="C230" s="197"/>
      <c r="D230" s="198"/>
      <c r="E230" s="199"/>
      <c r="F230" s="196"/>
      <c r="G230" s="200"/>
      <c r="H230" s="198"/>
      <c r="I230" s="199"/>
      <c r="J230" s="196"/>
      <c r="K230" s="200"/>
      <c r="L230" s="198"/>
      <c r="M230" s="196"/>
      <c r="N230" s="201"/>
      <c r="O230" s="202"/>
      <c r="P230" s="196"/>
      <c r="Q230" s="200"/>
      <c r="R230" s="198"/>
      <c r="S230" s="199"/>
      <c r="T230" s="196"/>
      <c r="U230" s="200"/>
      <c r="V230" s="198"/>
      <c r="W230" s="199"/>
      <c r="X230" s="196"/>
      <c r="Y230" s="200"/>
      <c r="Z230" s="198"/>
      <c r="AA230" s="196"/>
      <c r="AB230" s="172">
        <f t="shared" si="2991"/>
        <v>0</v>
      </c>
      <c r="AC230" s="173">
        <f t="shared" si="2992"/>
        <v>0</v>
      </c>
      <c r="BI230" s="146" t="s">
        <v>20</v>
      </c>
      <c r="BJ230" s="129" t="e">
        <f>B230/B250</f>
        <v>#DIV/0!</v>
      </c>
      <c r="BK230" s="130" t="e">
        <f t="shared" ref="BK230" si="3075">C230/C250</f>
        <v>#DIV/0!</v>
      </c>
      <c r="BL230" s="131" t="e">
        <f t="shared" ref="BL230" si="3076">D230/D250</f>
        <v>#DIV/0!</v>
      </c>
      <c r="BM230" s="132" t="e">
        <f t="shared" ref="BM230" si="3077">E230/E250</f>
        <v>#DIV/0!</v>
      </c>
      <c r="BN230" s="129" t="e">
        <f t="shared" ref="BN230" si="3078">F230/F250</f>
        <v>#DIV/0!</v>
      </c>
      <c r="BO230" s="130" t="e">
        <f t="shared" ref="BO230" si="3079">G230/G250</f>
        <v>#DIV/0!</v>
      </c>
      <c r="BP230" s="131" t="e">
        <f t="shared" ref="BP230" si="3080">H230/H250</f>
        <v>#DIV/0!</v>
      </c>
      <c r="BQ230" s="132" t="e">
        <f t="shared" ref="BQ230" si="3081">I230/I250</f>
        <v>#DIV/0!</v>
      </c>
      <c r="BR230" s="129" t="e">
        <f t="shared" ref="BR230" si="3082">J230/J250</f>
        <v>#DIV/0!</v>
      </c>
      <c r="BS230" s="130" t="e">
        <f t="shared" ref="BS230" si="3083">K230/K250</f>
        <v>#DIV/0!</v>
      </c>
      <c r="BT230" s="131" t="e">
        <f t="shared" ref="BT230" si="3084">L230/L250</f>
        <v>#DIV/0!</v>
      </c>
      <c r="BU230" s="129" t="e">
        <f t="shared" ref="BU230" si="3085">M230/M250</f>
        <v>#DIV/0!</v>
      </c>
      <c r="BV230" s="133" t="e">
        <f t="shared" ref="BV230" si="3086">N230/N250</f>
        <v>#DIV/0!</v>
      </c>
      <c r="BW230" s="134" t="e">
        <f t="shared" ref="BW230" si="3087">O230/O250</f>
        <v>#DIV/0!</v>
      </c>
      <c r="BX230" s="129" t="e">
        <f t="shared" ref="BX230" si="3088">P230/P250</f>
        <v>#DIV/0!</v>
      </c>
      <c r="BY230" s="130" t="e">
        <f t="shared" ref="BY230" si="3089">Q230/Q250</f>
        <v>#DIV/0!</v>
      </c>
      <c r="BZ230" s="131" t="e">
        <f t="shared" ref="BZ230" si="3090">R230/R250</f>
        <v>#DIV/0!</v>
      </c>
      <c r="CA230" s="132" t="e">
        <f t="shared" ref="CA230" si="3091">S230/S250</f>
        <v>#DIV/0!</v>
      </c>
      <c r="CB230" s="129" t="e">
        <f t="shared" ref="CB230" si="3092">T230/T250</f>
        <v>#DIV/0!</v>
      </c>
      <c r="CC230" s="130" t="e">
        <f t="shared" ref="CC230" si="3093">U230/U250</f>
        <v>#DIV/0!</v>
      </c>
      <c r="CD230" s="131" t="e">
        <f t="shared" ref="CD230" si="3094">V230/V250</f>
        <v>#DIV/0!</v>
      </c>
      <c r="CE230" s="132" t="e">
        <f t="shared" ref="CE230" si="3095">W230/W250</f>
        <v>#DIV/0!</v>
      </c>
      <c r="CF230" s="129" t="e">
        <f t="shared" ref="CF230" si="3096">X230/X250</f>
        <v>#DIV/0!</v>
      </c>
      <c r="CG230" s="130" t="e">
        <f t="shared" ref="CG230" si="3097">Y230/Y250</f>
        <v>#DIV/0!</v>
      </c>
      <c r="CH230" s="131" t="e">
        <f t="shared" ref="CH230" si="3098">Z230/Z250</f>
        <v>#DIV/0!</v>
      </c>
      <c r="CI230" s="129" t="e">
        <f t="shared" ref="CI230" si="3099">AA230/AA250</f>
        <v>#DIV/0!</v>
      </c>
      <c r="CJ230" s="135" t="e">
        <f t="shared" ref="CJ230" si="3100">AB230/AB250</f>
        <v>#DIV/0!</v>
      </c>
      <c r="CK230" s="136" t="e">
        <f t="shared" ref="CK230" si="3101">AC230/AC250</f>
        <v>#DIV/0!</v>
      </c>
    </row>
    <row r="231" spans="1:89" ht="14" thickBot="1">
      <c r="A231" s="137" t="s">
        <v>21</v>
      </c>
      <c r="B231" s="189"/>
      <c r="C231" s="190"/>
      <c r="D231" s="191"/>
      <c r="E231" s="192"/>
      <c r="F231" s="189"/>
      <c r="G231" s="193"/>
      <c r="H231" s="191"/>
      <c r="I231" s="192"/>
      <c r="J231" s="189"/>
      <c r="K231" s="193"/>
      <c r="L231" s="191"/>
      <c r="M231" s="189"/>
      <c r="N231" s="194"/>
      <c r="O231" s="195"/>
      <c r="P231" s="189"/>
      <c r="Q231" s="193"/>
      <c r="R231" s="191"/>
      <c r="S231" s="192"/>
      <c r="T231" s="189"/>
      <c r="U231" s="193"/>
      <c r="V231" s="191"/>
      <c r="W231" s="192"/>
      <c r="X231" s="189"/>
      <c r="Y231" s="193"/>
      <c r="Z231" s="191"/>
      <c r="AA231" s="189"/>
      <c r="AB231" s="172">
        <f t="shared" si="2991"/>
        <v>0</v>
      </c>
      <c r="AC231" s="173">
        <f t="shared" si="2992"/>
        <v>0</v>
      </c>
      <c r="AE231" s="272" t="s">
        <v>85</v>
      </c>
      <c r="BI231" s="137" t="s">
        <v>21</v>
      </c>
      <c r="BJ231" s="129" t="e">
        <f>B231/B250</f>
        <v>#DIV/0!</v>
      </c>
      <c r="BK231" s="130" t="e">
        <f t="shared" ref="BK231" si="3102">C231/C250</f>
        <v>#DIV/0!</v>
      </c>
      <c r="BL231" s="131" t="e">
        <f t="shared" ref="BL231" si="3103">D231/D250</f>
        <v>#DIV/0!</v>
      </c>
      <c r="BM231" s="132" t="e">
        <f t="shared" ref="BM231" si="3104">E231/E250</f>
        <v>#DIV/0!</v>
      </c>
      <c r="BN231" s="129" t="e">
        <f t="shared" ref="BN231" si="3105">F231/F250</f>
        <v>#DIV/0!</v>
      </c>
      <c r="BO231" s="130" t="e">
        <f t="shared" ref="BO231" si="3106">G231/G250</f>
        <v>#DIV/0!</v>
      </c>
      <c r="BP231" s="131" t="e">
        <f t="shared" ref="BP231" si="3107">H231/H250</f>
        <v>#DIV/0!</v>
      </c>
      <c r="BQ231" s="132" t="e">
        <f t="shared" ref="BQ231" si="3108">I231/I250</f>
        <v>#DIV/0!</v>
      </c>
      <c r="BR231" s="129" t="e">
        <f t="shared" ref="BR231" si="3109">J231/J250</f>
        <v>#DIV/0!</v>
      </c>
      <c r="BS231" s="130" t="e">
        <f t="shared" ref="BS231" si="3110">K231/K250</f>
        <v>#DIV/0!</v>
      </c>
      <c r="BT231" s="131" t="e">
        <f t="shared" ref="BT231" si="3111">L231/L250</f>
        <v>#DIV/0!</v>
      </c>
      <c r="BU231" s="129" t="e">
        <f t="shared" ref="BU231" si="3112">M231/M250</f>
        <v>#DIV/0!</v>
      </c>
      <c r="BV231" s="133" t="e">
        <f t="shared" ref="BV231" si="3113">N231/N250</f>
        <v>#DIV/0!</v>
      </c>
      <c r="BW231" s="134" t="e">
        <f t="shared" ref="BW231" si="3114">O231/O250</f>
        <v>#DIV/0!</v>
      </c>
      <c r="BX231" s="129" t="e">
        <f t="shared" ref="BX231" si="3115">P231/P250</f>
        <v>#DIV/0!</v>
      </c>
      <c r="BY231" s="130" t="e">
        <f t="shared" ref="BY231" si="3116">Q231/Q250</f>
        <v>#DIV/0!</v>
      </c>
      <c r="BZ231" s="131" t="e">
        <f t="shared" ref="BZ231" si="3117">R231/R250</f>
        <v>#DIV/0!</v>
      </c>
      <c r="CA231" s="132" t="e">
        <f t="shared" ref="CA231" si="3118">S231/S250</f>
        <v>#DIV/0!</v>
      </c>
      <c r="CB231" s="129" t="e">
        <f t="shared" ref="CB231" si="3119">T231/T250</f>
        <v>#DIV/0!</v>
      </c>
      <c r="CC231" s="130" t="e">
        <f t="shared" ref="CC231" si="3120">U231/U250</f>
        <v>#DIV/0!</v>
      </c>
      <c r="CD231" s="131" t="e">
        <f t="shared" ref="CD231" si="3121">V231/V250</f>
        <v>#DIV/0!</v>
      </c>
      <c r="CE231" s="132" t="e">
        <f t="shared" ref="CE231" si="3122">W231/W250</f>
        <v>#DIV/0!</v>
      </c>
      <c r="CF231" s="129" t="e">
        <f t="shared" ref="CF231" si="3123">X231/X250</f>
        <v>#DIV/0!</v>
      </c>
      <c r="CG231" s="130" t="e">
        <f t="shared" ref="CG231" si="3124">Y231/Y250</f>
        <v>#DIV/0!</v>
      </c>
      <c r="CH231" s="131" t="e">
        <f t="shared" ref="CH231" si="3125">Z231/Z250</f>
        <v>#DIV/0!</v>
      </c>
      <c r="CI231" s="129" t="e">
        <f t="shared" ref="CI231" si="3126">AA231/AA250</f>
        <v>#DIV/0!</v>
      </c>
      <c r="CJ231" s="135" t="e">
        <f t="shared" ref="CJ231" si="3127">AB231/AB250</f>
        <v>#DIV/0!</v>
      </c>
      <c r="CK231" s="136" t="e">
        <f t="shared" ref="CK231" si="3128">AC231/AC250</f>
        <v>#DIV/0!</v>
      </c>
    </row>
    <row r="232" spans="1:89" ht="15" thickTop="1" thickBot="1">
      <c r="A232" s="146" t="s">
        <v>22</v>
      </c>
      <c r="B232" s="196"/>
      <c r="C232" s="197"/>
      <c r="D232" s="198"/>
      <c r="E232" s="199"/>
      <c r="F232" s="196"/>
      <c r="G232" s="200"/>
      <c r="H232" s="198"/>
      <c r="I232" s="199"/>
      <c r="J232" s="196"/>
      <c r="K232" s="200"/>
      <c r="L232" s="198"/>
      <c r="M232" s="196"/>
      <c r="N232" s="201"/>
      <c r="O232" s="202"/>
      <c r="P232" s="196"/>
      <c r="Q232" s="200"/>
      <c r="R232" s="198"/>
      <c r="S232" s="199"/>
      <c r="T232" s="196"/>
      <c r="U232" s="200"/>
      <c r="V232" s="198"/>
      <c r="W232" s="199"/>
      <c r="X232" s="196"/>
      <c r="Y232" s="200"/>
      <c r="Z232" s="198"/>
      <c r="AA232" s="196"/>
      <c r="AB232" s="172">
        <f t="shared" si="2991"/>
        <v>0</v>
      </c>
      <c r="AC232" s="173">
        <f t="shared" si="2992"/>
        <v>0</v>
      </c>
      <c r="AE232" s="298" t="s">
        <v>0</v>
      </c>
      <c r="AF232" s="292" t="s">
        <v>1</v>
      </c>
      <c r="AG232" s="293"/>
      <c r="AH232" s="292" t="s">
        <v>2</v>
      </c>
      <c r="AI232" s="293"/>
      <c r="AJ232" s="292" t="s">
        <v>3</v>
      </c>
      <c r="AK232" s="293"/>
      <c r="AL232" s="292" t="s">
        <v>4</v>
      </c>
      <c r="AM232" s="293"/>
      <c r="AN232" s="292" t="s">
        <v>5</v>
      </c>
      <c r="AO232" s="293"/>
      <c r="AP232" s="292" t="s">
        <v>6</v>
      </c>
      <c r="AQ232" s="293"/>
      <c r="AR232" s="292" t="s">
        <v>7</v>
      </c>
      <c r="AS232" s="293"/>
      <c r="AT232" s="292" t="s">
        <v>8</v>
      </c>
      <c r="AU232" s="293"/>
      <c r="AV232" s="292" t="s">
        <v>9</v>
      </c>
      <c r="AW232" s="293"/>
      <c r="AX232" s="292" t="s">
        <v>10</v>
      </c>
      <c r="AY232" s="293"/>
      <c r="AZ232" s="292" t="s">
        <v>11</v>
      </c>
      <c r="BA232" s="293"/>
      <c r="BB232" s="292" t="s">
        <v>12</v>
      </c>
      <c r="BC232" s="293"/>
      <c r="BD232" s="294" t="s">
        <v>40</v>
      </c>
      <c r="BE232" s="295"/>
      <c r="BF232" s="296" t="s">
        <v>41</v>
      </c>
      <c r="BG232" s="297"/>
      <c r="BI232" s="146" t="s">
        <v>22</v>
      </c>
      <c r="BJ232" s="129" t="e">
        <f>B232/B250</f>
        <v>#DIV/0!</v>
      </c>
      <c r="BK232" s="130" t="e">
        <f t="shared" ref="BK232" si="3129">C232/C250</f>
        <v>#DIV/0!</v>
      </c>
      <c r="BL232" s="131" t="e">
        <f t="shared" ref="BL232" si="3130">D232/D250</f>
        <v>#DIV/0!</v>
      </c>
      <c r="BM232" s="132" t="e">
        <f t="shared" ref="BM232" si="3131">E232/E250</f>
        <v>#DIV/0!</v>
      </c>
      <c r="BN232" s="129" t="e">
        <f t="shared" ref="BN232" si="3132">F232/F250</f>
        <v>#DIV/0!</v>
      </c>
      <c r="BO232" s="130" t="e">
        <f t="shared" ref="BO232" si="3133">G232/G250</f>
        <v>#DIV/0!</v>
      </c>
      <c r="BP232" s="131" t="e">
        <f t="shared" ref="BP232" si="3134">H232/H250</f>
        <v>#DIV/0!</v>
      </c>
      <c r="BQ232" s="132" t="e">
        <f t="shared" ref="BQ232" si="3135">I232/I250</f>
        <v>#DIV/0!</v>
      </c>
      <c r="BR232" s="129" t="e">
        <f t="shared" ref="BR232" si="3136">J232/J250</f>
        <v>#DIV/0!</v>
      </c>
      <c r="BS232" s="130" t="e">
        <f t="shared" ref="BS232" si="3137">K232/K250</f>
        <v>#DIV/0!</v>
      </c>
      <c r="BT232" s="131" t="e">
        <f t="shared" ref="BT232" si="3138">L232/L250</f>
        <v>#DIV/0!</v>
      </c>
      <c r="BU232" s="129" t="e">
        <f t="shared" ref="BU232" si="3139">M232/M250</f>
        <v>#DIV/0!</v>
      </c>
      <c r="BV232" s="133" t="e">
        <f t="shared" ref="BV232" si="3140">N232/N250</f>
        <v>#DIV/0!</v>
      </c>
      <c r="BW232" s="134" t="e">
        <f t="shared" ref="BW232" si="3141">O232/O250</f>
        <v>#DIV/0!</v>
      </c>
      <c r="BX232" s="129" t="e">
        <f t="shared" ref="BX232" si="3142">P232/P250</f>
        <v>#DIV/0!</v>
      </c>
      <c r="BY232" s="130" t="e">
        <f t="shared" ref="BY232" si="3143">Q232/Q250</f>
        <v>#DIV/0!</v>
      </c>
      <c r="BZ232" s="131" t="e">
        <f t="shared" ref="BZ232" si="3144">R232/R250</f>
        <v>#DIV/0!</v>
      </c>
      <c r="CA232" s="132" t="e">
        <f t="shared" ref="CA232" si="3145">S232/S250</f>
        <v>#DIV/0!</v>
      </c>
      <c r="CB232" s="129" t="e">
        <f t="shared" ref="CB232" si="3146">T232/T250</f>
        <v>#DIV/0!</v>
      </c>
      <c r="CC232" s="130" t="e">
        <f t="shared" ref="CC232" si="3147">U232/U250</f>
        <v>#DIV/0!</v>
      </c>
      <c r="CD232" s="131" t="e">
        <f t="shared" ref="CD232" si="3148">V232/V250</f>
        <v>#DIV/0!</v>
      </c>
      <c r="CE232" s="132" t="e">
        <f t="shared" ref="CE232" si="3149">W232/W250</f>
        <v>#DIV/0!</v>
      </c>
      <c r="CF232" s="129" t="e">
        <f t="shared" ref="CF232" si="3150">X232/X250</f>
        <v>#DIV/0!</v>
      </c>
      <c r="CG232" s="130" t="e">
        <f t="shared" ref="CG232" si="3151">Y232/Y250</f>
        <v>#DIV/0!</v>
      </c>
      <c r="CH232" s="131" t="e">
        <f t="shared" ref="CH232" si="3152">Z232/Z250</f>
        <v>#DIV/0!</v>
      </c>
      <c r="CI232" s="129" t="e">
        <f t="shared" ref="CI232" si="3153">AA232/AA250</f>
        <v>#DIV/0!</v>
      </c>
      <c r="CJ232" s="135" t="e">
        <f t="shared" ref="CJ232" si="3154">AB232/AB250</f>
        <v>#DIV/0!</v>
      </c>
      <c r="CK232" s="136" t="e">
        <f t="shared" ref="CK232" si="3155">AC232/AC250</f>
        <v>#DIV/0!</v>
      </c>
    </row>
    <row r="233" spans="1:89" ht="15" thickTop="1" thickBot="1">
      <c r="A233" s="137" t="s">
        <v>23</v>
      </c>
      <c r="B233" s="189"/>
      <c r="C233" s="190"/>
      <c r="D233" s="191"/>
      <c r="E233" s="192"/>
      <c r="F233" s="189"/>
      <c r="G233" s="193"/>
      <c r="H233" s="191"/>
      <c r="I233" s="192"/>
      <c r="J233" s="189"/>
      <c r="K233" s="193"/>
      <c r="L233" s="191"/>
      <c r="M233" s="189"/>
      <c r="N233" s="194"/>
      <c r="O233" s="195"/>
      <c r="P233" s="189"/>
      <c r="Q233" s="193"/>
      <c r="R233" s="191"/>
      <c r="S233" s="192"/>
      <c r="T233" s="189"/>
      <c r="U233" s="193"/>
      <c r="V233" s="191"/>
      <c r="W233" s="192"/>
      <c r="X233" s="189"/>
      <c r="Y233" s="193"/>
      <c r="Z233" s="191"/>
      <c r="AA233" s="189"/>
      <c r="AB233" s="172">
        <f t="shared" si="2991"/>
        <v>0</v>
      </c>
      <c r="AC233" s="173">
        <f t="shared" si="2992"/>
        <v>0</v>
      </c>
      <c r="AE233" s="299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 t="e">
        <f>B233/B250</f>
        <v>#DIV/0!</v>
      </c>
      <c r="BK233" s="130" t="e">
        <f t="shared" ref="BK233" si="3156">C233/C250</f>
        <v>#DIV/0!</v>
      </c>
      <c r="BL233" s="131" t="e">
        <f t="shared" ref="BL233" si="3157">D233/D250</f>
        <v>#DIV/0!</v>
      </c>
      <c r="BM233" s="132" t="e">
        <f t="shared" ref="BM233" si="3158">E233/E250</f>
        <v>#DIV/0!</v>
      </c>
      <c r="BN233" s="129" t="e">
        <f t="shared" ref="BN233" si="3159">F233/F250</f>
        <v>#DIV/0!</v>
      </c>
      <c r="BO233" s="130" t="e">
        <f t="shared" ref="BO233" si="3160">G233/G250</f>
        <v>#DIV/0!</v>
      </c>
      <c r="BP233" s="131" t="e">
        <f t="shared" ref="BP233" si="3161">H233/H250</f>
        <v>#DIV/0!</v>
      </c>
      <c r="BQ233" s="132" t="e">
        <f t="shared" ref="BQ233" si="3162">I233/I250</f>
        <v>#DIV/0!</v>
      </c>
      <c r="BR233" s="129" t="e">
        <f t="shared" ref="BR233" si="3163">J233/J250</f>
        <v>#DIV/0!</v>
      </c>
      <c r="BS233" s="130" t="e">
        <f t="shared" ref="BS233" si="3164">K233/K250</f>
        <v>#DIV/0!</v>
      </c>
      <c r="BT233" s="131" t="e">
        <f t="shared" ref="BT233" si="3165">L233/L250</f>
        <v>#DIV/0!</v>
      </c>
      <c r="BU233" s="129" t="e">
        <f t="shared" ref="BU233" si="3166">M233/M250</f>
        <v>#DIV/0!</v>
      </c>
      <c r="BV233" s="133" t="e">
        <f t="shared" ref="BV233" si="3167">N233/N250</f>
        <v>#DIV/0!</v>
      </c>
      <c r="BW233" s="134" t="e">
        <f t="shared" ref="BW233" si="3168">O233/O250</f>
        <v>#DIV/0!</v>
      </c>
      <c r="BX233" s="129" t="e">
        <f t="shared" ref="BX233" si="3169">P233/P250</f>
        <v>#DIV/0!</v>
      </c>
      <c r="BY233" s="130" t="e">
        <f t="shared" ref="BY233" si="3170">Q233/Q250</f>
        <v>#DIV/0!</v>
      </c>
      <c r="BZ233" s="131" t="e">
        <f t="shared" ref="BZ233" si="3171">R233/R250</f>
        <v>#DIV/0!</v>
      </c>
      <c r="CA233" s="132" t="e">
        <f t="shared" ref="CA233" si="3172">S233/S250</f>
        <v>#DIV/0!</v>
      </c>
      <c r="CB233" s="129" t="e">
        <f t="shared" ref="CB233" si="3173">T233/T250</f>
        <v>#DIV/0!</v>
      </c>
      <c r="CC233" s="130" t="e">
        <f t="shared" ref="CC233" si="3174">U233/U250</f>
        <v>#DIV/0!</v>
      </c>
      <c r="CD233" s="131" t="e">
        <f t="shared" ref="CD233" si="3175">V233/V250</f>
        <v>#DIV/0!</v>
      </c>
      <c r="CE233" s="132" t="e">
        <f t="shared" ref="CE233" si="3176">W233/W250</f>
        <v>#DIV/0!</v>
      </c>
      <c r="CF233" s="129" t="e">
        <f t="shared" ref="CF233" si="3177">X233/X250</f>
        <v>#DIV/0!</v>
      </c>
      <c r="CG233" s="130" t="e">
        <f t="shared" ref="CG233" si="3178">Y233/Y250</f>
        <v>#DIV/0!</v>
      </c>
      <c r="CH233" s="131" t="e">
        <f t="shared" ref="CH233" si="3179">Z233/Z250</f>
        <v>#DIV/0!</v>
      </c>
      <c r="CI233" s="129" t="e">
        <f t="shared" ref="CI233" si="3180">AA233/AA250</f>
        <v>#DIV/0!</v>
      </c>
      <c r="CJ233" s="135" t="e">
        <f t="shared" ref="CJ233" si="3181">AB233/AB250</f>
        <v>#DIV/0!</v>
      </c>
      <c r="CK233" s="136" t="e">
        <f t="shared" ref="CK233" si="3182">AC233/AC250</f>
        <v>#DIV/0!</v>
      </c>
    </row>
    <row r="234" spans="1:89" ht="14" thickTop="1">
      <c r="A234" s="146" t="s">
        <v>24</v>
      </c>
      <c r="B234" s="203"/>
      <c r="C234" s="197"/>
      <c r="D234" s="198"/>
      <c r="E234" s="199"/>
      <c r="F234" s="196"/>
      <c r="G234" s="200"/>
      <c r="H234" s="198"/>
      <c r="I234" s="199"/>
      <c r="J234" s="196"/>
      <c r="K234" s="200"/>
      <c r="L234" s="198"/>
      <c r="M234" s="196"/>
      <c r="N234" s="201"/>
      <c r="O234" s="204"/>
      <c r="P234" s="196"/>
      <c r="Q234" s="200"/>
      <c r="R234" s="198"/>
      <c r="S234" s="199"/>
      <c r="T234" s="196"/>
      <c r="U234" s="200"/>
      <c r="V234" s="198"/>
      <c r="W234" s="205"/>
      <c r="X234" s="196"/>
      <c r="Y234" s="200"/>
      <c r="Z234" s="198"/>
      <c r="AA234" s="196"/>
      <c r="AB234" s="172">
        <f t="shared" si="2991"/>
        <v>0</v>
      </c>
      <c r="AC234" s="173">
        <f t="shared" si="2992"/>
        <v>0</v>
      </c>
      <c r="AE234" s="275" t="str">
        <f>$AE$17</f>
        <v>17:00 - 17:59</v>
      </c>
      <c r="AF234" s="126">
        <f t="shared" ref="AF234:AU235" si="3183">SUMIF($A$9:$A$32,$AE234,B$226:B$249)</f>
        <v>0</v>
      </c>
      <c r="AG234" s="186">
        <f t="shared" si="3183"/>
        <v>0</v>
      </c>
      <c r="AH234" s="127">
        <f t="shared" si="3183"/>
        <v>0</v>
      </c>
      <c r="AI234" s="180">
        <f t="shared" si="3183"/>
        <v>0</v>
      </c>
      <c r="AJ234" s="126">
        <f t="shared" si="3183"/>
        <v>0</v>
      </c>
      <c r="AK234" s="128">
        <f t="shared" si="3183"/>
        <v>0</v>
      </c>
      <c r="AL234" s="127">
        <f t="shared" si="3183"/>
        <v>0</v>
      </c>
      <c r="AM234" s="180">
        <f t="shared" si="3183"/>
        <v>0</v>
      </c>
      <c r="AN234" s="126">
        <f t="shared" si="3183"/>
        <v>0</v>
      </c>
      <c r="AO234" s="128">
        <f t="shared" si="3183"/>
        <v>0</v>
      </c>
      <c r="AP234" s="127">
        <f t="shared" si="3183"/>
        <v>0</v>
      </c>
      <c r="AQ234" s="126">
        <f t="shared" si="3183"/>
        <v>0</v>
      </c>
      <c r="AR234" s="179">
        <f t="shared" si="3183"/>
        <v>0</v>
      </c>
      <c r="AS234" s="181">
        <f t="shared" si="3183"/>
        <v>0</v>
      </c>
      <c r="AT234" s="126">
        <f t="shared" si="3183"/>
        <v>0</v>
      </c>
      <c r="AU234" s="128">
        <f t="shared" si="3183"/>
        <v>0</v>
      </c>
      <c r="AV234" s="127">
        <f t="shared" ref="AP234:BE235" si="3184">SUMIF($A$9:$A$32,$AE234,R$226:R$249)</f>
        <v>0</v>
      </c>
      <c r="AW234" s="180">
        <f t="shared" si="3184"/>
        <v>0</v>
      </c>
      <c r="AX234" s="126">
        <f t="shared" si="3184"/>
        <v>0</v>
      </c>
      <c r="AY234" s="128">
        <f t="shared" si="3184"/>
        <v>0</v>
      </c>
      <c r="AZ234" s="127">
        <f t="shared" si="3184"/>
        <v>0</v>
      </c>
      <c r="BA234" s="180">
        <f t="shared" si="3184"/>
        <v>0</v>
      </c>
      <c r="BB234" s="126">
        <f t="shared" si="3184"/>
        <v>0</v>
      </c>
      <c r="BC234" s="128">
        <f t="shared" si="3184"/>
        <v>0</v>
      </c>
      <c r="BD234" s="184">
        <f t="shared" si="3184"/>
        <v>0</v>
      </c>
      <c r="BE234" s="185">
        <f t="shared" si="3184"/>
        <v>0</v>
      </c>
      <c r="BF234" s="170">
        <f>AF234+AH234+AJ234+AL234+AN234+AP234+AR234+AT234+AV234+AX234+AZ234+BB234+BD234</f>
        <v>0</v>
      </c>
      <c r="BG234" s="171">
        <f>AG234+AI234+AK234+AM234+AO234+AQ234+AS234+AU234+AW234+AY234+BA234+BC234+BE234</f>
        <v>0</v>
      </c>
      <c r="BI234" s="146" t="s">
        <v>24</v>
      </c>
      <c r="BJ234" s="129" t="e">
        <f>B234/B250</f>
        <v>#DIV/0!</v>
      </c>
      <c r="BK234" s="130" t="e">
        <f t="shared" ref="BK234" si="3185">C234/C250</f>
        <v>#DIV/0!</v>
      </c>
      <c r="BL234" s="131" t="e">
        <f t="shared" ref="BL234" si="3186">D234/D250</f>
        <v>#DIV/0!</v>
      </c>
      <c r="BM234" s="132" t="e">
        <f t="shared" ref="BM234" si="3187">E234/E250</f>
        <v>#DIV/0!</v>
      </c>
      <c r="BN234" s="129" t="e">
        <f t="shared" ref="BN234" si="3188">F234/F250</f>
        <v>#DIV/0!</v>
      </c>
      <c r="BO234" s="130" t="e">
        <f t="shared" ref="BO234" si="3189">G234/G250</f>
        <v>#DIV/0!</v>
      </c>
      <c r="BP234" s="131" t="e">
        <f t="shared" ref="BP234" si="3190">H234/H250</f>
        <v>#DIV/0!</v>
      </c>
      <c r="BQ234" s="132" t="e">
        <f t="shared" ref="BQ234" si="3191">I234/I250</f>
        <v>#DIV/0!</v>
      </c>
      <c r="BR234" s="129" t="e">
        <f t="shared" ref="BR234" si="3192">J234/J250</f>
        <v>#DIV/0!</v>
      </c>
      <c r="BS234" s="130" t="e">
        <f t="shared" ref="BS234" si="3193">K234/K250</f>
        <v>#DIV/0!</v>
      </c>
      <c r="BT234" s="131" t="e">
        <f t="shared" ref="BT234" si="3194">L234/L250</f>
        <v>#DIV/0!</v>
      </c>
      <c r="BU234" s="129" t="e">
        <f t="shared" ref="BU234" si="3195">M234/M250</f>
        <v>#DIV/0!</v>
      </c>
      <c r="BV234" s="133" t="e">
        <f t="shared" ref="BV234" si="3196">N234/N250</f>
        <v>#DIV/0!</v>
      </c>
      <c r="BW234" s="134" t="e">
        <f t="shared" ref="BW234" si="3197">O234/O250</f>
        <v>#DIV/0!</v>
      </c>
      <c r="BX234" s="129" t="e">
        <f t="shared" ref="BX234" si="3198">P234/P250</f>
        <v>#DIV/0!</v>
      </c>
      <c r="BY234" s="130" t="e">
        <f t="shared" ref="BY234" si="3199">Q234/Q250</f>
        <v>#DIV/0!</v>
      </c>
      <c r="BZ234" s="131" t="e">
        <f t="shared" ref="BZ234" si="3200">R234/R250</f>
        <v>#DIV/0!</v>
      </c>
      <c r="CA234" s="132" t="e">
        <f t="shared" ref="CA234" si="3201">S234/S250</f>
        <v>#DIV/0!</v>
      </c>
      <c r="CB234" s="129" t="e">
        <f t="shared" ref="CB234" si="3202">T234/T250</f>
        <v>#DIV/0!</v>
      </c>
      <c r="CC234" s="130" t="e">
        <f t="shared" ref="CC234" si="3203">U234/U250</f>
        <v>#DIV/0!</v>
      </c>
      <c r="CD234" s="131" t="e">
        <f t="shared" ref="CD234" si="3204">V234/V250</f>
        <v>#DIV/0!</v>
      </c>
      <c r="CE234" s="132" t="e">
        <f t="shared" ref="CE234" si="3205">W234/W250</f>
        <v>#DIV/0!</v>
      </c>
      <c r="CF234" s="129" t="e">
        <f t="shared" ref="CF234" si="3206">X234/X250</f>
        <v>#DIV/0!</v>
      </c>
      <c r="CG234" s="130" t="e">
        <f t="shared" ref="CG234" si="3207">Y234/Y250</f>
        <v>#DIV/0!</v>
      </c>
      <c r="CH234" s="131" t="e">
        <f t="shared" ref="CH234" si="3208">Z234/Z250</f>
        <v>#DIV/0!</v>
      </c>
      <c r="CI234" s="129" t="e">
        <f t="shared" ref="CI234" si="3209">AA234/AA250</f>
        <v>#DIV/0!</v>
      </c>
      <c r="CJ234" s="135" t="e">
        <f t="shared" ref="CJ234" si="3210">AB234/AB250</f>
        <v>#DIV/0!</v>
      </c>
      <c r="CK234" s="136" t="e">
        <f t="shared" ref="CK234" si="3211">AC234/AC250</f>
        <v>#DIV/0!</v>
      </c>
    </row>
    <row r="235" spans="1:89">
      <c r="A235" s="137" t="s">
        <v>25</v>
      </c>
      <c r="B235" s="206"/>
      <c r="C235" s="190"/>
      <c r="D235" s="191"/>
      <c r="E235" s="192"/>
      <c r="F235" s="189"/>
      <c r="G235" s="193"/>
      <c r="H235" s="191"/>
      <c r="I235" s="192"/>
      <c r="J235" s="189"/>
      <c r="K235" s="190"/>
      <c r="L235" s="191"/>
      <c r="M235" s="189"/>
      <c r="N235" s="194"/>
      <c r="O235" s="207"/>
      <c r="P235" s="189"/>
      <c r="Q235" s="190"/>
      <c r="R235" s="191"/>
      <c r="S235" s="192"/>
      <c r="T235" s="198"/>
      <c r="U235" s="189"/>
      <c r="V235" s="191"/>
      <c r="W235" s="208"/>
      <c r="X235" s="189"/>
      <c r="Y235" s="193"/>
      <c r="Z235" s="191"/>
      <c r="AA235" s="189"/>
      <c r="AB235" s="172">
        <f t="shared" si="2991"/>
        <v>0</v>
      </c>
      <c r="AC235" s="173">
        <f t="shared" si="2992"/>
        <v>0</v>
      </c>
      <c r="AE235" s="277" t="str">
        <f>$AE$18</f>
        <v>18:00 - 18:59</v>
      </c>
      <c r="AF235" s="126">
        <f t="shared" si="3183"/>
        <v>0</v>
      </c>
      <c r="AG235" s="190">
        <f t="shared" si="3183"/>
        <v>0</v>
      </c>
      <c r="AH235" s="191">
        <f t="shared" si="3183"/>
        <v>0</v>
      </c>
      <c r="AI235" s="192">
        <f t="shared" si="3183"/>
        <v>0</v>
      </c>
      <c r="AJ235" s="278">
        <f t="shared" si="3183"/>
        <v>0</v>
      </c>
      <c r="AK235" s="193">
        <f t="shared" si="3183"/>
        <v>0</v>
      </c>
      <c r="AL235" s="191">
        <f t="shared" si="3183"/>
        <v>0</v>
      </c>
      <c r="AM235" s="192">
        <f t="shared" si="3183"/>
        <v>0</v>
      </c>
      <c r="AN235" s="278">
        <f t="shared" si="3183"/>
        <v>0</v>
      </c>
      <c r="AO235" s="193">
        <f t="shared" si="3183"/>
        <v>0</v>
      </c>
      <c r="AP235" s="191">
        <f t="shared" si="3184"/>
        <v>0</v>
      </c>
      <c r="AQ235" s="278">
        <f t="shared" si="3184"/>
        <v>0</v>
      </c>
      <c r="AR235" s="194">
        <f t="shared" si="3184"/>
        <v>0</v>
      </c>
      <c r="AS235" s="195">
        <f t="shared" si="3184"/>
        <v>0</v>
      </c>
      <c r="AT235" s="278">
        <f t="shared" si="3184"/>
        <v>0</v>
      </c>
      <c r="AU235" s="193">
        <f t="shared" si="3184"/>
        <v>0</v>
      </c>
      <c r="AV235" s="191">
        <f t="shared" si="3184"/>
        <v>0</v>
      </c>
      <c r="AW235" s="192">
        <f t="shared" si="3184"/>
        <v>0</v>
      </c>
      <c r="AX235" s="278">
        <f t="shared" si="3184"/>
        <v>0</v>
      </c>
      <c r="AY235" s="193">
        <f t="shared" si="3184"/>
        <v>0</v>
      </c>
      <c r="AZ235" s="191">
        <f t="shared" si="3184"/>
        <v>0</v>
      </c>
      <c r="BA235" s="192">
        <f t="shared" si="3184"/>
        <v>0</v>
      </c>
      <c r="BB235" s="278">
        <f t="shared" si="3184"/>
        <v>0</v>
      </c>
      <c r="BC235" s="193">
        <f t="shared" si="3184"/>
        <v>0</v>
      </c>
      <c r="BD235" s="191">
        <f t="shared" si="3184"/>
        <v>0</v>
      </c>
      <c r="BE235" s="278">
        <f t="shared" si="3184"/>
        <v>0</v>
      </c>
      <c r="BF235" s="172">
        <f>SUM(AF235,AH235,AJ235,AL235,AN235,AP235,AR235,AT235,AV235,AX235,AZ235,BB235,BD235)</f>
        <v>0</v>
      </c>
      <c r="BG235" s="173">
        <f>SUM(AG235,AI235,AK235,AM235,AO235,AQ235,AS235,AU235,AW235,AY235,BA235,BC235,BE235)</f>
        <v>0</v>
      </c>
      <c r="BI235" s="137" t="s">
        <v>25</v>
      </c>
      <c r="BJ235" s="129" t="e">
        <f>B235/B250</f>
        <v>#DIV/0!</v>
      </c>
      <c r="BK235" s="130" t="e">
        <f t="shared" ref="BK235" si="3212">C235/C250</f>
        <v>#DIV/0!</v>
      </c>
      <c r="BL235" s="131" t="e">
        <f t="shared" ref="BL235" si="3213">D235/D250</f>
        <v>#DIV/0!</v>
      </c>
      <c r="BM235" s="132" t="e">
        <f t="shared" ref="BM235" si="3214">E235/E250</f>
        <v>#DIV/0!</v>
      </c>
      <c r="BN235" s="129" t="e">
        <f t="shared" ref="BN235" si="3215">F235/F250</f>
        <v>#DIV/0!</v>
      </c>
      <c r="BO235" s="130" t="e">
        <f t="shared" ref="BO235" si="3216">G235/G250</f>
        <v>#DIV/0!</v>
      </c>
      <c r="BP235" s="131" t="e">
        <f t="shared" ref="BP235" si="3217">H235/H250</f>
        <v>#DIV/0!</v>
      </c>
      <c r="BQ235" s="132" t="e">
        <f t="shared" ref="BQ235" si="3218">I235/I250</f>
        <v>#DIV/0!</v>
      </c>
      <c r="BR235" s="129" t="e">
        <f t="shared" ref="BR235" si="3219">J235/J250</f>
        <v>#DIV/0!</v>
      </c>
      <c r="BS235" s="130" t="e">
        <f t="shared" ref="BS235" si="3220">K235/K250</f>
        <v>#DIV/0!</v>
      </c>
      <c r="BT235" s="131" t="e">
        <f t="shared" ref="BT235" si="3221">L235/L250</f>
        <v>#DIV/0!</v>
      </c>
      <c r="BU235" s="129" t="e">
        <f t="shared" ref="BU235" si="3222">M235/M250</f>
        <v>#DIV/0!</v>
      </c>
      <c r="BV235" s="133" t="e">
        <f t="shared" ref="BV235" si="3223">N235/N250</f>
        <v>#DIV/0!</v>
      </c>
      <c r="BW235" s="134" t="e">
        <f t="shared" ref="BW235" si="3224">O235/O250</f>
        <v>#DIV/0!</v>
      </c>
      <c r="BX235" s="129" t="e">
        <f t="shared" ref="BX235" si="3225">P235/P250</f>
        <v>#DIV/0!</v>
      </c>
      <c r="BY235" s="130" t="e">
        <f t="shared" ref="BY235" si="3226">Q235/Q250</f>
        <v>#DIV/0!</v>
      </c>
      <c r="BZ235" s="131" t="e">
        <f t="shared" ref="BZ235" si="3227">R235/R250</f>
        <v>#DIV/0!</v>
      </c>
      <c r="CA235" s="132" t="e">
        <f t="shared" ref="CA235" si="3228">S235/S250</f>
        <v>#DIV/0!</v>
      </c>
      <c r="CB235" s="129" t="e">
        <f t="shared" ref="CB235" si="3229">T235/T250</f>
        <v>#DIV/0!</v>
      </c>
      <c r="CC235" s="130" t="e">
        <f t="shared" ref="CC235" si="3230">U235/U250</f>
        <v>#DIV/0!</v>
      </c>
      <c r="CD235" s="131" t="e">
        <f t="shared" ref="CD235" si="3231">V235/V250</f>
        <v>#DIV/0!</v>
      </c>
      <c r="CE235" s="132" t="e">
        <f t="shared" ref="CE235" si="3232">W235/W250</f>
        <v>#DIV/0!</v>
      </c>
      <c r="CF235" s="129" t="e">
        <f t="shared" ref="CF235" si="3233">X235/X250</f>
        <v>#DIV/0!</v>
      </c>
      <c r="CG235" s="130" t="e">
        <f t="shared" ref="CG235" si="3234">Y235/Y250</f>
        <v>#DIV/0!</v>
      </c>
      <c r="CH235" s="131" t="e">
        <f t="shared" ref="CH235" si="3235">Z235/Z250</f>
        <v>#DIV/0!</v>
      </c>
      <c r="CI235" s="129" t="e">
        <f t="shared" ref="CI235" si="3236">AA235/AA250</f>
        <v>#DIV/0!</v>
      </c>
      <c r="CJ235" s="135" t="e">
        <f t="shared" ref="CJ235" si="3237">AB235/AB250</f>
        <v>#DIV/0!</v>
      </c>
      <c r="CK235" s="136" t="e">
        <f t="shared" ref="CK235" si="3238">AC235/AC250</f>
        <v>#DIV/0!</v>
      </c>
    </row>
    <row r="236" spans="1:89" ht="14" thickBot="1">
      <c r="A236" s="146" t="s">
        <v>26</v>
      </c>
      <c r="B236" s="203"/>
      <c r="C236" s="197"/>
      <c r="D236" s="198"/>
      <c r="E236" s="199"/>
      <c r="F236" s="196"/>
      <c r="G236" s="200"/>
      <c r="H236" s="198"/>
      <c r="I236" s="199"/>
      <c r="J236" s="196"/>
      <c r="K236" s="197"/>
      <c r="L236" s="198"/>
      <c r="M236" s="196"/>
      <c r="N236" s="201"/>
      <c r="O236" s="204"/>
      <c r="P236" s="196"/>
      <c r="Q236" s="197"/>
      <c r="R236" s="198"/>
      <c r="S236" s="199"/>
      <c r="T236" s="196"/>
      <c r="U236" s="200"/>
      <c r="V236" s="198"/>
      <c r="W236" s="205"/>
      <c r="X236" s="196"/>
      <c r="Y236" s="200"/>
      <c r="Z236" s="198"/>
      <c r="AA236" s="196"/>
      <c r="AB236" s="172">
        <f t="shared" si="2991"/>
        <v>0</v>
      </c>
      <c r="AC236" s="173">
        <f t="shared" si="2992"/>
        <v>0</v>
      </c>
      <c r="AE236" s="275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 t="e">
        <f>B236/B250</f>
        <v>#DIV/0!</v>
      </c>
      <c r="BK236" s="130" t="e">
        <f t="shared" ref="BK236" si="3239">C236/C250</f>
        <v>#DIV/0!</v>
      </c>
      <c r="BL236" s="131" t="e">
        <f t="shared" ref="BL236" si="3240">D236/D250</f>
        <v>#DIV/0!</v>
      </c>
      <c r="BM236" s="132" t="e">
        <f t="shared" ref="BM236" si="3241">E236/E250</f>
        <v>#DIV/0!</v>
      </c>
      <c r="BN236" s="129" t="e">
        <f t="shared" ref="BN236" si="3242">F236/F250</f>
        <v>#DIV/0!</v>
      </c>
      <c r="BO236" s="130" t="e">
        <f t="shared" ref="BO236" si="3243">G236/G250</f>
        <v>#DIV/0!</v>
      </c>
      <c r="BP236" s="131" t="e">
        <f t="shared" ref="BP236" si="3244">H236/H250</f>
        <v>#DIV/0!</v>
      </c>
      <c r="BQ236" s="132" t="e">
        <f t="shared" ref="BQ236" si="3245">I236/I250</f>
        <v>#DIV/0!</v>
      </c>
      <c r="BR236" s="129" t="e">
        <f t="shared" ref="BR236" si="3246">J236/J250</f>
        <v>#DIV/0!</v>
      </c>
      <c r="BS236" s="130" t="e">
        <f t="shared" ref="BS236" si="3247">K236/K250</f>
        <v>#DIV/0!</v>
      </c>
      <c r="BT236" s="131" t="e">
        <f t="shared" ref="BT236" si="3248">L236/L250</f>
        <v>#DIV/0!</v>
      </c>
      <c r="BU236" s="129" t="e">
        <f t="shared" ref="BU236" si="3249">M236/M250</f>
        <v>#DIV/0!</v>
      </c>
      <c r="BV236" s="133" t="e">
        <f t="shared" ref="BV236" si="3250">N236/N250</f>
        <v>#DIV/0!</v>
      </c>
      <c r="BW236" s="134" t="e">
        <f t="shared" ref="BW236" si="3251">O236/O250</f>
        <v>#DIV/0!</v>
      </c>
      <c r="BX236" s="129" t="e">
        <f t="shared" ref="BX236" si="3252">P236/P250</f>
        <v>#DIV/0!</v>
      </c>
      <c r="BY236" s="130" t="e">
        <f t="shared" ref="BY236" si="3253">Q236/Q250</f>
        <v>#DIV/0!</v>
      </c>
      <c r="BZ236" s="131" t="e">
        <f t="shared" ref="BZ236" si="3254">R236/R250</f>
        <v>#DIV/0!</v>
      </c>
      <c r="CA236" s="132" t="e">
        <f t="shared" ref="CA236" si="3255">S236/S250</f>
        <v>#DIV/0!</v>
      </c>
      <c r="CB236" s="129" t="e">
        <f t="shared" ref="CB236" si="3256">T236/T250</f>
        <v>#DIV/0!</v>
      </c>
      <c r="CC236" s="130" t="e">
        <f t="shared" ref="CC236" si="3257">U236/U250</f>
        <v>#DIV/0!</v>
      </c>
      <c r="CD236" s="131" t="e">
        <f t="shared" ref="CD236" si="3258">V236/V250</f>
        <v>#DIV/0!</v>
      </c>
      <c r="CE236" s="132" t="e">
        <f t="shared" ref="CE236" si="3259">W236/W250</f>
        <v>#DIV/0!</v>
      </c>
      <c r="CF236" s="129" t="e">
        <f t="shared" ref="CF236" si="3260">X236/X250</f>
        <v>#DIV/0!</v>
      </c>
      <c r="CG236" s="130" t="e">
        <f t="shared" ref="CG236" si="3261">Y236/Y250</f>
        <v>#DIV/0!</v>
      </c>
      <c r="CH236" s="131" t="e">
        <f t="shared" ref="CH236" si="3262">Z236/Z250</f>
        <v>#DIV/0!</v>
      </c>
      <c r="CI236" s="129" t="e">
        <f t="shared" ref="CI236" si="3263">AA236/AA250</f>
        <v>#DIV/0!</v>
      </c>
      <c r="CJ236" s="135" t="e">
        <f t="shared" ref="CJ236" si="3264">AB236/AB250</f>
        <v>#DIV/0!</v>
      </c>
      <c r="CK236" s="136" t="e">
        <f t="shared" ref="CK236" si="3265">AC236/AC250</f>
        <v>#DIV/0!</v>
      </c>
    </row>
    <row r="237" spans="1:89" ht="15" thickTop="1" thickBot="1">
      <c r="A237" s="137" t="s">
        <v>27</v>
      </c>
      <c r="B237" s="206"/>
      <c r="C237" s="190"/>
      <c r="D237" s="191"/>
      <c r="E237" s="192"/>
      <c r="F237" s="189"/>
      <c r="G237" s="193"/>
      <c r="H237" s="191"/>
      <c r="I237" s="192"/>
      <c r="J237" s="189"/>
      <c r="K237" s="190"/>
      <c r="L237" s="191"/>
      <c r="M237" s="189"/>
      <c r="N237" s="194"/>
      <c r="O237" s="207"/>
      <c r="P237" s="189"/>
      <c r="Q237" s="190"/>
      <c r="R237" s="191"/>
      <c r="S237" s="192"/>
      <c r="T237" s="189"/>
      <c r="U237" s="193"/>
      <c r="V237" s="191"/>
      <c r="W237" s="208"/>
      <c r="X237" s="189"/>
      <c r="Y237" s="193"/>
      <c r="Z237" s="191"/>
      <c r="AA237" s="189"/>
      <c r="AB237" s="172">
        <f t="shared" si="2991"/>
        <v>0</v>
      </c>
      <c r="AC237" s="173">
        <f t="shared" si="2992"/>
        <v>0</v>
      </c>
      <c r="AE237" s="269" t="s">
        <v>13</v>
      </c>
      <c r="AF237" s="20">
        <f t="shared" ref="AF237:BG237" si="3266">SUM(AF234:AF236)</f>
        <v>0</v>
      </c>
      <c r="AG237" s="21">
        <f t="shared" si="3266"/>
        <v>0</v>
      </c>
      <c r="AH237" s="20">
        <f t="shared" si="3266"/>
        <v>0</v>
      </c>
      <c r="AI237" s="21">
        <f t="shared" si="3266"/>
        <v>0</v>
      </c>
      <c r="AJ237" s="20">
        <f t="shared" si="3266"/>
        <v>0</v>
      </c>
      <c r="AK237" s="21">
        <f t="shared" si="3266"/>
        <v>0</v>
      </c>
      <c r="AL237" s="20">
        <f t="shared" si="3266"/>
        <v>0</v>
      </c>
      <c r="AM237" s="21">
        <f t="shared" si="3266"/>
        <v>0</v>
      </c>
      <c r="AN237" s="20">
        <f t="shared" si="3266"/>
        <v>0</v>
      </c>
      <c r="AO237" s="21">
        <f t="shared" si="3266"/>
        <v>0</v>
      </c>
      <c r="AP237" s="20">
        <f t="shared" si="3266"/>
        <v>0</v>
      </c>
      <c r="AQ237" s="21">
        <f t="shared" si="3266"/>
        <v>0</v>
      </c>
      <c r="AR237" s="20">
        <f t="shared" si="3266"/>
        <v>0</v>
      </c>
      <c r="AS237" s="21">
        <f t="shared" si="3266"/>
        <v>0</v>
      </c>
      <c r="AT237" s="20">
        <f t="shared" si="3266"/>
        <v>0</v>
      </c>
      <c r="AU237" s="21">
        <f t="shared" si="3266"/>
        <v>0</v>
      </c>
      <c r="AV237" s="20">
        <f t="shared" si="3266"/>
        <v>0</v>
      </c>
      <c r="AW237" s="21">
        <f t="shared" si="3266"/>
        <v>0</v>
      </c>
      <c r="AX237" s="20">
        <f t="shared" si="3266"/>
        <v>0</v>
      </c>
      <c r="AY237" s="21">
        <f t="shared" si="3266"/>
        <v>0</v>
      </c>
      <c r="AZ237" s="20">
        <f t="shared" si="3266"/>
        <v>0</v>
      </c>
      <c r="BA237" s="21">
        <f t="shared" si="3266"/>
        <v>0</v>
      </c>
      <c r="BB237" s="20">
        <f t="shared" si="3266"/>
        <v>0</v>
      </c>
      <c r="BC237" s="21">
        <f t="shared" si="3266"/>
        <v>0</v>
      </c>
      <c r="BD237" s="20">
        <f t="shared" si="3266"/>
        <v>0</v>
      </c>
      <c r="BE237" s="21">
        <f t="shared" si="3266"/>
        <v>0</v>
      </c>
      <c r="BF237" s="174">
        <f t="shared" si="3266"/>
        <v>0</v>
      </c>
      <c r="BG237" s="175">
        <f t="shared" si="3266"/>
        <v>0</v>
      </c>
      <c r="BI237" s="137" t="s">
        <v>27</v>
      </c>
      <c r="BJ237" s="129" t="e">
        <f>B237/B250</f>
        <v>#DIV/0!</v>
      </c>
      <c r="BK237" s="130" t="e">
        <f t="shared" ref="BK237" si="3267">C237/C250</f>
        <v>#DIV/0!</v>
      </c>
      <c r="BL237" s="131" t="e">
        <f t="shared" ref="BL237" si="3268">D237/D250</f>
        <v>#DIV/0!</v>
      </c>
      <c r="BM237" s="132" t="e">
        <f t="shared" ref="BM237" si="3269">E237/E250</f>
        <v>#DIV/0!</v>
      </c>
      <c r="BN237" s="129" t="e">
        <f t="shared" ref="BN237" si="3270">F237/F250</f>
        <v>#DIV/0!</v>
      </c>
      <c r="BO237" s="130" t="e">
        <f t="shared" ref="BO237" si="3271">G237/G250</f>
        <v>#DIV/0!</v>
      </c>
      <c r="BP237" s="131" t="e">
        <f t="shared" ref="BP237" si="3272">H237/H250</f>
        <v>#DIV/0!</v>
      </c>
      <c r="BQ237" s="132" t="e">
        <f t="shared" ref="BQ237" si="3273">I237/I250</f>
        <v>#DIV/0!</v>
      </c>
      <c r="BR237" s="129" t="e">
        <f t="shared" ref="BR237" si="3274">J237/J250</f>
        <v>#DIV/0!</v>
      </c>
      <c r="BS237" s="130" t="e">
        <f t="shared" ref="BS237" si="3275">K237/K250</f>
        <v>#DIV/0!</v>
      </c>
      <c r="BT237" s="131" t="e">
        <f t="shared" ref="BT237" si="3276">L237/L250</f>
        <v>#DIV/0!</v>
      </c>
      <c r="BU237" s="129" t="e">
        <f t="shared" ref="BU237" si="3277">M237/M250</f>
        <v>#DIV/0!</v>
      </c>
      <c r="BV237" s="133" t="e">
        <f t="shared" ref="BV237" si="3278">N237/N250</f>
        <v>#DIV/0!</v>
      </c>
      <c r="BW237" s="134" t="e">
        <f t="shared" ref="BW237" si="3279">O237/O250</f>
        <v>#DIV/0!</v>
      </c>
      <c r="BX237" s="129" t="e">
        <f t="shared" ref="BX237" si="3280">P237/P250</f>
        <v>#DIV/0!</v>
      </c>
      <c r="BY237" s="130" t="e">
        <f t="shared" ref="BY237" si="3281">Q237/Q250</f>
        <v>#DIV/0!</v>
      </c>
      <c r="BZ237" s="131" t="e">
        <f t="shared" ref="BZ237" si="3282">R237/R250</f>
        <v>#DIV/0!</v>
      </c>
      <c r="CA237" s="132" t="e">
        <f t="shared" ref="CA237" si="3283">S237/S250</f>
        <v>#DIV/0!</v>
      </c>
      <c r="CB237" s="129" t="e">
        <f t="shared" ref="CB237" si="3284">T237/T250</f>
        <v>#DIV/0!</v>
      </c>
      <c r="CC237" s="130" t="e">
        <f t="shared" ref="CC237" si="3285">U237/U250</f>
        <v>#DIV/0!</v>
      </c>
      <c r="CD237" s="131" t="e">
        <f t="shared" ref="CD237" si="3286">V237/V250</f>
        <v>#DIV/0!</v>
      </c>
      <c r="CE237" s="132" t="e">
        <f t="shared" ref="CE237" si="3287">W237/W250</f>
        <v>#DIV/0!</v>
      </c>
      <c r="CF237" s="129" t="e">
        <f t="shared" ref="CF237" si="3288">X237/X250</f>
        <v>#DIV/0!</v>
      </c>
      <c r="CG237" s="130" t="e">
        <f t="shared" ref="CG237" si="3289">Y237/Y250</f>
        <v>#DIV/0!</v>
      </c>
      <c r="CH237" s="131" t="e">
        <f t="shared" ref="CH237" si="3290">Z237/Z250</f>
        <v>#DIV/0!</v>
      </c>
      <c r="CI237" s="129" t="e">
        <f t="shared" ref="CI237" si="3291">AA237/AA250</f>
        <v>#DIV/0!</v>
      </c>
      <c r="CJ237" s="135" t="e">
        <f t="shared" ref="CJ237" si="3292">AB237/AB250</f>
        <v>#DIV/0!</v>
      </c>
      <c r="CK237" s="136" t="e">
        <f t="shared" ref="CK237" si="3293">AC237/AC250</f>
        <v>#DIV/0!</v>
      </c>
    </row>
    <row r="238" spans="1:89" ht="14" thickTop="1">
      <c r="A238" s="146" t="s">
        <v>28</v>
      </c>
      <c r="B238" s="203"/>
      <c r="C238" s="197"/>
      <c r="D238" s="198"/>
      <c r="E238" s="199"/>
      <c r="F238" s="196"/>
      <c r="G238" s="200"/>
      <c r="H238" s="198"/>
      <c r="I238" s="199"/>
      <c r="J238" s="196"/>
      <c r="K238" s="197"/>
      <c r="L238" s="198"/>
      <c r="M238" s="196"/>
      <c r="N238" s="201"/>
      <c r="O238" s="204"/>
      <c r="P238" s="196"/>
      <c r="Q238" s="197"/>
      <c r="R238" s="198"/>
      <c r="S238" s="199"/>
      <c r="T238" s="196"/>
      <c r="U238" s="200"/>
      <c r="V238" s="198"/>
      <c r="W238" s="205"/>
      <c r="X238" s="196"/>
      <c r="Y238" s="200"/>
      <c r="Z238" s="198"/>
      <c r="AA238" s="196"/>
      <c r="AB238" s="172">
        <f t="shared" si="2991"/>
        <v>0</v>
      </c>
      <c r="AC238" s="173">
        <f t="shared" si="2992"/>
        <v>0</v>
      </c>
      <c r="BI238" s="146" t="s">
        <v>28</v>
      </c>
      <c r="BJ238" s="129" t="e">
        <f>B238/B250</f>
        <v>#DIV/0!</v>
      </c>
      <c r="BK238" s="130" t="e">
        <f t="shared" ref="BK238" si="3294">C238/C250</f>
        <v>#DIV/0!</v>
      </c>
      <c r="BL238" s="131" t="e">
        <f t="shared" ref="BL238" si="3295">D238/D250</f>
        <v>#DIV/0!</v>
      </c>
      <c r="BM238" s="132" t="e">
        <f t="shared" ref="BM238" si="3296">E238/E250</f>
        <v>#DIV/0!</v>
      </c>
      <c r="BN238" s="129" t="e">
        <f t="shared" ref="BN238" si="3297">F238/F250</f>
        <v>#DIV/0!</v>
      </c>
      <c r="BO238" s="130" t="e">
        <f t="shared" ref="BO238" si="3298">G238/G250</f>
        <v>#DIV/0!</v>
      </c>
      <c r="BP238" s="131" t="e">
        <f t="shared" ref="BP238" si="3299">H238/H250</f>
        <v>#DIV/0!</v>
      </c>
      <c r="BQ238" s="132" t="e">
        <f t="shared" ref="BQ238" si="3300">I238/I250</f>
        <v>#DIV/0!</v>
      </c>
      <c r="BR238" s="129" t="e">
        <f t="shared" ref="BR238" si="3301">J238/J250</f>
        <v>#DIV/0!</v>
      </c>
      <c r="BS238" s="130" t="e">
        <f t="shared" ref="BS238" si="3302">K238/K250</f>
        <v>#DIV/0!</v>
      </c>
      <c r="BT238" s="131" t="e">
        <f t="shared" ref="BT238" si="3303">L238/L250</f>
        <v>#DIV/0!</v>
      </c>
      <c r="BU238" s="129" t="e">
        <f t="shared" ref="BU238" si="3304">M238/M250</f>
        <v>#DIV/0!</v>
      </c>
      <c r="BV238" s="133" t="e">
        <f t="shared" ref="BV238" si="3305">N238/N250</f>
        <v>#DIV/0!</v>
      </c>
      <c r="BW238" s="134" t="e">
        <f t="shared" ref="BW238" si="3306">O238/O250</f>
        <v>#DIV/0!</v>
      </c>
      <c r="BX238" s="129" t="e">
        <f t="shared" ref="BX238" si="3307">P238/P250</f>
        <v>#DIV/0!</v>
      </c>
      <c r="BY238" s="130" t="e">
        <f t="shared" ref="BY238" si="3308">Q238/Q250</f>
        <v>#DIV/0!</v>
      </c>
      <c r="BZ238" s="131" t="e">
        <f t="shared" ref="BZ238" si="3309">R238/R250</f>
        <v>#DIV/0!</v>
      </c>
      <c r="CA238" s="132" t="e">
        <f t="shared" ref="CA238" si="3310">S238/S250</f>
        <v>#DIV/0!</v>
      </c>
      <c r="CB238" s="129" t="e">
        <f t="shared" ref="CB238" si="3311">T238/T250</f>
        <v>#DIV/0!</v>
      </c>
      <c r="CC238" s="130" t="e">
        <f t="shared" ref="CC238" si="3312">U238/U250</f>
        <v>#DIV/0!</v>
      </c>
      <c r="CD238" s="131" t="e">
        <f t="shared" ref="CD238" si="3313">V238/V250</f>
        <v>#DIV/0!</v>
      </c>
      <c r="CE238" s="132" t="e">
        <f t="shared" ref="CE238" si="3314">W238/W250</f>
        <v>#DIV/0!</v>
      </c>
      <c r="CF238" s="129" t="e">
        <f t="shared" ref="CF238" si="3315">X238/X250</f>
        <v>#DIV/0!</v>
      </c>
      <c r="CG238" s="130" t="e">
        <f t="shared" ref="CG238" si="3316">Y238/Y250</f>
        <v>#DIV/0!</v>
      </c>
      <c r="CH238" s="131" t="e">
        <f t="shared" ref="CH238" si="3317">Z238/Z250</f>
        <v>#DIV/0!</v>
      </c>
      <c r="CI238" s="129" t="e">
        <f t="shared" ref="CI238" si="3318">AA238/AA250</f>
        <v>#DIV/0!</v>
      </c>
      <c r="CJ238" s="135" t="e">
        <f t="shared" ref="CJ238" si="3319">AB238/AB250</f>
        <v>#DIV/0!</v>
      </c>
      <c r="CK238" s="136" t="e">
        <f t="shared" ref="CK238" si="3320">AC238/AC250</f>
        <v>#DIV/0!</v>
      </c>
    </row>
    <row r="239" spans="1:89">
      <c r="A239" s="137" t="s">
        <v>29</v>
      </c>
      <c r="B239" s="206"/>
      <c r="C239" s="190"/>
      <c r="D239" s="191"/>
      <c r="E239" s="192"/>
      <c r="F239" s="189"/>
      <c r="G239" s="193"/>
      <c r="H239" s="191"/>
      <c r="I239" s="192"/>
      <c r="J239" s="189"/>
      <c r="K239" s="190"/>
      <c r="L239" s="191"/>
      <c r="M239" s="189"/>
      <c r="N239" s="194"/>
      <c r="O239" s="207"/>
      <c r="P239" s="189"/>
      <c r="Q239" s="190"/>
      <c r="R239" s="191"/>
      <c r="S239" s="192"/>
      <c r="T239" s="189"/>
      <c r="U239" s="193"/>
      <c r="V239" s="191"/>
      <c r="W239" s="208"/>
      <c r="X239" s="189"/>
      <c r="Y239" s="193"/>
      <c r="Z239" s="191"/>
      <c r="AA239" s="189"/>
      <c r="AB239" s="172">
        <f t="shared" si="2991"/>
        <v>0</v>
      </c>
      <c r="AC239" s="173">
        <f t="shared" si="2992"/>
        <v>0</v>
      </c>
      <c r="BI239" s="137" t="s">
        <v>29</v>
      </c>
      <c r="BJ239" s="129" t="e">
        <f>B239/B250</f>
        <v>#DIV/0!</v>
      </c>
      <c r="BK239" s="130" t="e">
        <f t="shared" ref="BK239" si="3321">C239/C250</f>
        <v>#DIV/0!</v>
      </c>
      <c r="BL239" s="131" t="e">
        <f t="shared" ref="BL239" si="3322">D239/D250</f>
        <v>#DIV/0!</v>
      </c>
      <c r="BM239" s="132" t="e">
        <f t="shared" ref="BM239" si="3323">E239/E250</f>
        <v>#DIV/0!</v>
      </c>
      <c r="BN239" s="129" t="e">
        <f t="shared" ref="BN239" si="3324">F239/F250</f>
        <v>#DIV/0!</v>
      </c>
      <c r="BO239" s="130" t="e">
        <f t="shared" ref="BO239" si="3325">G239/G250</f>
        <v>#DIV/0!</v>
      </c>
      <c r="BP239" s="131" t="e">
        <f t="shared" ref="BP239" si="3326">H239/H250</f>
        <v>#DIV/0!</v>
      </c>
      <c r="BQ239" s="132" t="e">
        <f t="shared" ref="BQ239" si="3327">I239/I250</f>
        <v>#DIV/0!</v>
      </c>
      <c r="BR239" s="129" t="e">
        <f t="shared" ref="BR239" si="3328">J239/J250</f>
        <v>#DIV/0!</v>
      </c>
      <c r="BS239" s="130" t="e">
        <f t="shared" ref="BS239" si="3329">K239/K250</f>
        <v>#DIV/0!</v>
      </c>
      <c r="BT239" s="131" t="e">
        <f t="shared" ref="BT239" si="3330">L239/L250</f>
        <v>#DIV/0!</v>
      </c>
      <c r="BU239" s="129" t="e">
        <f t="shared" ref="BU239" si="3331">M239/M250</f>
        <v>#DIV/0!</v>
      </c>
      <c r="BV239" s="133" t="e">
        <f t="shared" ref="BV239" si="3332">N239/N250</f>
        <v>#DIV/0!</v>
      </c>
      <c r="BW239" s="134" t="e">
        <f t="shared" ref="BW239" si="3333">O239/O250</f>
        <v>#DIV/0!</v>
      </c>
      <c r="BX239" s="129" t="e">
        <f t="shared" ref="BX239" si="3334">P239/P250</f>
        <v>#DIV/0!</v>
      </c>
      <c r="BY239" s="130" t="e">
        <f t="shared" ref="BY239" si="3335">Q239/Q250</f>
        <v>#DIV/0!</v>
      </c>
      <c r="BZ239" s="131" t="e">
        <f t="shared" ref="BZ239" si="3336">R239/R250</f>
        <v>#DIV/0!</v>
      </c>
      <c r="CA239" s="132" t="e">
        <f t="shared" ref="CA239" si="3337">S239/S250</f>
        <v>#DIV/0!</v>
      </c>
      <c r="CB239" s="129" t="e">
        <f t="shared" ref="CB239" si="3338">T239/T250</f>
        <v>#DIV/0!</v>
      </c>
      <c r="CC239" s="130" t="e">
        <f t="shared" ref="CC239" si="3339">U239/U250</f>
        <v>#DIV/0!</v>
      </c>
      <c r="CD239" s="131" t="e">
        <f t="shared" ref="CD239" si="3340">V239/V250</f>
        <v>#DIV/0!</v>
      </c>
      <c r="CE239" s="132" t="e">
        <f t="shared" ref="CE239" si="3341">W239/W250</f>
        <v>#DIV/0!</v>
      </c>
      <c r="CF239" s="129" t="e">
        <f t="shared" ref="CF239" si="3342">X239/X250</f>
        <v>#DIV/0!</v>
      </c>
      <c r="CG239" s="130" t="e">
        <f t="shared" ref="CG239" si="3343">Y239/Y250</f>
        <v>#DIV/0!</v>
      </c>
      <c r="CH239" s="131" t="e">
        <f t="shared" ref="CH239" si="3344">Z239/Z250</f>
        <v>#DIV/0!</v>
      </c>
      <c r="CI239" s="129" t="e">
        <f t="shared" ref="CI239" si="3345">AA239/AA250</f>
        <v>#DIV/0!</v>
      </c>
      <c r="CJ239" s="135" t="e">
        <f t="shared" ref="CJ239" si="3346">AB239/AB250</f>
        <v>#DIV/0!</v>
      </c>
      <c r="CK239" s="136" t="e">
        <f t="shared" ref="CK239" si="3347">AC239/AC250</f>
        <v>#DIV/0!</v>
      </c>
    </row>
    <row r="240" spans="1:89">
      <c r="A240" s="146" t="s">
        <v>30</v>
      </c>
      <c r="B240" s="203"/>
      <c r="C240" s="197"/>
      <c r="D240" s="198"/>
      <c r="E240" s="199"/>
      <c r="F240" s="196"/>
      <c r="G240" s="200"/>
      <c r="H240" s="198"/>
      <c r="I240" s="199"/>
      <c r="J240" s="196"/>
      <c r="K240" s="197"/>
      <c r="L240" s="198"/>
      <c r="M240" s="196"/>
      <c r="N240" s="201"/>
      <c r="O240" s="204"/>
      <c r="P240" s="196"/>
      <c r="Q240" s="197"/>
      <c r="R240" s="198"/>
      <c r="S240" s="199"/>
      <c r="T240" s="196"/>
      <c r="U240" s="200"/>
      <c r="V240" s="198"/>
      <c r="W240" s="205"/>
      <c r="X240" s="196"/>
      <c r="Y240" s="200"/>
      <c r="Z240" s="198"/>
      <c r="AA240" s="196"/>
      <c r="AB240" s="172">
        <f t="shared" si="2991"/>
        <v>0</v>
      </c>
      <c r="AC240" s="173">
        <f t="shared" si="2992"/>
        <v>0</v>
      </c>
      <c r="BI240" s="146" t="s">
        <v>30</v>
      </c>
      <c r="BJ240" s="129" t="e">
        <f>B240/B250</f>
        <v>#DIV/0!</v>
      </c>
      <c r="BK240" s="130" t="e">
        <f t="shared" ref="BK240" si="3348">C240/C250</f>
        <v>#DIV/0!</v>
      </c>
      <c r="BL240" s="131" t="e">
        <f t="shared" ref="BL240" si="3349">D240/D250</f>
        <v>#DIV/0!</v>
      </c>
      <c r="BM240" s="132" t="e">
        <f t="shared" ref="BM240" si="3350">E240/E250</f>
        <v>#DIV/0!</v>
      </c>
      <c r="BN240" s="129" t="e">
        <f t="shared" ref="BN240" si="3351">F240/F250</f>
        <v>#DIV/0!</v>
      </c>
      <c r="BO240" s="130" t="e">
        <f t="shared" ref="BO240" si="3352">G240/G250</f>
        <v>#DIV/0!</v>
      </c>
      <c r="BP240" s="131" t="e">
        <f t="shared" ref="BP240" si="3353">H240/H250</f>
        <v>#DIV/0!</v>
      </c>
      <c r="BQ240" s="132" t="e">
        <f t="shared" ref="BQ240" si="3354">I240/I250</f>
        <v>#DIV/0!</v>
      </c>
      <c r="BR240" s="129" t="e">
        <f t="shared" ref="BR240" si="3355">J240/J250</f>
        <v>#DIV/0!</v>
      </c>
      <c r="BS240" s="130" t="e">
        <f t="shared" ref="BS240" si="3356">K240/K250</f>
        <v>#DIV/0!</v>
      </c>
      <c r="BT240" s="131" t="e">
        <f t="shared" ref="BT240" si="3357">L240/L250</f>
        <v>#DIV/0!</v>
      </c>
      <c r="BU240" s="129" t="e">
        <f t="shared" ref="BU240" si="3358">M240/M250</f>
        <v>#DIV/0!</v>
      </c>
      <c r="BV240" s="133" t="e">
        <f t="shared" ref="BV240" si="3359">N240/N250</f>
        <v>#DIV/0!</v>
      </c>
      <c r="BW240" s="134" t="e">
        <f t="shared" ref="BW240" si="3360">O240/O250</f>
        <v>#DIV/0!</v>
      </c>
      <c r="BX240" s="129" t="e">
        <f t="shared" ref="BX240" si="3361">P240/P250</f>
        <v>#DIV/0!</v>
      </c>
      <c r="BY240" s="130" t="e">
        <f t="shared" ref="BY240" si="3362">Q240/Q250</f>
        <v>#DIV/0!</v>
      </c>
      <c r="BZ240" s="131" t="e">
        <f t="shared" ref="BZ240" si="3363">R240/R250</f>
        <v>#DIV/0!</v>
      </c>
      <c r="CA240" s="132" t="e">
        <f t="shared" ref="CA240" si="3364">S240/S250</f>
        <v>#DIV/0!</v>
      </c>
      <c r="CB240" s="129" t="e">
        <f t="shared" ref="CB240" si="3365">T240/T250</f>
        <v>#DIV/0!</v>
      </c>
      <c r="CC240" s="130" t="e">
        <f t="shared" ref="CC240" si="3366">U240/U250</f>
        <v>#DIV/0!</v>
      </c>
      <c r="CD240" s="131" t="e">
        <f t="shared" ref="CD240" si="3367">V240/V250</f>
        <v>#DIV/0!</v>
      </c>
      <c r="CE240" s="132" t="e">
        <f t="shared" ref="CE240" si="3368">W240/W250</f>
        <v>#DIV/0!</v>
      </c>
      <c r="CF240" s="129" t="e">
        <f t="shared" ref="CF240" si="3369">X240/X250</f>
        <v>#DIV/0!</v>
      </c>
      <c r="CG240" s="130" t="e">
        <f t="shared" ref="CG240" si="3370">Y240/Y250</f>
        <v>#DIV/0!</v>
      </c>
      <c r="CH240" s="131" t="e">
        <f t="shared" ref="CH240" si="3371">Z240/Z250</f>
        <v>#DIV/0!</v>
      </c>
      <c r="CI240" s="129" t="e">
        <f t="shared" ref="CI240" si="3372">AA240/AA250</f>
        <v>#DIV/0!</v>
      </c>
      <c r="CJ240" s="135" t="e">
        <f t="shared" ref="CJ240" si="3373">AB240/AB250</f>
        <v>#DIV/0!</v>
      </c>
      <c r="CK240" s="136" t="e">
        <f t="shared" ref="CK240" si="3374">AC240/AC250</f>
        <v>#DIV/0!</v>
      </c>
    </row>
    <row r="241" spans="1:89">
      <c r="A241" s="137" t="s">
        <v>31</v>
      </c>
      <c r="B241" s="206"/>
      <c r="C241" s="190"/>
      <c r="D241" s="191"/>
      <c r="E241" s="192"/>
      <c r="F241" s="189"/>
      <c r="G241" s="193"/>
      <c r="H241" s="191"/>
      <c r="I241" s="192"/>
      <c r="J241" s="189"/>
      <c r="K241" s="190"/>
      <c r="L241" s="191"/>
      <c r="M241" s="189"/>
      <c r="N241" s="194"/>
      <c r="O241" s="207"/>
      <c r="P241" s="189"/>
      <c r="Q241" s="190"/>
      <c r="R241" s="191"/>
      <c r="S241" s="192"/>
      <c r="T241" s="189"/>
      <c r="U241" s="193"/>
      <c r="V241" s="191"/>
      <c r="W241" s="208"/>
      <c r="X241" s="189"/>
      <c r="Y241" s="193"/>
      <c r="Z241" s="191"/>
      <c r="AA241" s="189"/>
      <c r="AB241" s="172">
        <f t="shared" si="2991"/>
        <v>0</v>
      </c>
      <c r="AC241" s="173">
        <f t="shared" si="2992"/>
        <v>0</v>
      </c>
      <c r="BI241" s="137" t="s">
        <v>31</v>
      </c>
      <c r="BJ241" s="129" t="e">
        <f>B241/B250</f>
        <v>#DIV/0!</v>
      </c>
      <c r="BK241" s="130" t="e">
        <f t="shared" ref="BK241" si="3375">C241/C250</f>
        <v>#DIV/0!</v>
      </c>
      <c r="BL241" s="131" t="e">
        <f t="shared" ref="BL241" si="3376">D241/D250</f>
        <v>#DIV/0!</v>
      </c>
      <c r="BM241" s="132" t="e">
        <f t="shared" ref="BM241" si="3377">E241/E250</f>
        <v>#DIV/0!</v>
      </c>
      <c r="BN241" s="129" t="e">
        <f t="shared" ref="BN241" si="3378">F241/F250</f>
        <v>#DIV/0!</v>
      </c>
      <c r="BO241" s="130" t="e">
        <f t="shared" ref="BO241" si="3379">G241/G250</f>
        <v>#DIV/0!</v>
      </c>
      <c r="BP241" s="131" t="e">
        <f t="shared" ref="BP241" si="3380">H241/H250</f>
        <v>#DIV/0!</v>
      </c>
      <c r="BQ241" s="132" t="e">
        <f t="shared" ref="BQ241" si="3381">I241/I250</f>
        <v>#DIV/0!</v>
      </c>
      <c r="BR241" s="129" t="e">
        <f t="shared" ref="BR241" si="3382">J241/J250</f>
        <v>#DIV/0!</v>
      </c>
      <c r="BS241" s="130" t="e">
        <f t="shared" ref="BS241" si="3383">K241/K250</f>
        <v>#DIV/0!</v>
      </c>
      <c r="BT241" s="131" t="e">
        <f t="shared" ref="BT241" si="3384">L241/L250</f>
        <v>#DIV/0!</v>
      </c>
      <c r="BU241" s="129" t="e">
        <f t="shared" ref="BU241" si="3385">M241/M250</f>
        <v>#DIV/0!</v>
      </c>
      <c r="BV241" s="133" t="e">
        <f t="shared" ref="BV241" si="3386">N241/N250</f>
        <v>#DIV/0!</v>
      </c>
      <c r="BW241" s="134" t="e">
        <f t="shared" ref="BW241" si="3387">O241/O250</f>
        <v>#DIV/0!</v>
      </c>
      <c r="BX241" s="129" t="e">
        <f t="shared" ref="BX241" si="3388">P241/P250</f>
        <v>#DIV/0!</v>
      </c>
      <c r="BY241" s="130" t="e">
        <f t="shared" ref="BY241" si="3389">Q241/Q250</f>
        <v>#DIV/0!</v>
      </c>
      <c r="BZ241" s="131" t="e">
        <f t="shared" ref="BZ241" si="3390">R241/R250</f>
        <v>#DIV/0!</v>
      </c>
      <c r="CA241" s="132" t="e">
        <f t="shared" ref="CA241" si="3391">S241/S250</f>
        <v>#DIV/0!</v>
      </c>
      <c r="CB241" s="129" t="e">
        <f t="shared" ref="CB241" si="3392">T241/T250</f>
        <v>#DIV/0!</v>
      </c>
      <c r="CC241" s="130" t="e">
        <f t="shared" ref="CC241" si="3393">U241/U250</f>
        <v>#DIV/0!</v>
      </c>
      <c r="CD241" s="131" t="e">
        <f t="shared" ref="CD241" si="3394">V241/V250</f>
        <v>#DIV/0!</v>
      </c>
      <c r="CE241" s="132" t="e">
        <f t="shared" ref="CE241" si="3395">W241/W250</f>
        <v>#DIV/0!</v>
      </c>
      <c r="CF241" s="129" t="e">
        <f t="shared" ref="CF241" si="3396">X241/X250</f>
        <v>#DIV/0!</v>
      </c>
      <c r="CG241" s="130" t="e">
        <f t="shared" ref="CG241" si="3397">Y241/Y250</f>
        <v>#DIV/0!</v>
      </c>
      <c r="CH241" s="131" t="e">
        <f t="shared" ref="CH241" si="3398">Z241/Z250</f>
        <v>#DIV/0!</v>
      </c>
      <c r="CI241" s="129" t="e">
        <f t="shared" ref="CI241" si="3399">AA241/AA250</f>
        <v>#DIV/0!</v>
      </c>
      <c r="CJ241" s="135" t="e">
        <f t="shared" ref="CJ241" si="3400">AB241/AB250</f>
        <v>#DIV/0!</v>
      </c>
      <c r="CK241" s="136" t="e">
        <f t="shared" ref="CK241" si="3401">AC241/AC250</f>
        <v>#DIV/0!</v>
      </c>
    </row>
    <row r="242" spans="1:89">
      <c r="A242" s="146" t="s">
        <v>32</v>
      </c>
      <c r="B242" s="203"/>
      <c r="C242" s="197"/>
      <c r="D242" s="198"/>
      <c r="E242" s="199"/>
      <c r="F242" s="196"/>
      <c r="G242" s="200"/>
      <c r="H242" s="198"/>
      <c r="I242" s="199"/>
      <c r="J242" s="196"/>
      <c r="K242" s="197"/>
      <c r="L242" s="198"/>
      <c r="M242" s="196"/>
      <c r="N242" s="201"/>
      <c r="O242" s="204"/>
      <c r="P242" s="196"/>
      <c r="Q242" s="197"/>
      <c r="R242" s="198"/>
      <c r="S242" s="199"/>
      <c r="T242" s="196"/>
      <c r="U242" s="200"/>
      <c r="V242" s="198"/>
      <c r="W242" s="205"/>
      <c r="X242" s="196"/>
      <c r="Y242" s="200"/>
      <c r="Z242" s="198"/>
      <c r="AA242" s="196"/>
      <c r="AB242" s="172">
        <f t="shared" si="2991"/>
        <v>0</v>
      </c>
      <c r="AC242" s="173">
        <f t="shared" si="2992"/>
        <v>0</v>
      </c>
      <c r="BI242" s="146" t="s">
        <v>32</v>
      </c>
      <c r="BJ242" s="129" t="e">
        <f>B242/B250</f>
        <v>#DIV/0!</v>
      </c>
      <c r="BK242" s="130" t="e">
        <f t="shared" ref="BK242" si="3402">C242/C250</f>
        <v>#DIV/0!</v>
      </c>
      <c r="BL242" s="131" t="e">
        <f t="shared" ref="BL242" si="3403">D242/D250</f>
        <v>#DIV/0!</v>
      </c>
      <c r="BM242" s="132" t="e">
        <f t="shared" ref="BM242" si="3404">E242/E250</f>
        <v>#DIV/0!</v>
      </c>
      <c r="BN242" s="129" t="e">
        <f t="shared" ref="BN242" si="3405">F242/F250</f>
        <v>#DIV/0!</v>
      </c>
      <c r="BO242" s="130" t="e">
        <f t="shared" ref="BO242" si="3406">G242/G250</f>
        <v>#DIV/0!</v>
      </c>
      <c r="BP242" s="131" t="e">
        <f t="shared" ref="BP242" si="3407">H242/H250</f>
        <v>#DIV/0!</v>
      </c>
      <c r="BQ242" s="132" t="e">
        <f t="shared" ref="BQ242" si="3408">I242/I250</f>
        <v>#DIV/0!</v>
      </c>
      <c r="BR242" s="129" t="e">
        <f t="shared" ref="BR242" si="3409">J242/J250</f>
        <v>#DIV/0!</v>
      </c>
      <c r="BS242" s="130" t="e">
        <f t="shared" ref="BS242" si="3410">K242/K250</f>
        <v>#DIV/0!</v>
      </c>
      <c r="BT242" s="131" t="e">
        <f t="shared" ref="BT242" si="3411">L242/L250</f>
        <v>#DIV/0!</v>
      </c>
      <c r="BU242" s="129" t="e">
        <f t="shared" ref="BU242" si="3412">M242/M250</f>
        <v>#DIV/0!</v>
      </c>
      <c r="BV242" s="133" t="e">
        <f t="shared" ref="BV242" si="3413">N242/N250</f>
        <v>#DIV/0!</v>
      </c>
      <c r="BW242" s="134" t="e">
        <f t="shared" ref="BW242" si="3414">O242/O250</f>
        <v>#DIV/0!</v>
      </c>
      <c r="BX242" s="129" t="e">
        <f t="shared" ref="BX242" si="3415">P242/P250</f>
        <v>#DIV/0!</v>
      </c>
      <c r="BY242" s="130" t="e">
        <f t="shared" ref="BY242" si="3416">Q242/Q250</f>
        <v>#DIV/0!</v>
      </c>
      <c r="BZ242" s="131" t="e">
        <f t="shared" ref="BZ242" si="3417">R242/R250</f>
        <v>#DIV/0!</v>
      </c>
      <c r="CA242" s="132" t="e">
        <f t="shared" ref="CA242" si="3418">S242/S250</f>
        <v>#DIV/0!</v>
      </c>
      <c r="CB242" s="129" t="e">
        <f t="shared" ref="CB242" si="3419">T242/T250</f>
        <v>#DIV/0!</v>
      </c>
      <c r="CC242" s="130" t="e">
        <f t="shared" ref="CC242" si="3420">U242/U250</f>
        <v>#DIV/0!</v>
      </c>
      <c r="CD242" s="131" t="e">
        <f t="shared" ref="CD242" si="3421">V242/V250</f>
        <v>#DIV/0!</v>
      </c>
      <c r="CE242" s="132" t="e">
        <f t="shared" ref="CE242" si="3422">W242/W250</f>
        <v>#DIV/0!</v>
      </c>
      <c r="CF242" s="129" t="e">
        <f t="shared" ref="CF242" si="3423">X242/X250</f>
        <v>#DIV/0!</v>
      </c>
      <c r="CG242" s="130" t="e">
        <f t="shared" ref="CG242" si="3424">Y242/Y250</f>
        <v>#DIV/0!</v>
      </c>
      <c r="CH242" s="131" t="e">
        <f t="shared" ref="CH242" si="3425">Z242/Z250</f>
        <v>#DIV/0!</v>
      </c>
      <c r="CI242" s="129" t="e">
        <f t="shared" ref="CI242" si="3426">AA242/AA250</f>
        <v>#DIV/0!</v>
      </c>
      <c r="CJ242" s="135" t="e">
        <f t="shared" ref="CJ242" si="3427">AB242/AB250</f>
        <v>#DIV/0!</v>
      </c>
      <c r="CK242" s="136" t="e">
        <f t="shared" ref="CK242" si="3428">AC242/AC250</f>
        <v>#DIV/0!</v>
      </c>
    </row>
    <row r="243" spans="1:89">
      <c r="A243" s="137" t="s">
        <v>33</v>
      </c>
      <c r="B243" s="206"/>
      <c r="C243" s="190"/>
      <c r="D243" s="191"/>
      <c r="E243" s="192"/>
      <c r="F243" s="189"/>
      <c r="G243" s="193"/>
      <c r="H243" s="191"/>
      <c r="I243" s="192"/>
      <c r="J243" s="189"/>
      <c r="K243" s="190"/>
      <c r="L243" s="191"/>
      <c r="M243" s="189"/>
      <c r="N243" s="194"/>
      <c r="O243" s="207"/>
      <c r="P243" s="189"/>
      <c r="Q243" s="190"/>
      <c r="R243" s="191"/>
      <c r="S243" s="192"/>
      <c r="T243" s="189"/>
      <c r="U243" s="193"/>
      <c r="V243" s="191"/>
      <c r="W243" s="208"/>
      <c r="X243" s="189"/>
      <c r="Y243" s="193"/>
      <c r="Z243" s="191"/>
      <c r="AA243" s="189"/>
      <c r="AB243" s="172">
        <f t="shared" si="2991"/>
        <v>0</v>
      </c>
      <c r="AC243" s="173">
        <f t="shared" si="2992"/>
        <v>0</v>
      </c>
      <c r="BI243" s="137" t="s">
        <v>33</v>
      </c>
      <c r="BJ243" s="129" t="e">
        <f>B243/B250</f>
        <v>#DIV/0!</v>
      </c>
      <c r="BK243" s="130" t="e">
        <f t="shared" ref="BK243" si="3429">C243/C250</f>
        <v>#DIV/0!</v>
      </c>
      <c r="BL243" s="131" t="e">
        <f t="shared" ref="BL243" si="3430">D243/D250</f>
        <v>#DIV/0!</v>
      </c>
      <c r="BM243" s="132" t="e">
        <f t="shared" ref="BM243" si="3431">E243/E250</f>
        <v>#DIV/0!</v>
      </c>
      <c r="BN243" s="129" t="e">
        <f t="shared" ref="BN243" si="3432">F243/F250</f>
        <v>#DIV/0!</v>
      </c>
      <c r="BO243" s="130" t="e">
        <f t="shared" ref="BO243" si="3433">G243/G250</f>
        <v>#DIV/0!</v>
      </c>
      <c r="BP243" s="131" t="e">
        <f t="shared" ref="BP243" si="3434">H243/H250</f>
        <v>#DIV/0!</v>
      </c>
      <c r="BQ243" s="132" t="e">
        <f t="shared" ref="BQ243" si="3435">I243/I250</f>
        <v>#DIV/0!</v>
      </c>
      <c r="BR243" s="129" t="e">
        <f t="shared" ref="BR243" si="3436">J243/J250</f>
        <v>#DIV/0!</v>
      </c>
      <c r="BS243" s="130" t="e">
        <f t="shared" ref="BS243" si="3437">K243/K250</f>
        <v>#DIV/0!</v>
      </c>
      <c r="BT243" s="131" t="e">
        <f t="shared" ref="BT243" si="3438">L243/L250</f>
        <v>#DIV/0!</v>
      </c>
      <c r="BU243" s="129" t="e">
        <f t="shared" ref="BU243" si="3439">M243/M250</f>
        <v>#DIV/0!</v>
      </c>
      <c r="BV243" s="133" t="e">
        <f t="shared" ref="BV243" si="3440">N243/N250</f>
        <v>#DIV/0!</v>
      </c>
      <c r="BW243" s="134" t="e">
        <f t="shared" ref="BW243" si="3441">O243/O250</f>
        <v>#DIV/0!</v>
      </c>
      <c r="BX243" s="129" t="e">
        <f t="shared" ref="BX243" si="3442">P243/P250</f>
        <v>#DIV/0!</v>
      </c>
      <c r="BY243" s="130" t="e">
        <f t="shared" ref="BY243" si="3443">Q243/Q250</f>
        <v>#DIV/0!</v>
      </c>
      <c r="BZ243" s="131" t="e">
        <f t="shared" ref="BZ243" si="3444">R243/R250</f>
        <v>#DIV/0!</v>
      </c>
      <c r="CA243" s="132" t="e">
        <f t="shared" ref="CA243" si="3445">S243/S250</f>
        <v>#DIV/0!</v>
      </c>
      <c r="CB243" s="129" t="e">
        <f t="shared" ref="CB243" si="3446">T243/T250</f>
        <v>#DIV/0!</v>
      </c>
      <c r="CC243" s="130" t="e">
        <f t="shared" ref="CC243" si="3447">U243/U250</f>
        <v>#DIV/0!</v>
      </c>
      <c r="CD243" s="131" t="e">
        <f t="shared" ref="CD243" si="3448">V243/V250</f>
        <v>#DIV/0!</v>
      </c>
      <c r="CE243" s="132" t="e">
        <f t="shared" ref="CE243" si="3449">W243/W250</f>
        <v>#DIV/0!</v>
      </c>
      <c r="CF243" s="129" t="e">
        <f t="shared" ref="CF243" si="3450">X243/X250</f>
        <v>#DIV/0!</v>
      </c>
      <c r="CG243" s="130" t="e">
        <f t="shared" ref="CG243" si="3451">Y243/Y250</f>
        <v>#DIV/0!</v>
      </c>
      <c r="CH243" s="131" t="e">
        <f t="shared" ref="CH243" si="3452">Z243/Z250</f>
        <v>#DIV/0!</v>
      </c>
      <c r="CI243" s="129" t="e">
        <f t="shared" ref="CI243" si="3453">AA243/AA250</f>
        <v>#DIV/0!</v>
      </c>
      <c r="CJ243" s="135" t="e">
        <f t="shared" ref="CJ243" si="3454">AB243/AB250</f>
        <v>#DIV/0!</v>
      </c>
      <c r="CK243" s="136" t="e">
        <f t="shared" ref="CK243" si="3455">AC243/AC250</f>
        <v>#DIV/0!</v>
      </c>
    </row>
    <row r="244" spans="1:89">
      <c r="A244" s="146" t="s">
        <v>34</v>
      </c>
      <c r="B244" s="203"/>
      <c r="C244" s="197"/>
      <c r="D244" s="198"/>
      <c r="E244" s="199"/>
      <c r="F244" s="196"/>
      <c r="G244" s="200"/>
      <c r="H244" s="198"/>
      <c r="I244" s="199"/>
      <c r="J244" s="196"/>
      <c r="K244" s="197"/>
      <c r="L244" s="198"/>
      <c r="M244" s="196"/>
      <c r="N244" s="201"/>
      <c r="O244" s="204"/>
      <c r="P244" s="196"/>
      <c r="Q244" s="197"/>
      <c r="R244" s="198"/>
      <c r="S244" s="199"/>
      <c r="T244" s="196"/>
      <c r="U244" s="200"/>
      <c r="V244" s="198"/>
      <c r="W244" s="205"/>
      <c r="X244" s="196"/>
      <c r="Y244" s="200"/>
      <c r="Z244" s="198"/>
      <c r="AA244" s="196"/>
      <c r="AB244" s="172">
        <f t="shared" si="2991"/>
        <v>0</v>
      </c>
      <c r="AC244" s="173">
        <f t="shared" si="2992"/>
        <v>0</v>
      </c>
      <c r="BI244" s="146" t="s">
        <v>34</v>
      </c>
      <c r="BJ244" s="129" t="e">
        <f>B244/B250</f>
        <v>#DIV/0!</v>
      </c>
      <c r="BK244" s="130" t="e">
        <f t="shared" ref="BK244" si="3456">C244/C250</f>
        <v>#DIV/0!</v>
      </c>
      <c r="BL244" s="131" t="e">
        <f t="shared" ref="BL244" si="3457">D244/D250</f>
        <v>#DIV/0!</v>
      </c>
      <c r="BM244" s="132" t="e">
        <f t="shared" ref="BM244" si="3458">E244/E250</f>
        <v>#DIV/0!</v>
      </c>
      <c r="BN244" s="129" t="e">
        <f t="shared" ref="BN244" si="3459">F244/F250</f>
        <v>#DIV/0!</v>
      </c>
      <c r="BO244" s="130" t="e">
        <f t="shared" ref="BO244" si="3460">G244/G250</f>
        <v>#DIV/0!</v>
      </c>
      <c r="BP244" s="131" t="e">
        <f t="shared" ref="BP244" si="3461">H244/H250</f>
        <v>#DIV/0!</v>
      </c>
      <c r="BQ244" s="132" t="e">
        <f t="shared" ref="BQ244" si="3462">I244/I250</f>
        <v>#DIV/0!</v>
      </c>
      <c r="BR244" s="129" t="e">
        <f t="shared" ref="BR244" si="3463">J244/J250</f>
        <v>#DIV/0!</v>
      </c>
      <c r="BS244" s="130" t="e">
        <f t="shared" ref="BS244" si="3464">K244/K250</f>
        <v>#DIV/0!</v>
      </c>
      <c r="BT244" s="131" t="e">
        <f t="shared" ref="BT244" si="3465">L244/L250</f>
        <v>#DIV/0!</v>
      </c>
      <c r="BU244" s="129" t="e">
        <f t="shared" ref="BU244" si="3466">M244/M250</f>
        <v>#DIV/0!</v>
      </c>
      <c r="BV244" s="133" t="e">
        <f t="shared" ref="BV244" si="3467">N244/N250</f>
        <v>#DIV/0!</v>
      </c>
      <c r="BW244" s="134" t="e">
        <f t="shared" ref="BW244" si="3468">O244/O250</f>
        <v>#DIV/0!</v>
      </c>
      <c r="BX244" s="129" t="e">
        <f t="shared" ref="BX244" si="3469">P244/P250</f>
        <v>#DIV/0!</v>
      </c>
      <c r="BY244" s="130" t="e">
        <f t="shared" ref="BY244" si="3470">Q244/Q250</f>
        <v>#DIV/0!</v>
      </c>
      <c r="BZ244" s="131" t="e">
        <f t="shared" ref="BZ244" si="3471">R244/R250</f>
        <v>#DIV/0!</v>
      </c>
      <c r="CA244" s="132" t="e">
        <f t="shared" ref="CA244" si="3472">S244/S250</f>
        <v>#DIV/0!</v>
      </c>
      <c r="CB244" s="129" t="e">
        <f t="shared" ref="CB244" si="3473">T244/T250</f>
        <v>#DIV/0!</v>
      </c>
      <c r="CC244" s="130" t="e">
        <f t="shared" ref="CC244" si="3474">U244/U250</f>
        <v>#DIV/0!</v>
      </c>
      <c r="CD244" s="131" t="e">
        <f t="shared" ref="CD244" si="3475">V244/V250</f>
        <v>#DIV/0!</v>
      </c>
      <c r="CE244" s="132" t="e">
        <f t="shared" ref="CE244" si="3476">W244/W250</f>
        <v>#DIV/0!</v>
      </c>
      <c r="CF244" s="129" t="e">
        <f t="shared" ref="CF244" si="3477">X244/X250</f>
        <v>#DIV/0!</v>
      </c>
      <c r="CG244" s="130" t="e">
        <f t="shared" ref="CG244" si="3478">Y244/Y250</f>
        <v>#DIV/0!</v>
      </c>
      <c r="CH244" s="131" t="e">
        <f t="shared" ref="CH244" si="3479">Z244/Z250</f>
        <v>#DIV/0!</v>
      </c>
      <c r="CI244" s="129" t="e">
        <f t="shared" ref="CI244" si="3480">AA244/AA250</f>
        <v>#DIV/0!</v>
      </c>
      <c r="CJ244" s="135" t="e">
        <f t="shared" ref="CJ244" si="3481">AB244/AB250</f>
        <v>#DIV/0!</v>
      </c>
      <c r="CK244" s="136" t="e">
        <f t="shared" ref="CK244" si="3482">AC244/AC250</f>
        <v>#DIV/0!</v>
      </c>
    </row>
    <row r="245" spans="1:89">
      <c r="A245" s="137" t="s">
        <v>35</v>
      </c>
      <c r="B245" s="206"/>
      <c r="C245" s="190"/>
      <c r="D245" s="191"/>
      <c r="E245" s="192"/>
      <c r="F245" s="189"/>
      <c r="G245" s="193"/>
      <c r="H245" s="191"/>
      <c r="I245" s="192"/>
      <c r="J245" s="189"/>
      <c r="K245" s="190"/>
      <c r="L245" s="191"/>
      <c r="M245" s="189"/>
      <c r="N245" s="194"/>
      <c r="O245" s="207"/>
      <c r="P245" s="189"/>
      <c r="Q245" s="190"/>
      <c r="R245" s="191"/>
      <c r="S245" s="192"/>
      <c r="T245" s="189"/>
      <c r="U245" s="193"/>
      <c r="V245" s="191"/>
      <c r="W245" s="208"/>
      <c r="X245" s="189"/>
      <c r="Y245" s="193"/>
      <c r="Z245" s="191"/>
      <c r="AA245" s="189"/>
      <c r="AB245" s="172">
        <f t="shared" si="2991"/>
        <v>0</v>
      </c>
      <c r="AC245" s="173">
        <f t="shared" si="2992"/>
        <v>0</v>
      </c>
      <c r="BI245" s="137" t="s">
        <v>35</v>
      </c>
      <c r="BJ245" s="129" t="e">
        <f>B245/B250</f>
        <v>#DIV/0!</v>
      </c>
      <c r="BK245" s="130" t="e">
        <f t="shared" ref="BK245" si="3483">C245/C250</f>
        <v>#DIV/0!</v>
      </c>
      <c r="BL245" s="131" t="e">
        <f t="shared" ref="BL245" si="3484">D245/D250</f>
        <v>#DIV/0!</v>
      </c>
      <c r="BM245" s="132" t="e">
        <f t="shared" ref="BM245" si="3485">E245/E250</f>
        <v>#DIV/0!</v>
      </c>
      <c r="BN245" s="129" t="e">
        <f t="shared" ref="BN245" si="3486">F245/F250</f>
        <v>#DIV/0!</v>
      </c>
      <c r="BO245" s="130" t="e">
        <f t="shared" ref="BO245" si="3487">G245/G250</f>
        <v>#DIV/0!</v>
      </c>
      <c r="BP245" s="131" t="e">
        <f t="shared" ref="BP245" si="3488">H245/H250</f>
        <v>#DIV/0!</v>
      </c>
      <c r="BQ245" s="132" t="e">
        <f t="shared" ref="BQ245" si="3489">I245/I250</f>
        <v>#DIV/0!</v>
      </c>
      <c r="BR245" s="129" t="e">
        <f t="shared" ref="BR245" si="3490">J245/J250</f>
        <v>#DIV/0!</v>
      </c>
      <c r="BS245" s="130" t="e">
        <f t="shared" ref="BS245" si="3491">K245/K250</f>
        <v>#DIV/0!</v>
      </c>
      <c r="BT245" s="131" t="e">
        <f t="shared" ref="BT245" si="3492">L245/L250</f>
        <v>#DIV/0!</v>
      </c>
      <c r="BU245" s="129" t="e">
        <f t="shared" ref="BU245" si="3493">M245/M250</f>
        <v>#DIV/0!</v>
      </c>
      <c r="BV245" s="133" t="e">
        <f t="shared" ref="BV245" si="3494">N245/N250</f>
        <v>#DIV/0!</v>
      </c>
      <c r="BW245" s="134" t="e">
        <f t="shared" ref="BW245" si="3495">O245/O250</f>
        <v>#DIV/0!</v>
      </c>
      <c r="BX245" s="129" t="e">
        <f t="shared" ref="BX245" si="3496">P245/P250</f>
        <v>#DIV/0!</v>
      </c>
      <c r="BY245" s="130" t="e">
        <f t="shared" ref="BY245" si="3497">Q245/Q250</f>
        <v>#DIV/0!</v>
      </c>
      <c r="BZ245" s="131" t="e">
        <f t="shared" ref="BZ245" si="3498">R245/R250</f>
        <v>#DIV/0!</v>
      </c>
      <c r="CA245" s="132" t="e">
        <f t="shared" ref="CA245" si="3499">S245/S250</f>
        <v>#DIV/0!</v>
      </c>
      <c r="CB245" s="129" t="e">
        <f t="shared" ref="CB245" si="3500">T245/T250</f>
        <v>#DIV/0!</v>
      </c>
      <c r="CC245" s="130" t="e">
        <f t="shared" ref="CC245" si="3501">U245/U250</f>
        <v>#DIV/0!</v>
      </c>
      <c r="CD245" s="131" t="e">
        <f t="shared" ref="CD245" si="3502">V245/V250</f>
        <v>#DIV/0!</v>
      </c>
      <c r="CE245" s="132" t="e">
        <f t="shared" ref="CE245" si="3503">W245/W250</f>
        <v>#DIV/0!</v>
      </c>
      <c r="CF245" s="129" t="e">
        <f t="shared" ref="CF245" si="3504">X245/X250</f>
        <v>#DIV/0!</v>
      </c>
      <c r="CG245" s="130" t="e">
        <f t="shared" ref="CG245" si="3505">Y245/Y250</f>
        <v>#DIV/0!</v>
      </c>
      <c r="CH245" s="131" t="e">
        <f t="shared" ref="CH245" si="3506">Z245/Z250</f>
        <v>#DIV/0!</v>
      </c>
      <c r="CI245" s="129" t="e">
        <f t="shared" ref="CI245" si="3507">AA245/AA250</f>
        <v>#DIV/0!</v>
      </c>
      <c r="CJ245" s="135" t="e">
        <f t="shared" ref="CJ245" si="3508">AB245/AB250</f>
        <v>#DIV/0!</v>
      </c>
      <c r="CK245" s="136" t="e">
        <f t="shared" ref="CK245" si="3509">AC245/AC250</f>
        <v>#DIV/0!</v>
      </c>
    </row>
    <row r="246" spans="1:89">
      <c r="A246" s="146" t="s">
        <v>36</v>
      </c>
      <c r="B246" s="203"/>
      <c r="C246" s="197"/>
      <c r="D246" s="198"/>
      <c r="E246" s="199"/>
      <c r="F246" s="196"/>
      <c r="G246" s="200"/>
      <c r="H246" s="198"/>
      <c r="I246" s="199"/>
      <c r="J246" s="196"/>
      <c r="K246" s="200"/>
      <c r="L246" s="198"/>
      <c r="M246" s="196"/>
      <c r="N246" s="201"/>
      <c r="O246" s="204"/>
      <c r="P246" s="196"/>
      <c r="Q246" s="200"/>
      <c r="R246" s="198"/>
      <c r="S246" s="199"/>
      <c r="T246" s="196"/>
      <c r="U246" s="200"/>
      <c r="V246" s="198"/>
      <c r="W246" s="199"/>
      <c r="X246" s="196"/>
      <c r="Y246" s="200"/>
      <c r="Z246" s="198"/>
      <c r="AA246" s="196"/>
      <c r="AB246" s="172">
        <f t="shared" si="2991"/>
        <v>0</v>
      </c>
      <c r="AC246" s="173">
        <f t="shared" si="2992"/>
        <v>0</v>
      </c>
      <c r="BI246" s="146" t="s">
        <v>36</v>
      </c>
      <c r="BJ246" s="129" t="e">
        <f>B246/B250</f>
        <v>#DIV/0!</v>
      </c>
      <c r="BK246" s="130" t="e">
        <f t="shared" ref="BK246" si="3510">C246/C250</f>
        <v>#DIV/0!</v>
      </c>
      <c r="BL246" s="131" t="e">
        <f t="shared" ref="BL246" si="3511">D246/D250</f>
        <v>#DIV/0!</v>
      </c>
      <c r="BM246" s="132" t="e">
        <f t="shared" ref="BM246" si="3512">E246/E250</f>
        <v>#DIV/0!</v>
      </c>
      <c r="BN246" s="129" t="e">
        <f t="shared" ref="BN246" si="3513">F246/F250</f>
        <v>#DIV/0!</v>
      </c>
      <c r="BO246" s="130" t="e">
        <f t="shared" ref="BO246" si="3514">G246/G250</f>
        <v>#DIV/0!</v>
      </c>
      <c r="BP246" s="131" t="e">
        <f t="shared" ref="BP246" si="3515">H246/H250</f>
        <v>#DIV/0!</v>
      </c>
      <c r="BQ246" s="132" t="e">
        <f t="shared" ref="BQ246" si="3516">I246/I250</f>
        <v>#DIV/0!</v>
      </c>
      <c r="BR246" s="129" t="e">
        <f t="shared" ref="BR246" si="3517">J246/J250</f>
        <v>#DIV/0!</v>
      </c>
      <c r="BS246" s="130" t="e">
        <f t="shared" ref="BS246" si="3518">K246/K250</f>
        <v>#DIV/0!</v>
      </c>
      <c r="BT246" s="131" t="e">
        <f t="shared" ref="BT246" si="3519">L246/L250</f>
        <v>#DIV/0!</v>
      </c>
      <c r="BU246" s="129" t="e">
        <f t="shared" ref="BU246" si="3520">M246/M250</f>
        <v>#DIV/0!</v>
      </c>
      <c r="BV246" s="133" t="e">
        <f t="shared" ref="BV246" si="3521">N246/N250</f>
        <v>#DIV/0!</v>
      </c>
      <c r="BW246" s="134" t="e">
        <f t="shared" ref="BW246" si="3522">O246/O250</f>
        <v>#DIV/0!</v>
      </c>
      <c r="BX246" s="129" t="e">
        <f t="shared" ref="BX246" si="3523">P246/P250</f>
        <v>#DIV/0!</v>
      </c>
      <c r="BY246" s="130" t="e">
        <f t="shared" ref="BY246" si="3524">Q246/Q250</f>
        <v>#DIV/0!</v>
      </c>
      <c r="BZ246" s="131" t="e">
        <f t="shared" ref="BZ246" si="3525">R246/R250</f>
        <v>#DIV/0!</v>
      </c>
      <c r="CA246" s="132" t="e">
        <f t="shared" ref="CA246" si="3526">S246/S250</f>
        <v>#DIV/0!</v>
      </c>
      <c r="CB246" s="129" t="e">
        <f t="shared" ref="CB246" si="3527">T246/T250</f>
        <v>#DIV/0!</v>
      </c>
      <c r="CC246" s="130" t="e">
        <f t="shared" ref="CC246" si="3528">U246/U250</f>
        <v>#DIV/0!</v>
      </c>
      <c r="CD246" s="131" t="e">
        <f t="shared" ref="CD246" si="3529">V246/V250</f>
        <v>#DIV/0!</v>
      </c>
      <c r="CE246" s="132" t="e">
        <f t="shared" ref="CE246" si="3530">W246/W250</f>
        <v>#DIV/0!</v>
      </c>
      <c r="CF246" s="129" t="e">
        <f t="shared" ref="CF246" si="3531">X246/X250</f>
        <v>#DIV/0!</v>
      </c>
      <c r="CG246" s="130" t="e">
        <f t="shared" ref="CG246" si="3532">Y246/Y250</f>
        <v>#DIV/0!</v>
      </c>
      <c r="CH246" s="131" t="e">
        <f t="shared" ref="CH246" si="3533">Z246/Z250</f>
        <v>#DIV/0!</v>
      </c>
      <c r="CI246" s="129" t="e">
        <f t="shared" ref="CI246" si="3534">AA246/AA250</f>
        <v>#DIV/0!</v>
      </c>
      <c r="CJ246" s="135" t="e">
        <f t="shared" ref="CJ246" si="3535">AB246/AB250</f>
        <v>#DIV/0!</v>
      </c>
      <c r="CK246" s="136" t="e">
        <f t="shared" ref="CK246" si="3536">AC246/AC250</f>
        <v>#DIV/0!</v>
      </c>
    </row>
    <row r="247" spans="1:89">
      <c r="A247" s="137" t="s">
        <v>37</v>
      </c>
      <c r="B247" s="59"/>
      <c r="C247" s="60"/>
      <c r="D247" s="139"/>
      <c r="E247" s="140"/>
      <c r="F247" s="138"/>
      <c r="G247" s="141"/>
      <c r="H247" s="139"/>
      <c r="I247" s="140"/>
      <c r="J247" s="138"/>
      <c r="K247" s="141"/>
      <c r="L247" s="139"/>
      <c r="M247" s="138"/>
      <c r="N247" s="142"/>
      <c r="O247" s="143"/>
      <c r="P247" s="138"/>
      <c r="Q247" s="141"/>
      <c r="R247" s="139"/>
      <c r="S247" s="140"/>
      <c r="T247" s="138"/>
      <c r="U247" s="141"/>
      <c r="V247" s="139"/>
      <c r="W247" s="140"/>
      <c r="X247" s="138"/>
      <c r="Y247" s="141"/>
      <c r="Z247" s="144"/>
      <c r="AA247" s="145"/>
      <c r="AB247" s="172"/>
      <c r="AC247" s="173"/>
      <c r="BI247" s="137" t="s">
        <v>37</v>
      </c>
      <c r="BJ247" s="129" t="e">
        <f>B247/B250</f>
        <v>#DIV/0!</v>
      </c>
      <c r="BK247" s="130" t="e">
        <f t="shared" ref="BK247" si="3537">C247/C250</f>
        <v>#DIV/0!</v>
      </c>
      <c r="BL247" s="131" t="e">
        <f t="shared" ref="BL247" si="3538">D247/D250</f>
        <v>#DIV/0!</v>
      </c>
      <c r="BM247" s="132" t="e">
        <f t="shared" ref="BM247" si="3539">E247/E250</f>
        <v>#DIV/0!</v>
      </c>
      <c r="BN247" s="129" t="e">
        <f t="shared" ref="BN247" si="3540">F247/F250</f>
        <v>#DIV/0!</v>
      </c>
      <c r="BO247" s="130" t="e">
        <f t="shared" ref="BO247" si="3541">G247/G250</f>
        <v>#DIV/0!</v>
      </c>
      <c r="BP247" s="131" t="e">
        <f t="shared" ref="BP247" si="3542">H247/H250</f>
        <v>#DIV/0!</v>
      </c>
      <c r="BQ247" s="132" t="e">
        <f t="shared" ref="BQ247" si="3543">I247/I250</f>
        <v>#DIV/0!</v>
      </c>
      <c r="BR247" s="129" t="e">
        <f t="shared" ref="BR247" si="3544">J247/J250</f>
        <v>#DIV/0!</v>
      </c>
      <c r="BS247" s="130" t="e">
        <f t="shared" ref="BS247" si="3545">K247/K250</f>
        <v>#DIV/0!</v>
      </c>
      <c r="BT247" s="131" t="e">
        <f t="shared" ref="BT247" si="3546">L247/L250</f>
        <v>#DIV/0!</v>
      </c>
      <c r="BU247" s="129" t="e">
        <f t="shared" ref="BU247" si="3547">M247/M250</f>
        <v>#DIV/0!</v>
      </c>
      <c r="BV247" s="133" t="e">
        <f t="shared" ref="BV247" si="3548">N247/N250</f>
        <v>#DIV/0!</v>
      </c>
      <c r="BW247" s="134" t="e">
        <f t="shared" ref="BW247" si="3549">O247/O250</f>
        <v>#DIV/0!</v>
      </c>
      <c r="BX247" s="129" t="e">
        <f t="shared" ref="BX247" si="3550">P247/P250</f>
        <v>#DIV/0!</v>
      </c>
      <c r="BY247" s="130" t="e">
        <f t="shared" ref="BY247" si="3551">Q247/Q250</f>
        <v>#DIV/0!</v>
      </c>
      <c r="BZ247" s="131" t="e">
        <f t="shared" ref="BZ247" si="3552">R247/R250</f>
        <v>#DIV/0!</v>
      </c>
      <c r="CA247" s="132" t="e">
        <f t="shared" ref="CA247" si="3553">S247/S250</f>
        <v>#DIV/0!</v>
      </c>
      <c r="CB247" s="129" t="e">
        <f t="shared" ref="CB247" si="3554">T247/T250</f>
        <v>#DIV/0!</v>
      </c>
      <c r="CC247" s="130" t="e">
        <f t="shared" ref="CC247" si="3555">U247/U250</f>
        <v>#DIV/0!</v>
      </c>
      <c r="CD247" s="131" t="e">
        <f t="shared" ref="CD247" si="3556">V247/V250</f>
        <v>#DIV/0!</v>
      </c>
      <c r="CE247" s="132" t="e">
        <f t="shared" ref="CE247" si="3557">W247/W250</f>
        <v>#DIV/0!</v>
      </c>
      <c r="CF247" s="129" t="e">
        <f t="shared" ref="CF247" si="3558">X247/X250</f>
        <v>#DIV/0!</v>
      </c>
      <c r="CG247" s="130" t="e">
        <f t="shared" ref="CG247" si="3559">Y247/Y250</f>
        <v>#DIV/0!</v>
      </c>
      <c r="CH247" s="131" t="e">
        <f t="shared" ref="CH247" si="3560">Z247/Z250</f>
        <v>#DIV/0!</v>
      </c>
      <c r="CI247" s="129" t="e">
        <f t="shared" ref="CI247" si="3561">AA247/AA250</f>
        <v>#DIV/0!</v>
      </c>
      <c r="CJ247" s="135" t="e">
        <f t="shared" ref="CJ247" si="3562">AB247/AB250</f>
        <v>#DIV/0!</v>
      </c>
      <c r="CK247" s="136" t="e">
        <f t="shared" ref="CK247" si="3563">AC247/AC250</f>
        <v>#DIV/0!</v>
      </c>
    </row>
    <row r="248" spans="1:89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/>
      <c r="AC248" s="173"/>
      <c r="BI248" s="146" t="s">
        <v>38</v>
      </c>
      <c r="BJ248" s="129" t="e">
        <f>B248/B250</f>
        <v>#DIV/0!</v>
      </c>
      <c r="BK248" s="130" t="e">
        <f t="shared" ref="BK248" si="3564">C248/C250</f>
        <v>#DIV/0!</v>
      </c>
      <c r="BL248" s="131" t="e">
        <f t="shared" ref="BL248" si="3565">D248/D250</f>
        <v>#DIV/0!</v>
      </c>
      <c r="BM248" s="132" t="e">
        <f t="shared" ref="BM248" si="3566">E248/E250</f>
        <v>#DIV/0!</v>
      </c>
      <c r="BN248" s="129" t="e">
        <f t="shared" ref="BN248" si="3567">F248/F250</f>
        <v>#DIV/0!</v>
      </c>
      <c r="BO248" s="130" t="e">
        <f t="shared" ref="BO248" si="3568">G248/G250</f>
        <v>#DIV/0!</v>
      </c>
      <c r="BP248" s="131" t="e">
        <f t="shared" ref="BP248" si="3569">H248/H250</f>
        <v>#DIV/0!</v>
      </c>
      <c r="BQ248" s="132" t="e">
        <f t="shared" ref="BQ248" si="3570">I248/I250</f>
        <v>#DIV/0!</v>
      </c>
      <c r="BR248" s="129" t="e">
        <f t="shared" ref="BR248" si="3571">J248/J250</f>
        <v>#DIV/0!</v>
      </c>
      <c r="BS248" s="130" t="e">
        <f t="shared" ref="BS248" si="3572">K248/K250</f>
        <v>#DIV/0!</v>
      </c>
      <c r="BT248" s="131" t="e">
        <f t="shared" ref="BT248" si="3573">L248/L250</f>
        <v>#DIV/0!</v>
      </c>
      <c r="BU248" s="129" t="e">
        <f t="shared" ref="BU248" si="3574">M248/M250</f>
        <v>#DIV/0!</v>
      </c>
      <c r="BV248" s="133" t="e">
        <f t="shared" ref="BV248" si="3575">N248/N250</f>
        <v>#DIV/0!</v>
      </c>
      <c r="BW248" s="134" t="e">
        <f t="shared" ref="BW248" si="3576">O248/O250</f>
        <v>#DIV/0!</v>
      </c>
      <c r="BX248" s="129" t="e">
        <f t="shared" ref="BX248" si="3577">P248/P250</f>
        <v>#DIV/0!</v>
      </c>
      <c r="BY248" s="130" t="e">
        <f t="shared" ref="BY248" si="3578">Q248/Q250</f>
        <v>#DIV/0!</v>
      </c>
      <c r="BZ248" s="131" t="e">
        <f t="shared" ref="BZ248" si="3579">R248/R250</f>
        <v>#DIV/0!</v>
      </c>
      <c r="CA248" s="132" t="e">
        <f t="shared" ref="CA248" si="3580">S248/S250</f>
        <v>#DIV/0!</v>
      </c>
      <c r="CB248" s="129" t="e">
        <f t="shared" ref="CB248" si="3581">T248/T250</f>
        <v>#DIV/0!</v>
      </c>
      <c r="CC248" s="130" t="e">
        <f t="shared" ref="CC248" si="3582">U248/U250</f>
        <v>#DIV/0!</v>
      </c>
      <c r="CD248" s="131" t="e">
        <f t="shared" ref="CD248" si="3583">V248/V250</f>
        <v>#DIV/0!</v>
      </c>
      <c r="CE248" s="132" t="e">
        <f t="shared" ref="CE248" si="3584">W248/W250</f>
        <v>#DIV/0!</v>
      </c>
      <c r="CF248" s="129" t="e">
        <f t="shared" ref="CF248" si="3585">X248/X250</f>
        <v>#DIV/0!</v>
      </c>
      <c r="CG248" s="130" t="e">
        <f t="shared" ref="CG248" si="3586">Y248/Y250</f>
        <v>#DIV/0!</v>
      </c>
      <c r="CH248" s="131" t="e">
        <f t="shared" ref="CH248" si="3587">Z248/Z250</f>
        <v>#DIV/0!</v>
      </c>
      <c r="CI248" s="129" t="e">
        <f t="shared" ref="CI248" si="3588">AA248/AA250</f>
        <v>#DIV/0!</v>
      </c>
      <c r="CJ248" s="135" t="e">
        <f t="shared" ref="CJ248" si="3589">AB248/AB250</f>
        <v>#DIV/0!</v>
      </c>
      <c r="CK248" s="136" t="e">
        <f t="shared" ref="CK248" si="3590">AC248/AC250</f>
        <v>#DIV/0!</v>
      </c>
    </row>
    <row r="249" spans="1:89" ht="14" thickBot="1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/>
      <c r="AC249" s="173"/>
      <c r="BI249" s="137" t="s">
        <v>39</v>
      </c>
      <c r="BJ249" s="129" t="e">
        <f>B249/B250</f>
        <v>#DIV/0!</v>
      </c>
      <c r="BK249" s="130" t="e">
        <f t="shared" ref="BK249" si="3591">C249/C250</f>
        <v>#DIV/0!</v>
      </c>
      <c r="BL249" s="131" t="e">
        <f t="shared" ref="BL249" si="3592">D249/D250</f>
        <v>#DIV/0!</v>
      </c>
      <c r="BM249" s="132" t="e">
        <f t="shared" ref="BM249" si="3593">E249/E250</f>
        <v>#DIV/0!</v>
      </c>
      <c r="BN249" s="129" t="e">
        <f t="shared" ref="BN249" si="3594">F249/F250</f>
        <v>#DIV/0!</v>
      </c>
      <c r="BO249" s="130" t="e">
        <f t="shared" ref="BO249" si="3595">G249/G250</f>
        <v>#DIV/0!</v>
      </c>
      <c r="BP249" s="131" t="e">
        <f t="shared" ref="BP249" si="3596">H249/H250</f>
        <v>#DIV/0!</v>
      </c>
      <c r="BQ249" s="132" t="e">
        <f t="shared" ref="BQ249" si="3597">I249/I250</f>
        <v>#DIV/0!</v>
      </c>
      <c r="BR249" s="129" t="e">
        <f t="shared" ref="BR249" si="3598">J249/J250</f>
        <v>#DIV/0!</v>
      </c>
      <c r="BS249" s="130" t="e">
        <f t="shared" ref="BS249" si="3599">K249/K250</f>
        <v>#DIV/0!</v>
      </c>
      <c r="BT249" s="131" t="e">
        <f t="shared" ref="BT249" si="3600">L249/L250</f>
        <v>#DIV/0!</v>
      </c>
      <c r="BU249" s="129" t="e">
        <f t="shared" ref="BU249" si="3601">M249/M250</f>
        <v>#DIV/0!</v>
      </c>
      <c r="BV249" s="133" t="e">
        <f t="shared" ref="BV249" si="3602">N249/N250</f>
        <v>#DIV/0!</v>
      </c>
      <c r="BW249" s="134" t="e">
        <f t="shared" ref="BW249" si="3603">O249/O250</f>
        <v>#DIV/0!</v>
      </c>
      <c r="BX249" s="129" t="e">
        <f t="shared" ref="BX249" si="3604">P249/P250</f>
        <v>#DIV/0!</v>
      </c>
      <c r="BY249" s="130" t="e">
        <f t="shared" ref="BY249" si="3605">Q249/Q250</f>
        <v>#DIV/0!</v>
      </c>
      <c r="BZ249" s="131" t="e">
        <f t="shared" ref="BZ249" si="3606">R249/R250</f>
        <v>#DIV/0!</v>
      </c>
      <c r="CA249" s="132" t="e">
        <f t="shared" ref="CA249" si="3607">S249/S250</f>
        <v>#DIV/0!</v>
      </c>
      <c r="CB249" s="129" t="e">
        <f t="shared" ref="CB249" si="3608">T249/T250</f>
        <v>#DIV/0!</v>
      </c>
      <c r="CC249" s="130" t="e">
        <f t="shared" ref="CC249" si="3609">U249/U250</f>
        <v>#DIV/0!</v>
      </c>
      <c r="CD249" s="131" t="e">
        <f t="shared" ref="CD249" si="3610">V249/V250</f>
        <v>#DIV/0!</v>
      </c>
      <c r="CE249" s="132" t="e">
        <f t="shared" ref="CE249" si="3611">W249/W250</f>
        <v>#DIV/0!</v>
      </c>
      <c r="CF249" s="129" t="e">
        <f t="shared" ref="CF249" si="3612">X249/X250</f>
        <v>#DIV/0!</v>
      </c>
      <c r="CG249" s="130" t="e">
        <f t="shared" ref="CG249" si="3613">Y249/Y250</f>
        <v>#DIV/0!</v>
      </c>
      <c r="CH249" s="131" t="e">
        <f t="shared" ref="CH249" si="3614">Z249/Z250</f>
        <v>#DIV/0!</v>
      </c>
      <c r="CI249" s="129" t="e">
        <f t="shared" ref="CI249" si="3615">AA249/AA250</f>
        <v>#DIV/0!</v>
      </c>
      <c r="CJ249" s="135" t="e">
        <f t="shared" ref="CJ249" si="3616">AB249/AB250</f>
        <v>#DIV/0!</v>
      </c>
      <c r="CK249" s="136" t="e">
        <f t="shared" ref="CK249" si="3617">AC249/AC250</f>
        <v>#DIV/0!</v>
      </c>
    </row>
    <row r="250" spans="1:89" ht="15" thickTop="1" thickBot="1">
      <c r="A250" s="269" t="s">
        <v>13</v>
      </c>
      <c r="B250" s="20">
        <f t="shared" ref="B250" si="3618">SUM(B227:B249)</f>
        <v>0</v>
      </c>
      <c r="C250" s="21">
        <f t="shared" ref="C250" si="3619">SUM(C227:C249)</f>
        <v>0</v>
      </c>
      <c r="D250" s="20">
        <f t="shared" ref="D250" si="3620">SUM(D227:D249)</f>
        <v>0</v>
      </c>
      <c r="E250" s="21">
        <f t="shared" ref="E250" si="3621">SUM(E227:E249)</f>
        <v>0</v>
      </c>
      <c r="F250" s="20">
        <f t="shared" ref="F250" si="3622">SUM(F227:F249)</f>
        <v>0</v>
      </c>
      <c r="G250" s="21">
        <f t="shared" ref="G250" si="3623">SUM(G227:G249)</f>
        <v>0</v>
      </c>
      <c r="H250" s="20">
        <f t="shared" ref="H250" si="3624">SUM(H227:H249)</f>
        <v>0</v>
      </c>
      <c r="I250" s="21">
        <f t="shared" ref="I250" si="3625">SUM(I227:I249)</f>
        <v>0</v>
      </c>
      <c r="J250" s="20">
        <f t="shared" ref="J250" si="3626">SUM(J227:J249)</f>
        <v>0</v>
      </c>
      <c r="K250" s="21">
        <f t="shared" ref="K250" si="3627">SUM(K227:K249)</f>
        <v>0</v>
      </c>
      <c r="L250" s="20">
        <f t="shared" ref="L250" si="3628">SUM(L227:L249)</f>
        <v>0</v>
      </c>
      <c r="M250" s="21">
        <f t="shared" ref="M250" si="3629">SUM(M227:M249)</f>
        <v>0</v>
      </c>
      <c r="N250" s="20">
        <f t="shared" ref="N250" si="3630">SUM(N227:N249)</f>
        <v>0</v>
      </c>
      <c r="O250" s="21">
        <f t="shared" ref="O250" si="3631">SUM(O227:O249)</f>
        <v>0</v>
      </c>
      <c r="P250" s="20">
        <f t="shared" ref="P250" si="3632">SUM(P227:P249)</f>
        <v>0</v>
      </c>
      <c r="Q250" s="21">
        <f t="shared" ref="Q250" si="3633">SUM(Q227:Q249)</f>
        <v>0</v>
      </c>
      <c r="R250" s="20">
        <f t="shared" ref="R250" si="3634">SUM(R227:R249)</f>
        <v>0</v>
      </c>
      <c r="S250" s="21">
        <f t="shared" ref="S250" si="3635">SUM(S227:S249)</f>
        <v>0</v>
      </c>
      <c r="T250" s="20">
        <f t="shared" ref="T250" si="3636">SUM(T227:T249)</f>
        <v>0</v>
      </c>
      <c r="U250" s="21">
        <f t="shared" ref="U250" si="3637">SUM(U227:U249)</f>
        <v>0</v>
      </c>
      <c r="V250" s="20">
        <f t="shared" ref="V250" si="3638">SUM(V227:V249)</f>
        <v>0</v>
      </c>
      <c r="W250" s="21">
        <f t="shared" ref="W250" si="3639">SUM(W227:W249)</f>
        <v>0</v>
      </c>
      <c r="X250" s="20">
        <f t="shared" ref="X250" si="3640">SUM(X227:X249)</f>
        <v>0</v>
      </c>
      <c r="Y250" s="21">
        <f t="shared" ref="Y250" si="3641">SUM(Y227:Y249)</f>
        <v>0</v>
      </c>
      <c r="Z250" s="20">
        <f t="shared" ref="Z250" si="3642">SUM(Z227:Z249)</f>
        <v>0</v>
      </c>
      <c r="AA250" s="21">
        <f t="shared" ref="AA250" si="3643">SUM(AA227:AA249)</f>
        <v>0</v>
      </c>
      <c r="AB250" s="174">
        <f t="shared" ref="AB250:AC250" si="3644">SUM(AB226:AB249)</f>
        <v>0</v>
      </c>
      <c r="AC250" s="175">
        <f t="shared" si="3644"/>
        <v>0</v>
      </c>
      <c r="BI250" s="269" t="s">
        <v>13</v>
      </c>
      <c r="BJ250" s="155" t="e">
        <f>SUM(BJ226:BJ249)</f>
        <v>#DIV/0!</v>
      </c>
      <c r="BK250" s="156" t="e">
        <f t="shared" ref="BK250:CK250" si="3645">SUM(BK226:BK249)</f>
        <v>#DIV/0!</v>
      </c>
      <c r="BL250" s="155" t="e">
        <f t="shared" si="3645"/>
        <v>#DIV/0!</v>
      </c>
      <c r="BM250" s="156" t="e">
        <f t="shared" si="3645"/>
        <v>#DIV/0!</v>
      </c>
      <c r="BN250" s="155" t="e">
        <f t="shared" si="3645"/>
        <v>#DIV/0!</v>
      </c>
      <c r="BO250" s="156" t="e">
        <f t="shared" si="3645"/>
        <v>#DIV/0!</v>
      </c>
      <c r="BP250" s="155" t="e">
        <f t="shared" si="3645"/>
        <v>#DIV/0!</v>
      </c>
      <c r="BQ250" s="156" t="e">
        <f t="shared" si="3645"/>
        <v>#DIV/0!</v>
      </c>
      <c r="BR250" s="155" t="e">
        <f t="shared" si="3645"/>
        <v>#DIV/0!</v>
      </c>
      <c r="BS250" s="156" t="e">
        <f t="shared" si="3645"/>
        <v>#DIV/0!</v>
      </c>
      <c r="BT250" s="155" t="e">
        <f t="shared" si="3645"/>
        <v>#DIV/0!</v>
      </c>
      <c r="BU250" s="156" t="e">
        <f t="shared" si="3645"/>
        <v>#DIV/0!</v>
      </c>
      <c r="BV250" s="155" t="e">
        <f t="shared" si="3645"/>
        <v>#DIV/0!</v>
      </c>
      <c r="BW250" s="156" t="e">
        <f t="shared" si="3645"/>
        <v>#DIV/0!</v>
      </c>
      <c r="BX250" s="155" t="e">
        <f t="shared" si="3645"/>
        <v>#DIV/0!</v>
      </c>
      <c r="BY250" s="156" t="e">
        <f t="shared" si="3645"/>
        <v>#DIV/0!</v>
      </c>
      <c r="BZ250" s="155" t="e">
        <f t="shared" si="3645"/>
        <v>#DIV/0!</v>
      </c>
      <c r="CA250" s="156" t="e">
        <f t="shared" si="3645"/>
        <v>#DIV/0!</v>
      </c>
      <c r="CB250" s="155" t="e">
        <f t="shared" si="3645"/>
        <v>#DIV/0!</v>
      </c>
      <c r="CC250" s="156" t="e">
        <f t="shared" si="3645"/>
        <v>#DIV/0!</v>
      </c>
      <c r="CD250" s="155" t="e">
        <f t="shared" si="3645"/>
        <v>#DIV/0!</v>
      </c>
      <c r="CE250" s="156" t="e">
        <f t="shared" si="3645"/>
        <v>#DIV/0!</v>
      </c>
      <c r="CF250" s="155" t="e">
        <f t="shared" si="3645"/>
        <v>#DIV/0!</v>
      </c>
      <c r="CG250" s="156" t="e">
        <f t="shared" si="3645"/>
        <v>#DIV/0!</v>
      </c>
      <c r="CH250" s="155" t="e">
        <f t="shared" si="3645"/>
        <v>#DIV/0!</v>
      </c>
      <c r="CI250" s="156" t="e">
        <f t="shared" si="3645"/>
        <v>#DIV/0!</v>
      </c>
      <c r="CJ250" s="155" t="e">
        <f t="shared" si="3645"/>
        <v>#DIV/0!</v>
      </c>
      <c r="CK250" s="156" t="e">
        <f t="shared" si="3645"/>
        <v>#DIV/0!</v>
      </c>
    </row>
    <row r="251" spans="1:89" ht="14" thickTop="1">
      <c r="A251" s="187"/>
    </row>
    <row r="253" spans="1:89">
      <c r="A253" s="301">
        <f>+A222+1</f>
        <v>44021</v>
      </c>
      <c r="B253" s="301"/>
      <c r="C253" s="301"/>
      <c r="D253" s="301"/>
      <c r="BI253" s="300">
        <f>+BI222+1</f>
        <v>44021</v>
      </c>
      <c r="BJ253" s="300"/>
      <c r="BK253" s="300"/>
      <c r="BL253" s="300"/>
    </row>
    <row r="254" spans="1:89" ht="14" thickBot="1">
      <c r="AE254" s="272" t="s">
        <v>84</v>
      </c>
    </row>
    <row r="255" spans="1:89" ht="15" thickTop="1" thickBot="1">
      <c r="A255" s="298" t="s">
        <v>0</v>
      </c>
      <c r="B255" s="292" t="s">
        <v>1</v>
      </c>
      <c r="C255" s="293"/>
      <c r="D255" s="292" t="s">
        <v>2</v>
      </c>
      <c r="E255" s="293"/>
      <c r="F255" s="292" t="s">
        <v>3</v>
      </c>
      <c r="G255" s="293"/>
      <c r="H255" s="292" t="s">
        <v>4</v>
      </c>
      <c r="I255" s="293"/>
      <c r="J255" s="292" t="s">
        <v>5</v>
      </c>
      <c r="K255" s="293"/>
      <c r="L255" s="292" t="s">
        <v>6</v>
      </c>
      <c r="M255" s="293"/>
      <c r="N255" s="292" t="s">
        <v>7</v>
      </c>
      <c r="O255" s="293"/>
      <c r="P255" s="292" t="s">
        <v>8</v>
      </c>
      <c r="Q255" s="293"/>
      <c r="R255" s="292" t="s">
        <v>9</v>
      </c>
      <c r="S255" s="293"/>
      <c r="T255" s="292" t="s">
        <v>10</v>
      </c>
      <c r="U255" s="293"/>
      <c r="V255" s="292" t="s">
        <v>11</v>
      </c>
      <c r="W255" s="293"/>
      <c r="X255" s="292" t="s">
        <v>12</v>
      </c>
      <c r="Y255" s="293"/>
      <c r="Z255" s="294" t="s">
        <v>40</v>
      </c>
      <c r="AA255" s="295"/>
      <c r="AB255" s="296" t="s">
        <v>41</v>
      </c>
      <c r="AC255" s="297"/>
      <c r="AE255" s="298" t="s">
        <v>0</v>
      </c>
      <c r="AF255" s="292" t="s">
        <v>1</v>
      </c>
      <c r="AG255" s="293"/>
      <c r="AH255" s="292" t="s">
        <v>2</v>
      </c>
      <c r="AI255" s="293"/>
      <c r="AJ255" s="292" t="s">
        <v>3</v>
      </c>
      <c r="AK255" s="293"/>
      <c r="AL255" s="292" t="s">
        <v>4</v>
      </c>
      <c r="AM255" s="293"/>
      <c r="AN255" s="292" t="s">
        <v>5</v>
      </c>
      <c r="AO255" s="293"/>
      <c r="AP255" s="292" t="s">
        <v>6</v>
      </c>
      <c r="AQ255" s="293"/>
      <c r="AR255" s="292" t="s">
        <v>7</v>
      </c>
      <c r="AS255" s="293"/>
      <c r="AT255" s="292" t="s">
        <v>8</v>
      </c>
      <c r="AU255" s="293"/>
      <c r="AV255" s="292" t="s">
        <v>9</v>
      </c>
      <c r="AW255" s="293"/>
      <c r="AX255" s="292" t="s">
        <v>10</v>
      </c>
      <c r="AY255" s="293"/>
      <c r="AZ255" s="292" t="s">
        <v>11</v>
      </c>
      <c r="BA255" s="293"/>
      <c r="BB255" s="292" t="s">
        <v>12</v>
      </c>
      <c r="BC255" s="293"/>
      <c r="BD255" s="294" t="s">
        <v>40</v>
      </c>
      <c r="BE255" s="295"/>
      <c r="BF255" s="296" t="s">
        <v>41</v>
      </c>
      <c r="BG255" s="297"/>
      <c r="BI255" s="298" t="s">
        <v>0</v>
      </c>
      <c r="BJ255" s="292" t="s">
        <v>1</v>
      </c>
      <c r="BK255" s="293"/>
      <c r="BL255" s="292" t="s">
        <v>2</v>
      </c>
      <c r="BM255" s="293"/>
      <c r="BN255" s="292" t="s">
        <v>3</v>
      </c>
      <c r="BO255" s="293"/>
      <c r="BP255" s="292" t="s">
        <v>4</v>
      </c>
      <c r="BQ255" s="293"/>
      <c r="BR255" s="292" t="s">
        <v>5</v>
      </c>
      <c r="BS255" s="293"/>
      <c r="BT255" s="292" t="s">
        <v>6</v>
      </c>
      <c r="BU255" s="293"/>
      <c r="BV255" s="292" t="s">
        <v>7</v>
      </c>
      <c r="BW255" s="293"/>
      <c r="BX255" s="292" t="s">
        <v>8</v>
      </c>
      <c r="BY255" s="293"/>
      <c r="BZ255" s="292" t="s">
        <v>9</v>
      </c>
      <c r="CA255" s="293"/>
      <c r="CB255" s="292" t="s">
        <v>10</v>
      </c>
      <c r="CC255" s="293"/>
      <c r="CD255" s="292" t="s">
        <v>11</v>
      </c>
      <c r="CE255" s="293"/>
      <c r="CF255" s="292" t="s">
        <v>12</v>
      </c>
      <c r="CG255" s="293"/>
      <c r="CH255" s="294" t="s">
        <v>40</v>
      </c>
      <c r="CI255" s="295"/>
      <c r="CJ255" s="292" t="s">
        <v>41</v>
      </c>
      <c r="CK255" s="293"/>
    </row>
    <row r="256" spans="1:89" ht="15" thickTop="1" thickBot="1">
      <c r="A256" s="299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9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9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4" thickTop="1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5" t="str">
        <f>$AE$9</f>
        <v>07:00 - 07:59</v>
      </c>
      <c r="AF257" s="126">
        <f>SUMIF($A$9:$A$32,$AE257,B$257:B$280)</f>
        <v>0</v>
      </c>
      <c r="AG257" s="186">
        <f t="shared" ref="AG257:AV258" si="3646">SUMIF($A$9:$A$32,$AE257,C$257:C$280)</f>
        <v>0</v>
      </c>
      <c r="AH257" s="127">
        <f t="shared" si="3646"/>
        <v>0</v>
      </c>
      <c r="AI257" s="180">
        <f t="shared" si="3646"/>
        <v>0</v>
      </c>
      <c r="AJ257" s="126">
        <f t="shared" si="3646"/>
        <v>0</v>
      </c>
      <c r="AK257" s="128">
        <f t="shared" si="3646"/>
        <v>0</v>
      </c>
      <c r="AL257" s="127">
        <f t="shared" si="3646"/>
        <v>0</v>
      </c>
      <c r="AM257" s="180">
        <f t="shared" si="3646"/>
        <v>0</v>
      </c>
      <c r="AN257" s="126">
        <f t="shared" si="3646"/>
        <v>0</v>
      </c>
      <c r="AO257" s="128">
        <f t="shared" si="3646"/>
        <v>0</v>
      </c>
      <c r="AP257" s="127">
        <f t="shared" si="3646"/>
        <v>0</v>
      </c>
      <c r="AQ257" s="126">
        <f t="shared" si="3646"/>
        <v>0</v>
      </c>
      <c r="AR257" s="179">
        <f t="shared" si="3646"/>
        <v>0</v>
      </c>
      <c r="AS257" s="181">
        <f t="shared" si="3646"/>
        <v>0</v>
      </c>
      <c r="AT257" s="126">
        <f t="shared" si="3646"/>
        <v>0</v>
      </c>
      <c r="AU257" s="128">
        <f t="shared" si="3646"/>
        <v>0</v>
      </c>
      <c r="AV257" s="127">
        <f t="shared" si="3646"/>
        <v>0</v>
      </c>
      <c r="AW257" s="180">
        <f t="shared" ref="AW257:BE258" si="3647">SUMIF($A$9:$A$32,$AE257,S$257:S$280)</f>
        <v>0</v>
      </c>
      <c r="AX257" s="126">
        <f t="shared" si="3647"/>
        <v>0</v>
      </c>
      <c r="AY257" s="128">
        <f t="shared" si="3647"/>
        <v>0</v>
      </c>
      <c r="AZ257" s="127">
        <f t="shared" si="3647"/>
        <v>0</v>
      </c>
      <c r="BA257" s="180">
        <f t="shared" si="3647"/>
        <v>0</v>
      </c>
      <c r="BB257" s="126">
        <f t="shared" si="3647"/>
        <v>0</v>
      </c>
      <c r="BC257" s="128">
        <f t="shared" si="3647"/>
        <v>0</v>
      </c>
      <c r="BD257" s="184">
        <f t="shared" si="3647"/>
        <v>0</v>
      </c>
      <c r="BE257" s="185">
        <f t="shared" si="3647"/>
        <v>0</v>
      </c>
      <c r="BF257" s="170">
        <f>AF257+AH257+AJ257+AL257+AN257+AP257+AR257+AT257+AV257+AX257+AZ257+BB257+BD257</f>
        <v>0</v>
      </c>
      <c r="BG257" s="171">
        <f>AG257+AI257+AK257+AM257+AO257+AQ257+AS257+AU257+AW257+AY257+BA257+BC257+BE257</f>
        <v>0</v>
      </c>
      <c r="BI257" s="125" t="s">
        <v>16</v>
      </c>
      <c r="BJ257" s="129" t="e">
        <f>B257/B281</f>
        <v>#DIV/0!</v>
      </c>
      <c r="BK257" s="130" t="e">
        <f t="shared" ref="BK257" si="3648">C257/C281</f>
        <v>#DIV/0!</v>
      </c>
      <c r="BL257" s="131" t="e">
        <f t="shared" ref="BL257" si="3649">D257/D281</f>
        <v>#DIV/0!</v>
      </c>
      <c r="BM257" s="132" t="e">
        <f t="shared" ref="BM257" si="3650">E257/E281</f>
        <v>#DIV/0!</v>
      </c>
      <c r="BN257" s="129" t="e">
        <f t="shared" ref="BN257" si="3651">F257/F281</f>
        <v>#DIV/0!</v>
      </c>
      <c r="BO257" s="130" t="e">
        <f t="shared" ref="BO257" si="3652">G257/G281</f>
        <v>#DIV/0!</v>
      </c>
      <c r="BP257" s="131" t="e">
        <f t="shared" ref="BP257" si="3653">H257/H281</f>
        <v>#DIV/0!</v>
      </c>
      <c r="BQ257" s="132" t="e">
        <f t="shared" ref="BQ257" si="3654">I257/I281</f>
        <v>#DIV/0!</v>
      </c>
      <c r="BR257" s="129" t="e">
        <f t="shared" ref="BR257" si="3655">J257/J281</f>
        <v>#DIV/0!</v>
      </c>
      <c r="BS257" s="130" t="e">
        <f t="shared" ref="BS257" si="3656">K257/K281</f>
        <v>#DIV/0!</v>
      </c>
      <c r="BT257" s="131" t="e">
        <f t="shared" ref="BT257" si="3657">L257/L281</f>
        <v>#DIV/0!</v>
      </c>
      <c r="BU257" s="129" t="e">
        <f t="shared" ref="BU257" si="3658">M257/M281</f>
        <v>#DIV/0!</v>
      </c>
      <c r="BV257" s="133" t="e">
        <f t="shared" ref="BV257" si="3659">N257/N281</f>
        <v>#DIV/0!</v>
      </c>
      <c r="BW257" s="134" t="e">
        <f t="shared" ref="BW257" si="3660">O257/O281</f>
        <v>#DIV/0!</v>
      </c>
      <c r="BX257" s="129" t="e">
        <f t="shared" ref="BX257" si="3661">P257/P281</f>
        <v>#DIV/0!</v>
      </c>
      <c r="BY257" s="130" t="e">
        <f t="shared" ref="BY257" si="3662">Q257/Q281</f>
        <v>#DIV/0!</v>
      </c>
      <c r="BZ257" s="131" t="e">
        <f t="shared" ref="BZ257" si="3663">R257/R281</f>
        <v>#DIV/0!</v>
      </c>
      <c r="CA257" s="132" t="e">
        <f t="shared" ref="CA257" si="3664">S257/S281</f>
        <v>#DIV/0!</v>
      </c>
      <c r="CB257" s="129" t="e">
        <f t="shared" ref="CB257" si="3665">T257/T281</f>
        <v>#DIV/0!</v>
      </c>
      <c r="CC257" s="130" t="e">
        <f t="shared" ref="CC257" si="3666">U257/U281</f>
        <v>#DIV/0!</v>
      </c>
      <c r="CD257" s="131" t="e">
        <f t="shared" ref="CD257" si="3667">V257/V281</f>
        <v>#DIV/0!</v>
      </c>
      <c r="CE257" s="132" t="e">
        <f t="shared" ref="CE257" si="3668">W257/W281</f>
        <v>#DIV/0!</v>
      </c>
      <c r="CF257" s="129" t="e">
        <f t="shared" ref="CF257" si="3669">X257/X281</f>
        <v>#DIV/0!</v>
      </c>
      <c r="CG257" s="130" t="e">
        <f t="shared" ref="CG257" si="3670">Y257/Y281</f>
        <v>#DIV/0!</v>
      </c>
      <c r="CH257" s="131" t="e">
        <f t="shared" ref="CH257" si="3671">Z257/Z281</f>
        <v>#DIV/0!</v>
      </c>
      <c r="CI257" s="129" t="e">
        <f t="shared" ref="CI257" si="3672">AA257/AA281</f>
        <v>#DIV/0!</v>
      </c>
      <c r="CJ257" s="135" t="e">
        <f t="shared" ref="CJ257" si="3673">AB257/AB281</f>
        <v>#DIV/0!</v>
      </c>
      <c r="CK257" s="136" t="e">
        <f t="shared" ref="CK257" si="3674">AC257/AC281</f>
        <v>#DIV/0!</v>
      </c>
    </row>
    <row r="258" spans="1:89">
      <c r="A258" s="137" t="s">
        <v>17</v>
      </c>
      <c r="B258" s="189"/>
      <c r="C258" s="190"/>
      <c r="D258" s="191"/>
      <c r="E258" s="192"/>
      <c r="F258" s="189"/>
      <c r="G258" s="193"/>
      <c r="H258" s="191"/>
      <c r="I258" s="192"/>
      <c r="J258" s="189"/>
      <c r="K258" s="193"/>
      <c r="L258" s="191"/>
      <c r="M258" s="189"/>
      <c r="N258" s="194"/>
      <c r="O258" s="195"/>
      <c r="P258" s="189"/>
      <c r="Q258" s="193"/>
      <c r="R258" s="191"/>
      <c r="S258" s="192"/>
      <c r="T258" s="189"/>
      <c r="U258" s="193"/>
      <c r="V258" s="191"/>
      <c r="W258" s="192"/>
      <c r="X258" s="189"/>
      <c r="Y258" s="193"/>
      <c r="Z258" s="191"/>
      <c r="AA258" s="189"/>
      <c r="AB258" s="172">
        <f t="shared" ref="AB258:AB277" si="3675">SUM(B258,D258,F258,H258,J258,L258,N258,P258,R258,T258,V258,X258,Z258)</f>
        <v>0</v>
      </c>
      <c r="AC258" s="173">
        <f t="shared" ref="AC258:AC277" si="3676">SUM(C258,E258,G258,I258,K258,M258,O258,Q258,S258,U258,W258,Y258,AA258)</f>
        <v>0</v>
      </c>
      <c r="AE258" s="277" t="str">
        <f>$AE$10</f>
        <v>08:00 - 08:59</v>
      </c>
      <c r="AF258" s="126">
        <f>SUMIF($A$9:$A$32,$AE258,B$257:B$280)</f>
        <v>0</v>
      </c>
      <c r="AG258" s="190">
        <f t="shared" si="3646"/>
        <v>0</v>
      </c>
      <c r="AH258" s="191">
        <f t="shared" si="3646"/>
        <v>0</v>
      </c>
      <c r="AI258" s="192">
        <f t="shared" si="3646"/>
        <v>0</v>
      </c>
      <c r="AJ258" s="278">
        <f t="shared" si="3646"/>
        <v>0</v>
      </c>
      <c r="AK258" s="193">
        <f t="shared" si="3646"/>
        <v>0</v>
      </c>
      <c r="AL258" s="191">
        <f t="shared" si="3646"/>
        <v>0</v>
      </c>
      <c r="AM258" s="192">
        <f t="shared" si="3646"/>
        <v>0</v>
      </c>
      <c r="AN258" s="278">
        <f t="shared" si="3646"/>
        <v>0</v>
      </c>
      <c r="AO258" s="193">
        <f t="shared" si="3646"/>
        <v>0</v>
      </c>
      <c r="AP258" s="191">
        <f t="shared" si="3646"/>
        <v>0</v>
      </c>
      <c r="AQ258" s="278">
        <f t="shared" si="3646"/>
        <v>0</v>
      </c>
      <c r="AR258" s="194">
        <f t="shared" si="3646"/>
        <v>0</v>
      </c>
      <c r="AS258" s="195">
        <f t="shared" si="3646"/>
        <v>0</v>
      </c>
      <c r="AT258" s="278">
        <f t="shared" si="3646"/>
        <v>0</v>
      </c>
      <c r="AU258" s="193">
        <f t="shared" si="3646"/>
        <v>0</v>
      </c>
      <c r="AV258" s="191">
        <f t="shared" si="3646"/>
        <v>0</v>
      </c>
      <c r="AW258" s="192">
        <f t="shared" si="3647"/>
        <v>0</v>
      </c>
      <c r="AX258" s="278">
        <f t="shared" si="3647"/>
        <v>0</v>
      </c>
      <c r="AY258" s="193">
        <f t="shared" si="3647"/>
        <v>0</v>
      </c>
      <c r="AZ258" s="191">
        <f t="shared" si="3647"/>
        <v>0</v>
      </c>
      <c r="BA258" s="192">
        <f t="shared" si="3647"/>
        <v>0</v>
      </c>
      <c r="BB258" s="278">
        <f t="shared" si="3647"/>
        <v>0</v>
      </c>
      <c r="BC258" s="193">
        <f t="shared" si="3647"/>
        <v>0</v>
      </c>
      <c r="BD258" s="191">
        <f t="shared" si="3647"/>
        <v>0</v>
      </c>
      <c r="BE258" s="278">
        <f t="shared" si="3647"/>
        <v>0</v>
      </c>
      <c r="BF258" s="172">
        <f>SUM(AF258,AH258,AJ258,AL258,AN258,AP258,AR258,AT258,AV258,AX258,AZ258,BB258,BD258)</f>
        <v>0</v>
      </c>
      <c r="BG258" s="173">
        <f>SUM(AG258,AI258,AK258,AM258,AO258,AQ258,AS258,AU258,AW258,AY258,BA258,BC258,BE258)</f>
        <v>0</v>
      </c>
      <c r="BI258" s="137" t="s">
        <v>17</v>
      </c>
      <c r="BJ258" s="129" t="e">
        <f>B258/B281</f>
        <v>#DIV/0!</v>
      </c>
      <c r="BK258" s="130" t="e">
        <f t="shared" ref="BK258" si="3677">C258/C281</f>
        <v>#DIV/0!</v>
      </c>
      <c r="BL258" s="131" t="e">
        <f t="shared" ref="BL258" si="3678">D258/D281</f>
        <v>#DIV/0!</v>
      </c>
      <c r="BM258" s="132" t="e">
        <f t="shared" ref="BM258" si="3679">E258/E281</f>
        <v>#DIV/0!</v>
      </c>
      <c r="BN258" s="129" t="e">
        <f t="shared" ref="BN258" si="3680">F258/F281</f>
        <v>#DIV/0!</v>
      </c>
      <c r="BO258" s="130" t="e">
        <f t="shared" ref="BO258" si="3681">G258/G281</f>
        <v>#DIV/0!</v>
      </c>
      <c r="BP258" s="131" t="e">
        <f t="shared" ref="BP258" si="3682">H258/H281</f>
        <v>#DIV/0!</v>
      </c>
      <c r="BQ258" s="132" t="e">
        <f t="shared" ref="BQ258" si="3683">I258/I281</f>
        <v>#DIV/0!</v>
      </c>
      <c r="BR258" s="129" t="e">
        <f t="shared" ref="BR258" si="3684">J258/J281</f>
        <v>#DIV/0!</v>
      </c>
      <c r="BS258" s="130" t="e">
        <f t="shared" ref="BS258" si="3685">K258/K281</f>
        <v>#DIV/0!</v>
      </c>
      <c r="BT258" s="131" t="e">
        <f t="shared" ref="BT258" si="3686">L258/L281</f>
        <v>#DIV/0!</v>
      </c>
      <c r="BU258" s="129" t="e">
        <f t="shared" ref="BU258" si="3687">M258/M281</f>
        <v>#DIV/0!</v>
      </c>
      <c r="BV258" s="133" t="e">
        <f t="shared" ref="BV258" si="3688">N258/N281</f>
        <v>#DIV/0!</v>
      </c>
      <c r="BW258" s="134" t="e">
        <f t="shared" ref="BW258" si="3689">O258/O281</f>
        <v>#DIV/0!</v>
      </c>
      <c r="BX258" s="129" t="e">
        <f t="shared" ref="BX258" si="3690">P258/P281</f>
        <v>#DIV/0!</v>
      </c>
      <c r="BY258" s="130" t="e">
        <f t="shared" ref="BY258" si="3691">Q258/Q281</f>
        <v>#DIV/0!</v>
      </c>
      <c r="BZ258" s="131" t="e">
        <f t="shared" ref="BZ258" si="3692">R258/R281</f>
        <v>#DIV/0!</v>
      </c>
      <c r="CA258" s="132" t="e">
        <f t="shared" ref="CA258" si="3693">S258/S281</f>
        <v>#DIV/0!</v>
      </c>
      <c r="CB258" s="129" t="e">
        <f t="shared" ref="CB258" si="3694">T258/T281</f>
        <v>#DIV/0!</v>
      </c>
      <c r="CC258" s="130" t="e">
        <f t="shared" ref="CC258" si="3695">U258/U281</f>
        <v>#DIV/0!</v>
      </c>
      <c r="CD258" s="131" t="e">
        <f t="shared" ref="CD258" si="3696">V258/V281</f>
        <v>#DIV/0!</v>
      </c>
      <c r="CE258" s="132" t="e">
        <f t="shared" ref="CE258" si="3697">W258/W281</f>
        <v>#DIV/0!</v>
      </c>
      <c r="CF258" s="129" t="e">
        <f t="shared" ref="CF258" si="3698">X258/X281</f>
        <v>#DIV/0!</v>
      </c>
      <c r="CG258" s="130" t="e">
        <f t="shared" ref="CG258" si="3699">Y258/Y281</f>
        <v>#DIV/0!</v>
      </c>
      <c r="CH258" s="131" t="e">
        <f t="shared" ref="CH258" si="3700">Z258/Z281</f>
        <v>#DIV/0!</v>
      </c>
      <c r="CI258" s="129" t="e">
        <f t="shared" ref="CI258" si="3701">AA258/AA281</f>
        <v>#DIV/0!</v>
      </c>
      <c r="CJ258" s="135" t="e">
        <f t="shared" ref="CJ258" si="3702">AB258/AB281</f>
        <v>#DIV/0!</v>
      </c>
      <c r="CK258" s="136" t="e">
        <f t="shared" ref="CK258" si="3703">AC258/AC281</f>
        <v>#DIV/0!</v>
      </c>
    </row>
    <row r="259" spans="1:89" ht="14" thickBot="1">
      <c r="A259" s="146" t="s">
        <v>18</v>
      </c>
      <c r="B259" s="196"/>
      <c r="C259" s="197"/>
      <c r="D259" s="198"/>
      <c r="E259" s="199"/>
      <c r="F259" s="196"/>
      <c r="G259" s="200"/>
      <c r="H259" s="198"/>
      <c r="I259" s="199"/>
      <c r="J259" s="196"/>
      <c r="K259" s="200"/>
      <c r="L259" s="198"/>
      <c r="M259" s="196"/>
      <c r="N259" s="201"/>
      <c r="O259" s="202"/>
      <c r="P259" s="196"/>
      <c r="Q259" s="200"/>
      <c r="R259" s="198"/>
      <c r="S259" s="199"/>
      <c r="T259" s="196"/>
      <c r="U259" s="200"/>
      <c r="V259" s="198"/>
      <c r="W259" s="199"/>
      <c r="X259" s="196"/>
      <c r="Y259" s="200"/>
      <c r="Z259" s="198"/>
      <c r="AA259" s="196"/>
      <c r="AB259" s="172">
        <f t="shared" si="3675"/>
        <v>0</v>
      </c>
      <c r="AC259" s="173">
        <f t="shared" si="3676"/>
        <v>0</v>
      </c>
      <c r="AE259" s="275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 t="e">
        <f>B259/B281</f>
        <v>#DIV/0!</v>
      </c>
      <c r="BK259" s="130" t="e">
        <f t="shared" ref="BK259" si="3704">C259/C281</f>
        <v>#DIV/0!</v>
      </c>
      <c r="BL259" s="131" t="e">
        <f t="shared" ref="BL259" si="3705">D259/D281</f>
        <v>#DIV/0!</v>
      </c>
      <c r="BM259" s="132" t="e">
        <f t="shared" ref="BM259" si="3706">E259/E281</f>
        <v>#DIV/0!</v>
      </c>
      <c r="BN259" s="129" t="e">
        <f t="shared" ref="BN259" si="3707">F259/F281</f>
        <v>#DIV/0!</v>
      </c>
      <c r="BO259" s="130" t="e">
        <f t="shared" ref="BO259" si="3708">G259/G281</f>
        <v>#DIV/0!</v>
      </c>
      <c r="BP259" s="131" t="e">
        <f t="shared" ref="BP259" si="3709">H259/H281</f>
        <v>#DIV/0!</v>
      </c>
      <c r="BQ259" s="132" t="e">
        <f t="shared" ref="BQ259" si="3710">I259/I281</f>
        <v>#DIV/0!</v>
      </c>
      <c r="BR259" s="129" t="e">
        <f t="shared" ref="BR259" si="3711">J259/J281</f>
        <v>#DIV/0!</v>
      </c>
      <c r="BS259" s="130" t="e">
        <f t="shared" ref="BS259" si="3712">K259/K281</f>
        <v>#DIV/0!</v>
      </c>
      <c r="BT259" s="131" t="e">
        <f t="shared" ref="BT259" si="3713">L259/L281</f>
        <v>#DIV/0!</v>
      </c>
      <c r="BU259" s="129" t="e">
        <f t="shared" ref="BU259" si="3714">M259/M281</f>
        <v>#DIV/0!</v>
      </c>
      <c r="BV259" s="133" t="e">
        <f t="shared" ref="BV259" si="3715">N259/N281</f>
        <v>#DIV/0!</v>
      </c>
      <c r="BW259" s="134" t="e">
        <f t="shared" ref="BW259" si="3716">O259/O281</f>
        <v>#DIV/0!</v>
      </c>
      <c r="BX259" s="129" t="e">
        <f t="shared" ref="BX259" si="3717">P259/P281</f>
        <v>#DIV/0!</v>
      </c>
      <c r="BY259" s="130" t="e">
        <f t="shared" ref="BY259" si="3718">Q259/Q281</f>
        <v>#DIV/0!</v>
      </c>
      <c r="BZ259" s="131" t="e">
        <f t="shared" ref="BZ259" si="3719">R259/R281</f>
        <v>#DIV/0!</v>
      </c>
      <c r="CA259" s="132" t="e">
        <f t="shared" ref="CA259" si="3720">S259/S281</f>
        <v>#DIV/0!</v>
      </c>
      <c r="CB259" s="129" t="e">
        <f t="shared" ref="CB259" si="3721">T259/T281</f>
        <v>#DIV/0!</v>
      </c>
      <c r="CC259" s="130" t="e">
        <f t="shared" ref="CC259" si="3722">U259/U281</f>
        <v>#DIV/0!</v>
      </c>
      <c r="CD259" s="131" t="e">
        <f t="shared" ref="CD259" si="3723">V259/V281</f>
        <v>#DIV/0!</v>
      </c>
      <c r="CE259" s="132" t="e">
        <f t="shared" ref="CE259" si="3724">W259/W281</f>
        <v>#DIV/0!</v>
      </c>
      <c r="CF259" s="129" t="e">
        <f t="shared" ref="CF259" si="3725">X259/X281</f>
        <v>#DIV/0!</v>
      </c>
      <c r="CG259" s="130" t="e">
        <f t="shared" ref="CG259" si="3726">Y259/Y281</f>
        <v>#DIV/0!</v>
      </c>
      <c r="CH259" s="131" t="e">
        <f t="shared" ref="CH259" si="3727">Z259/Z281</f>
        <v>#DIV/0!</v>
      </c>
      <c r="CI259" s="129" t="e">
        <f t="shared" ref="CI259" si="3728">AA259/AA281</f>
        <v>#DIV/0!</v>
      </c>
      <c r="CJ259" s="135" t="e">
        <f t="shared" ref="CJ259" si="3729">AB259/AB281</f>
        <v>#DIV/0!</v>
      </c>
      <c r="CK259" s="136" t="e">
        <f t="shared" ref="CK259" si="3730">AC259/AC281</f>
        <v>#DIV/0!</v>
      </c>
    </row>
    <row r="260" spans="1:89" ht="15" thickTop="1" thickBot="1">
      <c r="A260" s="137" t="s">
        <v>19</v>
      </c>
      <c r="B260" s="189"/>
      <c r="C260" s="190"/>
      <c r="D260" s="191"/>
      <c r="E260" s="192"/>
      <c r="F260" s="189"/>
      <c r="G260" s="193"/>
      <c r="H260" s="191"/>
      <c r="I260" s="192"/>
      <c r="J260" s="189"/>
      <c r="K260" s="193"/>
      <c r="L260" s="191"/>
      <c r="M260" s="189"/>
      <c r="N260" s="194"/>
      <c r="O260" s="195"/>
      <c r="P260" s="189"/>
      <c r="Q260" s="193"/>
      <c r="R260" s="191"/>
      <c r="S260" s="192"/>
      <c r="T260" s="189"/>
      <c r="U260" s="193"/>
      <c r="V260" s="191"/>
      <c r="W260" s="192"/>
      <c r="X260" s="189"/>
      <c r="Y260" s="193"/>
      <c r="Z260" s="191"/>
      <c r="AA260" s="189"/>
      <c r="AB260" s="172">
        <f t="shared" si="3675"/>
        <v>0</v>
      </c>
      <c r="AC260" s="173">
        <f t="shared" si="3676"/>
        <v>0</v>
      </c>
      <c r="AE260" s="269" t="s">
        <v>13</v>
      </c>
      <c r="AF260" s="20">
        <f t="shared" ref="AF260:BG260" si="3731">SUM(AF257:AF259)</f>
        <v>0</v>
      </c>
      <c r="AG260" s="21">
        <f t="shared" si="3731"/>
        <v>0</v>
      </c>
      <c r="AH260" s="20">
        <f t="shared" si="3731"/>
        <v>0</v>
      </c>
      <c r="AI260" s="21">
        <f t="shared" si="3731"/>
        <v>0</v>
      </c>
      <c r="AJ260" s="20">
        <f t="shared" si="3731"/>
        <v>0</v>
      </c>
      <c r="AK260" s="21">
        <f t="shared" si="3731"/>
        <v>0</v>
      </c>
      <c r="AL260" s="20">
        <f t="shared" si="3731"/>
        <v>0</v>
      </c>
      <c r="AM260" s="21">
        <f t="shared" si="3731"/>
        <v>0</v>
      </c>
      <c r="AN260" s="20">
        <f t="shared" si="3731"/>
        <v>0</v>
      </c>
      <c r="AO260" s="21">
        <f t="shared" si="3731"/>
        <v>0</v>
      </c>
      <c r="AP260" s="20">
        <f t="shared" si="3731"/>
        <v>0</v>
      </c>
      <c r="AQ260" s="21">
        <f t="shared" si="3731"/>
        <v>0</v>
      </c>
      <c r="AR260" s="20">
        <f t="shared" si="3731"/>
        <v>0</v>
      </c>
      <c r="AS260" s="21">
        <f t="shared" si="3731"/>
        <v>0</v>
      </c>
      <c r="AT260" s="20">
        <f t="shared" si="3731"/>
        <v>0</v>
      </c>
      <c r="AU260" s="21">
        <f t="shared" si="3731"/>
        <v>0</v>
      </c>
      <c r="AV260" s="20">
        <f t="shared" si="3731"/>
        <v>0</v>
      </c>
      <c r="AW260" s="21">
        <f t="shared" si="3731"/>
        <v>0</v>
      </c>
      <c r="AX260" s="20">
        <f t="shared" si="3731"/>
        <v>0</v>
      </c>
      <c r="AY260" s="21">
        <f t="shared" si="3731"/>
        <v>0</v>
      </c>
      <c r="AZ260" s="20">
        <f t="shared" si="3731"/>
        <v>0</v>
      </c>
      <c r="BA260" s="21">
        <f t="shared" si="3731"/>
        <v>0</v>
      </c>
      <c r="BB260" s="20">
        <f t="shared" si="3731"/>
        <v>0</v>
      </c>
      <c r="BC260" s="21">
        <f t="shared" si="3731"/>
        <v>0</v>
      </c>
      <c r="BD260" s="20">
        <f t="shared" si="3731"/>
        <v>0</v>
      </c>
      <c r="BE260" s="21">
        <f t="shared" si="3731"/>
        <v>0</v>
      </c>
      <c r="BF260" s="174">
        <f t="shared" si="3731"/>
        <v>0</v>
      </c>
      <c r="BG260" s="175">
        <f t="shared" si="3731"/>
        <v>0</v>
      </c>
      <c r="BI260" s="137" t="s">
        <v>19</v>
      </c>
      <c r="BJ260" s="129" t="e">
        <f>B260/B281</f>
        <v>#DIV/0!</v>
      </c>
      <c r="BK260" s="130" t="e">
        <f t="shared" ref="BK260" si="3732">C260/C281</f>
        <v>#DIV/0!</v>
      </c>
      <c r="BL260" s="131" t="e">
        <f t="shared" ref="BL260" si="3733">D260/D281</f>
        <v>#DIV/0!</v>
      </c>
      <c r="BM260" s="132" t="e">
        <f t="shared" ref="BM260" si="3734">E260/E281</f>
        <v>#DIV/0!</v>
      </c>
      <c r="BN260" s="129" t="e">
        <f t="shared" ref="BN260" si="3735">F260/F281</f>
        <v>#DIV/0!</v>
      </c>
      <c r="BO260" s="130" t="e">
        <f t="shared" ref="BO260" si="3736">G260/G281</f>
        <v>#DIV/0!</v>
      </c>
      <c r="BP260" s="131" t="e">
        <f t="shared" ref="BP260" si="3737">H260/H281</f>
        <v>#DIV/0!</v>
      </c>
      <c r="BQ260" s="132" t="e">
        <f t="shared" ref="BQ260" si="3738">I260/I281</f>
        <v>#DIV/0!</v>
      </c>
      <c r="BR260" s="129" t="e">
        <f t="shared" ref="BR260" si="3739">J260/J281</f>
        <v>#DIV/0!</v>
      </c>
      <c r="BS260" s="130" t="e">
        <f t="shared" ref="BS260" si="3740">K260/K281</f>
        <v>#DIV/0!</v>
      </c>
      <c r="BT260" s="131" t="e">
        <f t="shared" ref="BT260" si="3741">L260/L281</f>
        <v>#DIV/0!</v>
      </c>
      <c r="BU260" s="129" t="e">
        <f t="shared" ref="BU260" si="3742">M260/M281</f>
        <v>#DIV/0!</v>
      </c>
      <c r="BV260" s="133" t="e">
        <f t="shared" ref="BV260" si="3743">N260/N281</f>
        <v>#DIV/0!</v>
      </c>
      <c r="BW260" s="134" t="e">
        <f t="shared" ref="BW260" si="3744">O260/O281</f>
        <v>#DIV/0!</v>
      </c>
      <c r="BX260" s="129" t="e">
        <f t="shared" ref="BX260" si="3745">P260/P281</f>
        <v>#DIV/0!</v>
      </c>
      <c r="BY260" s="130" t="e">
        <f t="shared" ref="BY260" si="3746">Q260/Q281</f>
        <v>#DIV/0!</v>
      </c>
      <c r="BZ260" s="131" t="e">
        <f t="shared" ref="BZ260" si="3747">R260/R281</f>
        <v>#DIV/0!</v>
      </c>
      <c r="CA260" s="132" t="e">
        <f t="shared" ref="CA260" si="3748">S260/S281</f>
        <v>#DIV/0!</v>
      </c>
      <c r="CB260" s="129" t="e">
        <f t="shared" ref="CB260" si="3749">T260/T281</f>
        <v>#DIV/0!</v>
      </c>
      <c r="CC260" s="130" t="e">
        <f t="shared" ref="CC260" si="3750">U260/U281</f>
        <v>#DIV/0!</v>
      </c>
      <c r="CD260" s="131" t="e">
        <f t="shared" ref="CD260" si="3751">V260/V281</f>
        <v>#DIV/0!</v>
      </c>
      <c r="CE260" s="132" t="e">
        <f t="shared" ref="CE260" si="3752">W260/W281</f>
        <v>#DIV/0!</v>
      </c>
      <c r="CF260" s="129" t="e">
        <f t="shared" ref="CF260" si="3753">X260/X281</f>
        <v>#DIV/0!</v>
      </c>
      <c r="CG260" s="130" t="e">
        <f t="shared" ref="CG260" si="3754">Y260/Y281</f>
        <v>#DIV/0!</v>
      </c>
      <c r="CH260" s="131" t="e">
        <f t="shared" ref="CH260" si="3755">Z260/Z281</f>
        <v>#DIV/0!</v>
      </c>
      <c r="CI260" s="129" t="e">
        <f t="shared" ref="CI260" si="3756">AA260/AA281</f>
        <v>#DIV/0!</v>
      </c>
      <c r="CJ260" s="135" t="e">
        <f t="shared" ref="CJ260" si="3757">AB260/AB281</f>
        <v>#DIV/0!</v>
      </c>
      <c r="CK260" s="136" t="e">
        <f t="shared" ref="CK260" si="3758">AC260/AC281</f>
        <v>#DIV/0!</v>
      </c>
    </row>
    <row r="261" spans="1:89" ht="14" thickTop="1">
      <c r="A261" s="146" t="s">
        <v>20</v>
      </c>
      <c r="B261" s="196"/>
      <c r="C261" s="197"/>
      <c r="D261" s="198"/>
      <c r="E261" s="199"/>
      <c r="F261" s="196"/>
      <c r="G261" s="200"/>
      <c r="H261" s="198"/>
      <c r="I261" s="199"/>
      <c r="J261" s="196"/>
      <c r="K261" s="200"/>
      <c r="L261" s="198"/>
      <c r="M261" s="196"/>
      <c r="N261" s="201"/>
      <c r="O261" s="202"/>
      <c r="P261" s="196"/>
      <c r="Q261" s="200"/>
      <c r="R261" s="198"/>
      <c r="S261" s="199"/>
      <c r="T261" s="196"/>
      <c r="U261" s="200"/>
      <c r="V261" s="198"/>
      <c r="W261" s="199"/>
      <c r="X261" s="196"/>
      <c r="Y261" s="200"/>
      <c r="Z261" s="198"/>
      <c r="AA261" s="196"/>
      <c r="AB261" s="172">
        <f t="shared" si="3675"/>
        <v>0</v>
      </c>
      <c r="AC261" s="173">
        <f t="shared" si="3676"/>
        <v>0</v>
      </c>
      <c r="BI261" s="146" t="s">
        <v>20</v>
      </c>
      <c r="BJ261" s="129" t="e">
        <f>B261/B281</f>
        <v>#DIV/0!</v>
      </c>
      <c r="BK261" s="130" t="e">
        <f t="shared" ref="BK261" si="3759">C261/C281</f>
        <v>#DIV/0!</v>
      </c>
      <c r="BL261" s="131" t="e">
        <f t="shared" ref="BL261" si="3760">D261/D281</f>
        <v>#DIV/0!</v>
      </c>
      <c r="BM261" s="132" t="e">
        <f t="shared" ref="BM261" si="3761">E261/E281</f>
        <v>#DIV/0!</v>
      </c>
      <c r="BN261" s="129" t="e">
        <f t="shared" ref="BN261" si="3762">F261/F281</f>
        <v>#DIV/0!</v>
      </c>
      <c r="BO261" s="130" t="e">
        <f t="shared" ref="BO261" si="3763">G261/G281</f>
        <v>#DIV/0!</v>
      </c>
      <c r="BP261" s="131" t="e">
        <f t="shared" ref="BP261" si="3764">H261/H281</f>
        <v>#DIV/0!</v>
      </c>
      <c r="BQ261" s="132" t="e">
        <f t="shared" ref="BQ261" si="3765">I261/I281</f>
        <v>#DIV/0!</v>
      </c>
      <c r="BR261" s="129" t="e">
        <f t="shared" ref="BR261" si="3766">J261/J281</f>
        <v>#DIV/0!</v>
      </c>
      <c r="BS261" s="130" t="e">
        <f t="shared" ref="BS261" si="3767">K261/K281</f>
        <v>#DIV/0!</v>
      </c>
      <c r="BT261" s="131" t="e">
        <f t="shared" ref="BT261" si="3768">L261/L281</f>
        <v>#DIV/0!</v>
      </c>
      <c r="BU261" s="129" t="e">
        <f t="shared" ref="BU261" si="3769">M261/M281</f>
        <v>#DIV/0!</v>
      </c>
      <c r="BV261" s="133" t="e">
        <f t="shared" ref="BV261" si="3770">N261/N281</f>
        <v>#DIV/0!</v>
      </c>
      <c r="BW261" s="134" t="e">
        <f t="shared" ref="BW261" si="3771">O261/O281</f>
        <v>#DIV/0!</v>
      </c>
      <c r="BX261" s="129" t="e">
        <f t="shared" ref="BX261" si="3772">P261/P281</f>
        <v>#DIV/0!</v>
      </c>
      <c r="BY261" s="130" t="e">
        <f t="shared" ref="BY261" si="3773">Q261/Q281</f>
        <v>#DIV/0!</v>
      </c>
      <c r="BZ261" s="131" t="e">
        <f t="shared" ref="BZ261" si="3774">R261/R281</f>
        <v>#DIV/0!</v>
      </c>
      <c r="CA261" s="132" t="e">
        <f t="shared" ref="CA261" si="3775">S261/S281</f>
        <v>#DIV/0!</v>
      </c>
      <c r="CB261" s="129" t="e">
        <f t="shared" ref="CB261" si="3776">T261/T281</f>
        <v>#DIV/0!</v>
      </c>
      <c r="CC261" s="130" t="e">
        <f t="shared" ref="CC261" si="3777">U261/U281</f>
        <v>#DIV/0!</v>
      </c>
      <c r="CD261" s="131" t="e">
        <f t="shared" ref="CD261" si="3778">V261/V281</f>
        <v>#DIV/0!</v>
      </c>
      <c r="CE261" s="132" t="e">
        <f t="shared" ref="CE261" si="3779">W261/W281</f>
        <v>#DIV/0!</v>
      </c>
      <c r="CF261" s="129" t="e">
        <f t="shared" ref="CF261" si="3780">X261/X281</f>
        <v>#DIV/0!</v>
      </c>
      <c r="CG261" s="130" t="e">
        <f t="shared" ref="CG261" si="3781">Y261/Y281</f>
        <v>#DIV/0!</v>
      </c>
      <c r="CH261" s="131" t="e">
        <f t="shared" ref="CH261" si="3782">Z261/Z281</f>
        <v>#DIV/0!</v>
      </c>
      <c r="CI261" s="129" t="e">
        <f t="shared" ref="CI261" si="3783">AA261/AA281</f>
        <v>#DIV/0!</v>
      </c>
      <c r="CJ261" s="135" t="e">
        <f t="shared" ref="CJ261" si="3784">AB261/AB281</f>
        <v>#DIV/0!</v>
      </c>
      <c r="CK261" s="136" t="e">
        <f t="shared" ref="CK261" si="3785">AC261/AC281</f>
        <v>#DIV/0!</v>
      </c>
    </row>
    <row r="262" spans="1:89" ht="14" thickBot="1">
      <c r="A262" s="137" t="s">
        <v>21</v>
      </c>
      <c r="B262" s="189"/>
      <c r="C262" s="190"/>
      <c r="D262" s="191"/>
      <c r="E262" s="192"/>
      <c r="F262" s="189"/>
      <c r="G262" s="193"/>
      <c r="H262" s="191"/>
      <c r="I262" s="192"/>
      <c r="J262" s="189"/>
      <c r="K262" s="193"/>
      <c r="L262" s="191"/>
      <c r="M262" s="189"/>
      <c r="N262" s="194"/>
      <c r="O262" s="195"/>
      <c r="P262" s="189"/>
      <c r="Q262" s="193"/>
      <c r="R262" s="191"/>
      <c r="S262" s="192"/>
      <c r="T262" s="189"/>
      <c r="U262" s="193"/>
      <c r="V262" s="191"/>
      <c r="W262" s="192"/>
      <c r="X262" s="189"/>
      <c r="Y262" s="193"/>
      <c r="Z262" s="191"/>
      <c r="AA262" s="189"/>
      <c r="AB262" s="172">
        <f t="shared" si="3675"/>
        <v>0</v>
      </c>
      <c r="AC262" s="173">
        <f t="shared" si="3676"/>
        <v>0</v>
      </c>
      <c r="AE262" s="272" t="s">
        <v>85</v>
      </c>
      <c r="BI262" s="137" t="s">
        <v>21</v>
      </c>
      <c r="BJ262" s="129" t="e">
        <f>B262/B281</f>
        <v>#DIV/0!</v>
      </c>
      <c r="BK262" s="130" t="e">
        <f t="shared" ref="BK262" si="3786">C262/C281</f>
        <v>#DIV/0!</v>
      </c>
      <c r="BL262" s="131" t="e">
        <f t="shared" ref="BL262" si="3787">D262/D281</f>
        <v>#DIV/0!</v>
      </c>
      <c r="BM262" s="132" t="e">
        <f t="shared" ref="BM262" si="3788">E262/E281</f>
        <v>#DIV/0!</v>
      </c>
      <c r="BN262" s="129" t="e">
        <f t="shared" ref="BN262" si="3789">F262/F281</f>
        <v>#DIV/0!</v>
      </c>
      <c r="BO262" s="130" t="e">
        <f t="shared" ref="BO262" si="3790">G262/G281</f>
        <v>#DIV/0!</v>
      </c>
      <c r="BP262" s="131" t="e">
        <f t="shared" ref="BP262" si="3791">H262/H281</f>
        <v>#DIV/0!</v>
      </c>
      <c r="BQ262" s="132" t="e">
        <f t="shared" ref="BQ262" si="3792">I262/I281</f>
        <v>#DIV/0!</v>
      </c>
      <c r="BR262" s="129" t="e">
        <f t="shared" ref="BR262" si="3793">J262/J281</f>
        <v>#DIV/0!</v>
      </c>
      <c r="BS262" s="130" t="e">
        <f t="shared" ref="BS262" si="3794">K262/K281</f>
        <v>#DIV/0!</v>
      </c>
      <c r="BT262" s="131" t="e">
        <f t="shared" ref="BT262" si="3795">L262/L281</f>
        <v>#DIV/0!</v>
      </c>
      <c r="BU262" s="129" t="e">
        <f t="shared" ref="BU262" si="3796">M262/M281</f>
        <v>#DIV/0!</v>
      </c>
      <c r="BV262" s="133" t="e">
        <f t="shared" ref="BV262" si="3797">N262/N281</f>
        <v>#DIV/0!</v>
      </c>
      <c r="BW262" s="134" t="e">
        <f t="shared" ref="BW262" si="3798">O262/O281</f>
        <v>#DIV/0!</v>
      </c>
      <c r="BX262" s="129" t="e">
        <f t="shared" ref="BX262" si="3799">P262/P281</f>
        <v>#DIV/0!</v>
      </c>
      <c r="BY262" s="130" t="e">
        <f t="shared" ref="BY262" si="3800">Q262/Q281</f>
        <v>#DIV/0!</v>
      </c>
      <c r="BZ262" s="131" t="e">
        <f t="shared" ref="BZ262" si="3801">R262/R281</f>
        <v>#DIV/0!</v>
      </c>
      <c r="CA262" s="132" t="e">
        <f t="shared" ref="CA262" si="3802">S262/S281</f>
        <v>#DIV/0!</v>
      </c>
      <c r="CB262" s="129" t="e">
        <f t="shared" ref="CB262" si="3803">T262/T281</f>
        <v>#DIV/0!</v>
      </c>
      <c r="CC262" s="130" t="e">
        <f t="shared" ref="CC262" si="3804">U262/U281</f>
        <v>#DIV/0!</v>
      </c>
      <c r="CD262" s="131" t="e">
        <f t="shared" ref="CD262" si="3805">V262/V281</f>
        <v>#DIV/0!</v>
      </c>
      <c r="CE262" s="132" t="e">
        <f t="shared" ref="CE262" si="3806">W262/W281</f>
        <v>#DIV/0!</v>
      </c>
      <c r="CF262" s="129" t="e">
        <f t="shared" ref="CF262" si="3807">X262/X281</f>
        <v>#DIV/0!</v>
      </c>
      <c r="CG262" s="130" t="e">
        <f t="shared" ref="CG262" si="3808">Y262/Y281</f>
        <v>#DIV/0!</v>
      </c>
      <c r="CH262" s="131" t="e">
        <f t="shared" ref="CH262" si="3809">Z262/Z281</f>
        <v>#DIV/0!</v>
      </c>
      <c r="CI262" s="129" t="e">
        <f t="shared" ref="CI262" si="3810">AA262/AA281</f>
        <v>#DIV/0!</v>
      </c>
      <c r="CJ262" s="135" t="e">
        <f t="shared" ref="CJ262" si="3811">AB262/AB281</f>
        <v>#DIV/0!</v>
      </c>
      <c r="CK262" s="136" t="e">
        <f t="shared" ref="CK262" si="3812">AC262/AC281</f>
        <v>#DIV/0!</v>
      </c>
    </row>
    <row r="263" spans="1:89" ht="15" thickTop="1" thickBot="1">
      <c r="A263" s="146" t="s">
        <v>22</v>
      </c>
      <c r="B263" s="196"/>
      <c r="C263" s="197"/>
      <c r="D263" s="198"/>
      <c r="E263" s="199"/>
      <c r="F263" s="196"/>
      <c r="G263" s="200"/>
      <c r="H263" s="198"/>
      <c r="I263" s="199"/>
      <c r="J263" s="196"/>
      <c r="K263" s="200"/>
      <c r="L263" s="198"/>
      <c r="M263" s="196"/>
      <c r="N263" s="201"/>
      <c r="O263" s="202"/>
      <c r="P263" s="196"/>
      <c r="Q263" s="200"/>
      <c r="R263" s="198"/>
      <c r="S263" s="199"/>
      <c r="T263" s="196"/>
      <c r="U263" s="200"/>
      <c r="V263" s="198"/>
      <c r="W263" s="199"/>
      <c r="X263" s="196"/>
      <c r="Y263" s="200"/>
      <c r="Z263" s="198"/>
      <c r="AA263" s="196"/>
      <c r="AB263" s="172">
        <f t="shared" si="3675"/>
        <v>0</v>
      </c>
      <c r="AC263" s="173">
        <f t="shared" si="3676"/>
        <v>0</v>
      </c>
      <c r="AE263" s="298" t="s">
        <v>0</v>
      </c>
      <c r="AF263" s="292" t="s">
        <v>1</v>
      </c>
      <c r="AG263" s="293"/>
      <c r="AH263" s="292" t="s">
        <v>2</v>
      </c>
      <c r="AI263" s="293"/>
      <c r="AJ263" s="292" t="s">
        <v>3</v>
      </c>
      <c r="AK263" s="293"/>
      <c r="AL263" s="292" t="s">
        <v>4</v>
      </c>
      <c r="AM263" s="293"/>
      <c r="AN263" s="292" t="s">
        <v>5</v>
      </c>
      <c r="AO263" s="293"/>
      <c r="AP263" s="292" t="s">
        <v>6</v>
      </c>
      <c r="AQ263" s="293"/>
      <c r="AR263" s="292" t="s">
        <v>7</v>
      </c>
      <c r="AS263" s="293"/>
      <c r="AT263" s="292" t="s">
        <v>8</v>
      </c>
      <c r="AU263" s="293"/>
      <c r="AV263" s="292" t="s">
        <v>9</v>
      </c>
      <c r="AW263" s="293"/>
      <c r="AX263" s="292" t="s">
        <v>10</v>
      </c>
      <c r="AY263" s="293"/>
      <c r="AZ263" s="292" t="s">
        <v>11</v>
      </c>
      <c r="BA263" s="293"/>
      <c r="BB263" s="292" t="s">
        <v>12</v>
      </c>
      <c r="BC263" s="293"/>
      <c r="BD263" s="294" t="s">
        <v>40</v>
      </c>
      <c r="BE263" s="295"/>
      <c r="BF263" s="296" t="s">
        <v>41</v>
      </c>
      <c r="BG263" s="297"/>
      <c r="BI263" s="146" t="s">
        <v>22</v>
      </c>
      <c r="BJ263" s="129" t="e">
        <f>B263/B281</f>
        <v>#DIV/0!</v>
      </c>
      <c r="BK263" s="130" t="e">
        <f t="shared" ref="BK263" si="3813">C263/C281</f>
        <v>#DIV/0!</v>
      </c>
      <c r="BL263" s="131" t="e">
        <f t="shared" ref="BL263" si="3814">D263/D281</f>
        <v>#DIV/0!</v>
      </c>
      <c r="BM263" s="132" t="e">
        <f t="shared" ref="BM263" si="3815">E263/E281</f>
        <v>#DIV/0!</v>
      </c>
      <c r="BN263" s="129" t="e">
        <f t="shared" ref="BN263" si="3816">F263/F281</f>
        <v>#DIV/0!</v>
      </c>
      <c r="BO263" s="130" t="e">
        <f t="shared" ref="BO263" si="3817">G263/G281</f>
        <v>#DIV/0!</v>
      </c>
      <c r="BP263" s="131" t="e">
        <f t="shared" ref="BP263" si="3818">H263/H281</f>
        <v>#DIV/0!</v>
      </c>
      <c r="BQ263" s="132" t="e">
        <f t="shared" ref="BQ263" si="3819">I263/I281</f>
        <v>#DIV/0!</v>
      </c>
      <c r="BR263" s="129" t="e">
        <f t="shared" ref="BR263" si="3820">J263/J281</f>
        <v>#DIV/0!</v>
      </c>
      <c r="BS263" s="130" t="e">
        <f t="shared" ref="BS263" si="3821">K263/K281</f>
        <v>#DIV/0!</v>
      </c>
      <c r="BT263" s="131" t="e">
        <f t="shared" ref="BT263" si="3822">L263/L281</f>
        <v>#DIV/0!</v>
      </c>
      <c r="BU263" s="129" t="e">
        <f t="shared" ref="BU263" si="3823">M263/M281</f>
        <v>#DIV/0!</v>
      </c>
      <c r="BV263" s="133" t="e">
        <f t="shared" ref="BV263" si="3824">N263/N281</f>
        <v>#DIV/0!</v>
      </c>
      <c r="BW263" s="134" t="e">
        <f t="shared" ref="BW263" si="3825">O263/O281</f>
        <v>#DIV/0!</v>
      </c>
      <c r="BX263" s="129" t="e">
        <f t="shared" ref="BX263" si="3826">P263/P281</f>
        <v>#DIV/0!</v>
      </c>
      <c r="BY263" s="130" t="e">
        <f t="shared" ref="BY263" si="3827">Q263/Q281</f>
        <v>#DIV/0!</v>
      </c>
      <c r="BZ263" s="131" t="e">
        <f t="shared" ref="BZ263" si="3828">R263/R281</f>
        <v>#DIV/0!</v>
      </c>
      <c r="CA263" s="132" t="e">
        <f t="shared" ref="CA263" si="3829">S263/S281</f>
        <v>#DIV/0!</v>
      </c>
      <c r="CB263" s="129" t="e">
        <f t="shared" ref="CB263" si="3830">T263/T281</f>
        <v>#DIV/0!</v>
      </c>
      <c r="CC263" s="130" t="e">
        <f t="shared" ref="CC263" si="3831">U263/U281</f>
        <v>#DIV/0!</v>
      </c>
      <c r="CD263" s="131" t="e">
        <f t="shared" ref="CD263" si="3832">V263/V281</f>
        <v>#DIV/0!</v>
      </c>
      <c r="CE263" s="132" t="e">
        <f t="shared" ref="CE263" si="3833">W263/W281</f>
        <v>#DIV/0!</v>
      </c>
      <c r="CF263" s="129" t="e">
        <f t="shared" ref="CF263" si="3834">X263/X281</f>
        <v>#DIV/0!</v>
      </c>
      <c r="CG263" s="130" t="e">
        <f t="shared" ref="CG263" si="3835">Y263/Y281</f>
        <v>#DIV/0!</v>
      </c>
      <c r="CH263" s="131" t="e">
        <f t="shared" ref="CH263" si="3836">Z263/Z281</f>
        <v>#DIV/0!</v>
      </c>
      <c r="CI263" s="129" t="e">
        <f t="shared" ref="CI263" si="3837">AA263/AA281</f>
        <v>#DIV/0!</v>
      </c>
      <c r="CJ263" s="135" t="e">
        <f t="shared" ref="CJ263" si="3838">AB263/AB281</f>
        <v>#DIV/0!</v>
      </c>
      <c r="CK263" s="136" t="e">
        <f t="shared" ref="CK263" si="3839">AC263/AC281</f>
        <v>#DIV/0!</v>
      </c>
    </row>
    <row r="264" spans="1:89" ht="15" thickTop="1" thickBot="1">
      <c r="A264" s="137" t="s">
        <v>23</v>
      </c>
      <c r="B264" s="189"/>
      <c r="C264" s="190"/>
      <c r="D264" s="191"/>
      <c r="E264" s="192"/>
      <c r="F264" s="189"/>
      <c r="G264" s="193"/>
      <c r="H264" s="191"/>
      <c r="I264" s="192"/>
      <c r="J264" s="189"/>
      <c r="K264" s="193"/>
      <c r="L264" s="191"/>
      <c r="M264" s="189"/>
      <c r="N264" s="194"/>
      <c r="O264" s="195"/>
      <c r="P264" s="189"/>
      <c r="Q264" s="193"/>
      <c r="R264" s="191"/>
      <c r="S264" s="192"/>
      <c r="T264" s="189"/>
      <c r="U264" s="193"/>
      <c r="V264" s="191"/>
      <c r="W264" s="192"/>
      <c r="X264" s="189"/>
      <c r="Y264" s="193"/>
      <c r="Z264" s="191"/>
      <c r="AA264" s="189"/>
      <c r="AB264" s="172">
        <f t="shared" si="3675"/>
        <v>0</v>
      </c>
      <c r="AC264" s="173">
        <f t="shared" si="3676"/>
        <v>0</v>
      </c>
      <c r="AE264" s="299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 t="e">
        <f>B264/B281</f>
        <v>#DIV/0!</v>
      </c>
      <c r="BK264" s="130" t="e">
        <f t="shared" ref="BK264" si="3840">C264/C281</f>
        <v>#DIV/0!</v>
      </c>
      <c r="BL264" s="131" t="e">
        <f t="shared" ref="BL264" si="3841">D264/D281</f>
        <v>#DIV/0!</v>
      </c>
      <c r="BM264" s="132" t="e">
        <f t="shared" ref="BM264" si="3842">E264/E281</f>
        <v>#DIV/0!</v>
      </c>
      <c r="BN264" s="129" t="e">
        <f t="shared" ref="BN264" si="3843">F264/F281</f>
        <v>#DIV/0!</v>
      </c>
      <c r="BO264" s="130" t="e">
        <f t="shared" ref="BO264" si="3844">G264/G281</f>
        <v>#DIV/0!</v>
      </c>
      <c r="BP264" s="131" t="e">
        <f t="shared" ref="BP264" si="3845">H264/H281</f>
        <v>#DIV/0!</v>
      </c>
      <c r="BQ264" s="132" t="e">
        <f t="shared" ref="BQ264" si="3846">I264/I281</f>
        <v>#DIV/0!</v>
      </c>
      <c r="BR264" s="129" t="e">
        <f t="shared" ref="BR264" si="3847">J264/J281</f>
        <v>#DIV/0!</v>
      </c>
      <c r="BS264" s="130" t="e">
        <f t="shared" ref="BS264" si="3848">K264/K281</f>
        <v>#DIV/0!</v>
      </c>
      <c r="BT264" s="131" t="e">
        <f t="shared" ref="BT264" si="3849">L264/L281</f>
        <v>#DIV/0!</v>
      </c>
      <c r="BU264" s="129" t="e">
        <f t="shared" ref="BU264" si="3850">M264/M281</f>
        <v>#DIV/0!</v>
      </c>
      <c r="BV264" s="133" t="e">
        <f t="shared" ref="BV264" si="3851">N264/N281</f>
        <v>#DIV/0!</v>
      </c>
      <c r="BW264" s="134" t="e">
        <f t="shared" ref="BW264" si="3852">O264/O281</f>
        <v>#DIV/0!</v>
      </c>
      <c r="BX264" s="129" t="e">
        <f t="shared" ref="BX264" si="3853">P264/P281</f>
        <v>#DIV/0!</v>
      </c>
      <c r="BY264" s="130" t="e">
        <f t="shared" ref="BY264" si="3854">Q264/Q281</f>
        <v>#DIV/0!</v>
      </c>
      <c r="BZ264" s="131" t="e">
        <f t="shared" ref="BZ264" si="3855">R264/R281</f>
        <v>#DIV/0!</v>
      </c>
      <c r="CA264" s="132" t="e">
        <f t="shared" ref="CA264" si="3856">S264/S281</f>
        <v>#DIV/0!</v>
      </c>
      <c r="CB264" s="129" t="e">
        <f t="shared" ref="CB264" si="3857">T264/T281</f>
        <v>#DIV/0!</v>
      </c>
      <c r="CC264" s="130" t="e">
        <f t="shared" ref="CC264" si="3858">U264/U281</f>
        <v>#DIV/0!</v>
      </c>
      <c r="CD264" s="131" t="e">
        <f t="shared" ref="CD264" si="3859">V264/V281</f>
        <v>#DIV/0!</v>
      </c>
      <c r="CE264" s="132" t="e">
        <f t="shared" ref="CE264" si="3860">W264/W281</f>
        <v>#DIV/0!</v>
      </c>
      <c r="CF264" s="129" t="e">
        <f t="shared" ref="CF264" si="3861">X264/X281</f>
        <v>#DIV/0!</v>
      </c>
      <c r="CG264" s="130" t="e">
        <f t="shared" ref="CG264" si="3862">Y264/Y281</f>
        <v>#DIV/0!</v>
      </c>
      <c r="CH264" s="131" t="e">
        <f t="shared" ref="CH264" si="3863">Z264/Z281</f>
        <v>#DIV/0!</v>
      </c>
      <c r="CI264" s="129" t="e">
        <f t="shared" ref="CI264" si="3864">AA264/AA281</f>
        <v>#DIV/0!</v>
      </c>
      <c r="CJ264" s="135" t="e">
        <f t="shared" ref="CJ264" si="3865">AB264/AB281</f>
        <v>#DIV/0!</v>
      </c>
      <c r="CK264" s="136" t="e">
        <f t="shared" ref="CK264" si="3866">AC264/AC281</f>
        <v>#DIV/0!</v>
      </c>
    </row>
    <row r="265" spans="1:89" ht="14" thickTop="1">
      <c r="A265" s="146" t="s">
        <v>24</v>
      </c>
      <c r="B265" s="203"/>
      <c r="C265" s="197"/>
      <c r="D265" s="198"/>
      <c r="E265" s="199"/>
      <c r="F265" s="196"/>
      <c r="G265" s="200"/>
      <c r="H265" s="198"/>
      <c r="I265" s="199"/>
      <c r="J265" s="196"/>
      <c r="K265" s="200"/>
      <c r="L265" s="198"/>
      <c r="M265" s="196"/>
      <c r="N265" s="201"/>
      <c r="O265" s="204"/>
      <c r="P265" s="196"/>
      <c r="Q265" s="200"/>
      <c r="R265" s="198"/>
      <c r="S265" s="199"/>
      <c r="T265" s="196"/>
      <c r="U265" s="200"/>
      <c r="V265" s="198"/>
      <c r="W265" s="205"/>
      <c r="X265" s="196"/>
      <c r="Y265" s="200"/>
      <c r="Z265" s="198"/>
      <c r="AA265" s="196"/>
      <c r="AB265" s="172">
        <f t="shared" si="3675"/>
        <v>0</v>
      </c>
      <c r="AC265" s="173">
        <f t="shared" si="3676"/>
        <v>0</v>
      </c>
      <c r="AE265" s="275" t="str">
        <f>$AE$17</f>
        <v>17:00 - 17:59</v>
      </c>
      <c r="AF265" s="126">
        <f t="shared" ref="AF265:AU266" si="3867">SUMIF($A$9:$A$32,$AE265,B$257:B$280)</f>
        <v>0</v>
      </c>
      <c r="AG265" s="186">
        <f t="shared" si="3867"/>
        <v>0</v>
      </c>
      <c r="AH265" s="127">
        <f t="shared" si="3867"/>
        <v>0</v>
      </c>
      <c r="AI265" s="180">
        <f t="shared" si="3867"/>
        <v>0</v>
      </c>
      <c r="AJ265" s="126">
        <f t="shared" si="3867"/>
        <v>0</v>
      </c>
      <c r="AK265" s="128">
        <f t="shared" si="3867"/>
        <v>0</v>
      </c>
      <c r="AL265" s="127">
        <f t="shared" si="3867"/>
        <v>0</v>
      </c>
      <c r="AM265" s="180">
        <f t="shared" si="3867"/>
        <v>0</v>
      </c>
      <c r="AN265" s="126">
        <f t="shared" si="3867"/>
        <v>0</v>
      </c>
      <c r="AO265" s="128">
        <f t="shared" si="3867"/>
        <v>0</v>
      </c>
      <c r="AP265" s="127">
        <f t="shared" si="3867"/>
        <v>0</v>
      </c>
      <c r="AQ265" s="126">
        <f t="shared" si="3867"/>
        <v>0</v>
      </c>
      <c r="AR265" s="179">
        <f t="shared" si="3867"/>
        <v>0</v>
      </c>
      <c r="AS265" s="181">
        <f t="shared" si="3867"/>
        <v>0</v>
      </c>
      <c r="AT265" s="126">
        <f t="shared" si="3867"/>
        <v>0</v>
      </c>
      <c r="AU265" s="128">
        <f t="shared" si="3867"/>
        <v>0</v>
      </c>
      <c r="AV265" s="127">
        <f t="shared" ref="AP265:BE266" si="3868">SUMIF($A$9:$A$32,$AE265,R$257:R$280)</f>
        <v>0</v>
      </c>
      <c r="AW265" s="180">
        <f t="shared" si="3868"/>
        <v>0</v>
      </c>
      <c r="AX265" s="126">
        <f t="shared" si="3868"/>
        <v>0</v>
      </c>
      <c r="AY265" s="128">
        <f t="shared" si="3868"/>
        <v>0</v>
      </c>
      <c r="AZ265" s="127">
        <f t="shared" si="3868"/>
        <v>0</v>
      </c>
      <c r="BA265" s="180">
        <f t="shared" si="3868"/>
        <v>0</v>
      </c>
      <c r="BB265" s="126">
        <f t="shared" si="3868"/>
        <v>0</v>
      </c>
      <c r="BC265" s="128">
        <f t="shared" si="3868"/>
        <v>0</v>
      </c>
      <c r="BD265" s="184">
        <f t="shared" si="3868"/>
        <v>0</v>
      </c>
      <c r="BE265" s="185">
        <f t="shared" si="3868"/>
        <v>0</v>
      </c>
      <c r="BF265" s="170">
        <f>AF265+AH265+AJ265+AL265+AN265+AP265+AR265+AT265+AV265+AX265+AZ265+BB265+BD265</f>
        <v>0</v>
      </c>
      <c r="BG265" s="171">
        <f>AG265+AI265+AK265+AM265+AO265+AQ265+AS265+AU265+AW265+AY265+BA265+BC265+BE265</f>
        <v>0</v>
      </c>
      <c r="BI265" s="146" t="s">
        <v>24</v>
      </c>
      <c r="BJ265" s="129" t="e">
        <f>B265/B281</f>
        <v>#DIV/0!</v>
      </c>
      <c r="BK265" s="130" t="e">
        <f t="shared" ref="BK265" si="3869">C265/C281</f>
        <v>#DIV/0!</v>
      </c>
      <c r="BL265" s="131" t="e">
        <f t="shared" ref="BL265" si="3870">D265/D281</f>
        <v>#DIV/0!</v>
      </c>
      <c r="BM265" s="132" t="e">
        <f t="shared" ref="BM265" si="3871">E265/E281</f>
        <v>#DIV/0!</v>
      </c>
      <c r="BN265" s="129" t="e">
        <f t="shared" ref="BN265" si="3872">F265/F281</f>
        <v>#DIV/0!</v>
      </c>
      <c r="BO265" s="130" t="e">
        <f t="shared" ref="BO265" si="3873">G265/G281</f>
        <v>#DIV/0!</v>
      </c>
      <c r="BP265" s="131" t="e">
        <f t="shared" ref="BP265" si="3874">H265/H281</f>
        <v>#DIV/0!</v>
      </c>
      <c r="BQ265" s="132" t="e">
        <f t="shared" ref="BQ265" si="3875">I265/I281</f>
        <v>#DIV/0!</v>
      </c>
      <c r="BR265" s="129" t="e">
        <f t="shared" ref="BR265" si="3876">J265/J281</f>
        <v>#DIV/0!</v>
      </c>
      <c r="BS265" s="130" t="e">
        <f t="shared" ref="BS265" si="3877">K265/K281</f>
        <v>#DIV/0!</v>
      </c>
      <c r="BT265" s="131" t="e">
        <f t="shared" ref="BT265" si="3878">L265/L281</f>
        <v>#DIV/0!</v>
      </c>
      <c r="BU265" s="129" t="e">
        <f t="shared" ref="BU265" si="3879">M265/M281</f>
        <v>#DIV/0!</v>
      </c>
      <c r="BV265" s="133" t="e">
        <f t="shared" ref="BV265" si="3880">N265/N281</f>
        <v>#DIV/0!</v>
      </c>
      <c r="BW265" s="134" t="e">
        <f t="shared" ref="BW265" si="3881">O265/O281</f>
        <v>#DIV/0!</v>
      </c>
      <c r="BX265" s="129" t="e">
        <f t="shared" ref="BX265" si="3882">P265/P281</f>
        <v>#DIV/0!</v>
      </c>
      <c r="BY265" s="130" t="e">
        <f t="shared" ref="BY265" si="3883">Q265/Q281</f>
        <v>#DIV/0!</v>
      </c>
      <c r="BZ265" s="131" t="e">
        <f t="shared" ref="BZ265" si="3884">R265/R281</f>
        <v>#DIV/0!</v>
      </c>
      <c r="CA265" s="132" t="e">
        <f t="shared" ref="CA265" si="3885">S265/S281</f>
        <v>#DIV/0!</v>
      </c>
      <c r="CB265" s="129" t="e">
        <f t="shared" ref="CB265" si="3886">T265/T281</f>
        <v>#DIV/0!</v>
      </c>
      <c r="CC265" s="130" t="e">
        <f t="shared" ref="CC265" si="3887">U265/U281</f>
        <v>#DIV/0!</v>
      </c>
      <c r="CD265" s="131" t="e">
        <f t="shared" ref="CD265" si="3888">V265/V281</f>
        <v>#DIV/0!</v>
      </c>
      <c r="CE265" s="132" t="e">
        <f t="shared" ref="CE265" si="3889">W265/W281</f>
        <v>#DIV/0!</v>
      </c>
      <c r="CF265" s="129" t="e">
        <f t="shared" ref="CF265" si="3890">X265/X281</f>
        <v>#DIV/0!</v>
      </c>
      <c r="CG265" s="130" t="e">
        <f t="shared" ref="CG265" si="3891">Y265/Y281</f>
        <v>#DIV/0!</v>
      </c>
      <c r="CH265" s="131" t="e">
        <f t="shared" ref="CH265" si="3892">Z265/Z281</f>
        <v>#DIV/0!</v>
      </c>
      <c r="CI265" s="129" t="e">
        <f t="shared" ref="CI265" si="3893">AA265/AA281</f>
        <v>#DIV/0!</v>
      </c>
      <c r="CJ265" s="135" t="e">
        <f t="shared" ref="CJ265" si="3894">AB265/AB281</f>
        <v>#DIV/0!</v>
      </c>
      <c r="CK265" s="136" t="e">
        <f t="shared" ref="CK265" si="3895">AC265/AC281</f>
        <v>#DIV/0!</v>
      </c>
    </row>
    <row r="266" spans="1:89">
      <c r="A266" s="137" t="s">
        <v>25</v>
      </c>
      <c r="B266" s="206"/>
      <c r="C266" s="190"/>
      <c r="D266" s="191"/>
      <c r="E266" s="192"/>
      <c r="F266" s="189"/>
      <c r="G266" s="193"/>
      <c r="H266" s="191"/>
      <c r="I266" s="192"/>
      <c r="J266" s="189"/>
      <c r="K266" s="190"/>
      <c r="L266" s="191"/>
      <c r="M266" s="189"/>
      <c r="N266" s="194"/>
      <c r="O266" s="207"/>
      <c r="P266" s="189"/>
      <c r="Q266" s="190"/>
      <c r="R266" s="191"/>
      <c r="S266" s="192"/>
      <c r="T266" s="198"/>
      <c r="U266" s="189"/>
      <c r="V266" s="191"/>
      <c r="W266" s="208"/>
      <c r="X266" s="189"/>
      <c r="Y266" s="193"/>
      <c r="Z266" s="191"/>
      <c r="AA266" s="189"/>
      <c r="AB266" s="172">
        <f t="shared" si="3675"/>
        <v>0</v>
      </c>
      <c r="AC266" s="173">
        <f t="shared" si="3676"/>
        <v>0</v>
      </c>
      <c r="AE266" s="277" t="str">
        <f>$AE$18</f>
        <v>18:00 - 18:59</v>
      </c>
      <c r="AF266" s="126">
        <f t="shared" si="3867"/>
        <v>0</v>
      </c>
      <c r="AG266" s="190">
        <f t="shared" si="3867"/>
        <v>0</v>
      </c>
      <c r="AH266" s="191">
        <f t="shared" si="3867"/>
        <v>0</v>
      </c>
      <c r="AI266" s="192">
        <f t="shared" si="3867"/>
        <v>0</v>
      </c>
      <c r="AJ266" s="278">
        <f t="shared" si="3867"/>
        <v>0</v>
      </c>
      <c r="AK266" s="193">
        <f t="shared" si="3867"/>
        <v>0</v>
      </c>
      <c r="AL266" s="191">
        <f t="shared" si="3867"/>
        <v>0</v>
      </c>
      <c r="AM266" s="192">
        <f t="shared" si="3867"/>
        <v>0</v>
      </c>
      <c r="AN266" s="278">
        <f t="shared" si="3867"/>
        <v>0</v>
      </c>
      <c r="AO266" s="193">
        <f t="shared" si="3867"/>
        <v>0</v>
      </c>
      <c r="AP266" s="191">
        <f t="shared" si="3868"/>
        <v>0</v>
      </c>
      <c r="AQ266" s="278">
        <f t="shared" si="3868"/>
        <v>0</v>
      </c>
      <c r="AR266" s="194">
        <f t="shared" si="3868"/>
        <v>0</v>
      </c>
      <c r="AS266" s="195">
        <f t="shared" si="3868"/>
        <v>0</v>
      </c>
      <c r="AT266" s="278">
        <f t="shared" si="3868"/>
        <v>0</v>
      </c>
      <c r="AU266" s="193">
        <f t="shared" si="3868"/>
        <v>0</v>
      </c>
      <c r="AV266" s="191">
        <f t="shared" si="3868"/>
        <v>0</v>
      </c>
      <c r="AW266" s="192">
        <f t="shared" si="3868"/>
        <v>0</v>
      </c>
      <c r="AX266" s="278">
        <f t="shared" si="3868"/>
        <v>0</v>
      </c>
      <c r="AY266" s="193">
        <f t="shared" si="3868"/>
        <v>0</v>
      </c>
      <c r="AZ266" s="191">
        <f t="shared" si="3868"/>
        <v>0</v>
      </c>
      <c r="BA266" s="192">
        <f t="shared" si="3868"/>
        <v>0</v>
      </c>
      <c r="BB266" s="278">
        <f t="shared" si="3868"/>
        <v>0</v>
      </c>
      <c r="BC266" s="193">
        <f t="shared" si="3868"/>
        <v>0</v>
      </c>
      <c r="BD266" s="191">
        <f t="shared" si="3868"/>
        <v>0</v>
      </c>
      <c r="BE266" s="278">
        <f t="shared" si="3868"/>
        <v>0</v>
      </c>
      <c r="BF266" s="172">
        <f>SUM(AF266,AH266,AJ266,AL266,AN266,AP266,AR266,AT266,AV266,AX266,AZ266,BB266,BD266)</f>
        <v>0</v>
      </c>
      <c r="BG266" s="173">
        <f>SUM(AG266,AI266,AK266,AM266,AO266,AQ266,AS266,AU266,AW266,AY266,BA266,BC266,BE266)</f>
        <v>0</v>
      </c>
      <c r="BI266" s="137" t="s">
        <v>25</v>
      </c>
      <c r="BJ266" s="129" t="e">
        <f>B266/B281</f>
        <v>#DIV/0!</v>
      </c>
      <c r="BK266" s="130" t="e">
        <f t="shared" ref="BK266" si="3896">C266/C281</f>
        <v>#DIV/0!</v>
      </c>
      <c r="BL266" s="131" t="e">
        <f t="shared" ref="BL266" si="3897">D266/D281</f>
        <v>#DIV/0!</v>
      </c>
      <c r="BM266" s="132" t="e">
        <f t="shared" ref="BM266" si="3898">E266/E281</f>
        <v>#DIV/0!</v>
      </c>
      <c r="BN266" s="129" t="e">
        <f t="shared" ref="BN266" si="3899">F266/F281</f>
        <v>#DIV/0!</v>
      </c>
      <c r="BO266" s="130" t="e">
        <f t="shared" ref="BO266" si="3900">G266/G281</f>
        <v>#DIV/0!</v>
      </c>
      <c r="BP266" s="131" t="e">
        <f t="shared" ref="BP266" si="3901">H266/H281</f>
        <v>#DIV/0!</v>
      </c>
      <c r="BQ266" s="132" t="e">
        <f t="shared" ref="BQ266" si="3902">I266/I281</f>
        <v>#DIV/0!</v>
      </c>
      <c r="BR266" s="129" t="e">
        <f t="shared" ref="BR266" si="3903">J266/J281</f>
        <v>#DIV/0!</v>
      </c>
      <c r="BS266" s="130" t="e">
        <f t="shared" ref="BS266" si="3904">K266/K281</f>
        <v>#DIV/0!</v>
      </c>
      <c r="BT266" s="131" t="e">
        <f t="shared" ref="BT266" si="3905">L266/L281</f>
        <v>#DIV/0!</v>
      </c>
      <c r="BU266" s="129" t="e">
        <f t="shared" ref="BU266" si="3906">M266/M281</f>
        <v>#DIV/0!</v>
      </c>
      <c r="BV266" s="133" t="e">
        <f t="shared" ref="BV266" si="3907">N266/N281</f>
        <v>#DIV/0!</v>
      </c>
      <c r="BW266" s="134" t="e">
        <f t="shared" ref="BW266" si="3908">O266/O281</f>
        <v>#DIV/0!</v>
      </c>
      <c r="BX266" s="129" t="e">
        <f t="shared" ref="BX266" si="3909">P266/P281</f>
        <v>#DIV/0!</v>
      </c>
      <c r="BY266" s="130" t="e">
        <f t="shared" ref="BY266" si="3910">Q266/Q281</f>
        <v>#DIV/0!</v>
      </c>
      <c r="BZ266" s="131" t="e">
        <f t="shared" ref="BZ266" si="3911">R266/R281</f>
        <v>#DIV/0!</v>
      </c>
      <c r="CA266" s="132" t="e">
        <f t="shared" ref="CA266" si="3912">S266/S281</f>
        <v>#DIV/0!</v>
      </c>
      <c r="CB266" s="129" t="e">
        <f t="shared" ref="CB266" si="3913">T266/T281</f>
        <v>#DIV/0!</v>
      </c>
      <c r="CC266" s="130" t="e">
        <f t="shared" ref="CC266" si="3914">U266/U281</f>
        <v>#DIV/0!</v>
      </c>
      <c r="CD266" s="131" t="e">
        <f t="shared" ref="CD266" si="3915">V266/V281</f>
        <v>#DIV/0!</v>
      </c>
      <c r="CE266" s="132" t="e">
        <f t="shared" ref="CE266" si="3916">W266/W281</f>
        <v>#DIV/0!</v>
      </c>
      <c r="CF266" s="129" t="e">
        <f t="shared" ref="CF266" si="3917">X266/X281</f>
        <v>#DIV/0!</v>
      </c>
      <c r="CG266" s="130" t="e">
        <f t="shared" ref="CG266" si="3918">Y266/Y281</f>
        <v>#DIV/0!</v>
      </c>
      <c r="CH266" s="131" t="e">
        <f t="shared" ref="CH266" si="3919">Z266/Z281</f>
        <v>#DIV/0!</v>
      </c>
      <c r="CI266" s="129" t="e">
        <f t="shared" ref="CI266" si="3920">AA266/AA281</f>
        <v>#DIV/0!</v>
      </c>
      <c r="CJ266" s="135" t="e">
        <f t="shared" ref="CJ266" si="3921">AB266/AB281</f>
        <v>#DIV/0!</v>
      </c>
      <c r="CK266" s="136" t="e">
        <f t="shared" ref="CK266" si="3922">AC266/AC281</f>
        <v>#DIV/0!</v>
      </c>
    </row>
    <row r="267" spans="1:89" ht="14" thickBot="1">
      <c r="A267" s="146" t="s">
        <v>26</v>
      </c>
      <c r="B267" s="203"/>
      <c r="C267" s="197"/>
      <c r="D267" s="198"/>
      <c r="E267" s="199"/>
      <c r="F267" s="196"/>
      <c r="G267" s="200"/>
      <c r="H267" s="198"/>
      <c r="I267" s="199"/>
      <c r="J267" s="196"/>
      <c r="K267" s="197"/>
      <c r="L267" s="198"/>
      <c r="M267" s="196"/>
      <c r="N267" s="201"/>
      <c r="O267" s="204"/>
      <c r="P267" s="196"/>
      <c r="Q267" s="197"/>
      <c r="R267" s="198"/>
      <c r="S267" s="199"/>
      <c r="T267" s="196"/>
      <c r="U267" s="200"/>
      <c r="V267" s="198"/>
      <c r="W267" s="205"/>
      <c r="X267" s="196"/>
      <c r="Y267" s="200"/>
      <c r="Z267" s="198"/>
      <c r="AA267" s="196"/>
      <c r="AB267" s="172">
        <f t="shared" si="3675"/>
        <v>0</v>
      </c>
      <c r="AC267" s="173">
        <f t="shared" si="3676"/>
        <v>0</v>
      </c>
      <c r="AE267" s="275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 t="e">
        <f>B267/B281</f>
        <v>#DIV/0!</v>
      </c>
      <c r="BK267" s="130" t="e">
        <f t="shared" ref="BK267" si="3923">C267/C281</f>
        <v>#DIV/0!</v>
      </c>
      <c r="BL267" s="131" t="e">
        <f t="shared" ref="BL267" si="3924">D267/D281</f>
        <v>#DIV/0!</v>
      </c>
      <c r="BM267" s="132" t="e">
        <f t="shared" ref="BM267" si="3925">E267/E281</f>
        <v>#DIV/0!</v>
      </c>
      <c r="BN267" s="129" t="e">
        <f t="shared" ref="BN267" si="3926">F267/F281</f>
        <v>#DIV/0!</v>
      </c>
      <c r="BO267" s="130" t="e">
        <f t="shared" ref="BO267" si="3927">G267/G281</f>
        <v>#DIV/0!</v>
      </c>
      <c r="BP267" s="131" t="e">
        <f t="shared" ref="BP267" si="3928">H267/H281</f>
        <v>#DIV/0!</v>
      </c>
      <c r="BQ267" s="132" t="e">
        <f t="shared" ref="BQ267" si="3929">I267/I281</f>
        <v>#DIV/0!</v>
      </c>
      <c r="BR267" s="129" t="e">
        <f t="shared" ref="BR267" si="3930">J267/J281</f>
        <v>#DIV/0!</v>
      </c>
      <c r="BS267" s="130" t="e">
        <f t="shared" ref="BS267" si="3931">K267/K281</f>
        <v>#DIV/0!</v>
      </c>
      <c r="BT267" s="131" t="e">
        <f t="shared" ref="BT267" si="3932">L267/L281</f>
        <v>#DIV/0!</v>
      </c>
      <c r="BU267" s="129" t="e">
        <f t="shared" ref="BU267" si="3933">M267/M281</f>
        <v>#DIV/0!</v>
      </c>
      <c r="BV267" s="133" t="e">
        <f t="shared" ref="BV267" si="3934">N267/N281</f>
        <v>#DIV/0!</v>
      </c>
      <c r="BW267" s="134" t="e">
        <f t="shared" ref="BW267" si="3935">O267/O281</f>
        <v>#DIV/0!</v>
      </c>
      <c r="BX267" s="129" t="e">
        <f t="shared" ref="BX267" si="3936">P267/P281</f>
        <v>#DIV/0!</v>
      </c>
      <c r="BY267" s="130" t="e">
        <f t="shared" ref="BY267" si="3937">Q267/Q281</f>
        <v>#DIV/0!</v>
      </c>
      <c r="BZ267" s="131" t="e">
        <f t="shared" ref="BZ267" si="3938">R267/R281</f>
        <v>#DIV/0!</v>
      </c>
      <c r="CA267" s="132" t="e">
        <f t="shared" ref="CA267" si="3939">S267/S281</f>
        <v>#DIV/0!</v>
      </c>
      <c r="CB267" s="129" t="e">
        <f t="shared" ref="CB267" si="3940">T267/T281</f>
        <v>#DIV/0!</v>
      </c>
      <c r="CC267" s="130" t="e">
        <f t="shared" ref="CC267" si="3941">U267/U281</f>
        <v>#DIV/0!</v>
      </c>
      <c r="CD267" s="131" t="e">
        <f t="shared" ref="CD267" si="3942">V267/V281</f>
        <v>#DIV/0!</v>
      </c>
      <c r="CE267" s="132" t="e">
        <f t="shared" ref="CE267" si="3943">W267/W281</f>
        <v>#DIV/0!</v>
      </c>
      <c r="CF267" s="129" t="e">
        <f t="shared" ref="CF267" si="3944">X267/X281</f>
        <v>#DIV/0!</v>
      </c>
      <c r="CG267" s="130" t="e">
        <f t="shared" ref="CG267" si="3945">Y267/Y281</f>
        <v>#DIV/0!</v>
      </c>
      <c r="CH267" s="131" t="e">
        <f t="shared" ref="CH267" si="3946">Z267/Z281</f>
        <v>#DIV/0!</v>
      </c>
      <c r="CI267" s="129" t="e">
        <f t="shared" ref="CI267" si="3947">AA267/AA281</f>
        <v>#DIV/0!</v>
      </c>
      <c r="CJ267" s="135" t="e">
        <f t="shared" ref="CJ267" si="3948">AB267/AB281</f>
        <v>#DIV/0!</v>
      </c>
      <c r="CK267" s="136" t="e">
        <f t="shared" ref="CK267" si="3949">AC267/AC281</f>
        <v>#DIV/0!</v>
      </c>
    </row>
    <row r="268" spans="1:89" ht="15" thickTop="1" thickBot="1">
      <c r="A268" s="137" t="s">
        <v>27</v>
      </c>
      <c r="B268" s="206"/>
      <c r="C268" s="190"/>
      <c r="D268" s="191"/>
      <c r="E268" s="192"/>
      <c r="F268" s="189"/>
      <c r="G268" s="193"/>
      <c r="H268" s="191"/>
      <c r="I268" s="192"/>
      <c r="J268" s="189"/>
      <c r="K268" s="190"/>
      <c r="L268" s="191"/>
      <c r="M268" s="189"/>
      <c r="N268" s="194"/>
      <c r="O268" s="207"/>
      <c r="P268" s="189"/>
      <c r="Q268" s="190"/>
      <c r="R268" s="191"/>
      <c r="S268" s="192"/>
      <c r="T268" s="189"/>
      <c r="U268" s="193"/>
      <c r="V268" s="191"/>
      <c r="W268" s="208"/>
      <c r="X268" s="189"/>
      <c r="Y268" s="193"/>
      <c r="Z268" s="191"/>
      <c r="AA268" s="189"/>
      <c r="AB268" s="172">
        <f t="shared" si="3675"/>
        <v>0</v>
      </c>
      <c r="AC268" s="173">
        <f t="shared" si="3676"/>
        <v>0</v>
      </c>
      <c r="AE268" s="269" t="s">
        <v>13</v>
      </c>
      <c r="AF268" s="20">
        <f t="shared" ref="AF268:BG268" si="3950">SUM(AF265:AF267)</f>
        <v>0</v>
      </c>
      <c r="AG268" s="21">
        <f t="shared" si="3950"/>
        <v>0</v>
      </c>
      <c r="AH268" s="20">
        <f t="shared" si="3950"/>
        <v>0</v>
      </c>
      <c r="AI268" s="21">
        <f t="shared" si="3950"/>
        <v>0</v>
      </c>
      <c r="AJ268" s="20">
        <f t="shared" si="3950"/>
        <v>0</v>
      </c>
      <c r="AK268" s="21">
        <f t="shared" si="3950"/>
        <v>0</v>
      </c>
      <c r="AL268" s="20">
        <f t="shared" si="3950"/>
        <v>0</v>
      </c>
      <c r="AM268" s="21">
        <f t="shared" si="3950"/>
        <v>0</v>
      </c>
      <c r="AN268" s="20">
        <f t="shared" si="3950"/>
        <v>0</v>
      </c>
      <c r="AO268" s="21">
        <f t="shared" si="3950"/>
        <v>0</v>
      </c>
      <c r="AP268" s="20">
        <f t="shared" si="3950"/>
        <v>0</v>
      </c>
      <c r="AQ268" s="21">
        <f t="shared" si="3950"/>
        <v>0</v>
      </c>
      <c r="AR268" s="20">
        <f t="shared" si="3950"/>
        <v>0</v>
      </c>
      <c r="AS268" s="21">
        <f t="shared" si="3950"/>
        <v>0</v>
      </c>
      <c r="AT268" s="20">
        <f t="shared" si="3950"/>
        <v>0</v>
      </c>
      <c r="AU268" s="21">
        <f t="shared" si="3950"/>
        <v>0</v>
      </c>
      <c r="AV268" s="20">
        <f t="shared" si="3950"/>
        <v>0</v>
      </c>
      <c r="AW268" s="21">
        <f t="shared" si="3950"/>
        <v>0</v>
      </c>
      <c r="AX268" s="20">
        <f t="shared" si="3950"/>
        <v>0</v>
      </c>
      <c r="AY268" s="21">
        <f t="shared" si="3950"/>
        <v>0</v>
      </c>
      <c r="AZ268" s="20">
        <f t="shared" si="3950"/>
        <v>0</v>
      </c>
      <c r="BA268" s="21">
        <f t="shared" si="3950"/>
        <v>0</v>
      </c>
      <c r="BB268" s="20">
        <f t="shared" si="3950"/>
        <v>0</v>
      </c>
      <c r="BC268" s="21">
        <f t="shared" si="3950"/>
        <v>0</v>
      </c>
      <c r="BD268" s="20">
        <f t="shared" si="3950"/>
        <v>0</v>
      </c>
      <c r="BE268" s="21">
        <f t="shared" si="3950"/>
        <v>0</v>
      </c>
      <c r="BF268" s="174">
        <f t="shared" si="3950"/>
        <v>0</v>
      </c>
      <c r="BG268" s="175">
        <f t="shared" si="3950"/>
        <v>0</v>
      </c>
      <c r="BI268" s="137" t="s">
        <v>27</v>
      </c>
      <c r="BJ268" s="129" t="e">
        <f>B268/B281</f>
        <v>#DIV/0!</v>
      </c>
      <c r="BK268" s="130" t="e">
        <f t="shared" ref="BK268" si="3951">C268/C281</f>
        <v>#DIV/0!</v>
      </c>
      <c r="BL268" s="131" t="e">
        <f t="shared" ref="BL268" si="3952">D268/D281</f>
        <v>#DIV/0!</v>
      </c>
      <c r="BM268" s="132" t="e">
        <f t="shared" ref="BM268" si="3953">E268/E281</f>
        <v>#DIV/0!</v>
      </c>
      <c r="BN268" s="129" t="e">
        <f t="shared" ref="BN268" si="3954">F268/F281</f>
        <v>#DIV/0!</v>
      </c>
      <c r="BO268" s="130" t="e">
        <f t="shared" ref="BO268" si="3955">G268/G281</f>
        <v>#DIV/0!</v>
      </c>
      <c r="BP268" s="131" t="e">
        <f t="shared" ref="BP268" si="3956">H268/H281</f>
        <v>#DIV/0!</v>
      </c>
      <c r="BQ268" s="132" t="e">
        <f t="shared" ref="BQ268" si="3957">I268/I281</f>
        <v>#DIV/0!</v>
      </c>
      <c r="BR268" s="129" t="e">
        <f t="shared" ref="BR268" si="3958">J268/J281</f>
        <v>#DIV/0!</v>
      </c>
      <c r="BS268" s="130" t="e">
        <f t="shared" ref="BS268" si="3959">K268/K281</f>
        <v>#DIV/0!</v>
      </c>
      <c r="BT268" s="131" t="e">
        <f t="shared" ref="BT268" si="3960">L268/L281</f>
        <v>#DIV/0!</v>
      </c>
      <c r="BU268" s="129" t="e">
        <f t="shared" ref="BU268" si="3961">M268/M281</f>
        <v>#DIV/0!</v>
      </c>
      <c r="BV268" s="133" t="e">
        <f t="shared" ref="BV268" si="3962">N268/N281</f>
        <v>#DIV/0!</v>
      </c>
      <c r="BW268" s="134" t="e">
        <f t="shared" ref="BW268" si="3963">O268/O281</f>
        <v>#DIV/0!</v>
      </c>
      <c r="BX268" s="129" t="e">
        <f t="shared" ref="BX268" si="3964">P268/P281</f>
        <v>#DIV/0!</v>
      </c>
      <c r="BY268" s="130" t="e">
        <f t="shared" ref="BY268" si="3965">Q268/Q281</f>
        <v>#DIV/0!</v>
      </c>
      <c r="BZ268" s="131" t="e">
        <f t="shared" ref="BZ268" si="3966">R268/R281</f>
        <v>#DIV/0!</v>
      </c>
      <c r="CA268" s="132" t="e">
        <f t="shared" ref="CA268" si="3967">S268/S281</f>
        <v>#DIV/0!</v>
      </c>
      <c r="CB268" s="129" t="e">
        <f t="shared" ref="CB268" si="3968">T268/T281</f>
        <v>#DIV/0!</v>
      </c>
      <c r="CC268" s="130" t="e">
        <f t="shared" ref="CC268" si="3969">U268/U281</f>
        <v>#DIV/0!</v>
      </c>
      <c r="CD268" s="131" t="e">
        <f t="shared" ref="CD268" si="3970">V268/V281</f>
        <v>#DIV/0!</v>
      </c>
      <c r="CE268" s="132" t="e">
        <f t="shared" ref="CE268" si="3971">W268/W281</f>
        <v>#DIV/0!</v>
      </c>
      <c r="CF268" s="129" t="e">
        <f t="shared" ref="CF268" si="3972">X268/X281</f>
        <v>#DIV/0!</v>
      </c>
      <c r="CG268" s="130" t="e">
        <f t="shared" ref="CG268" si="3973">Y268/Y281</f>
        <v>#DIV/0!</v>
      </c>
      <c r="CH268" s="131" t="e">
        <f t="shared" ref="CH268" si="3974">Z268/Z281</f>
        <v>#DIV/0!</v>
      </c>
      <c r="CI268" s="129" t="e">
        <f t="shared" ref="CI268" si="3975">AA268/AA281</f>
        <v>#DIV/0!</v>
      </c>
      <c r="CJ268" s="135" t="e">
        <f t="shared" ref="CJ268" si="3976">AB268/AB281</f>
        <v>#DIV/0!</v>
      </c>
      <c r="CK268" s="136" t="e">
        <f t="shared" ref="CK268" si="3977">AC268/AC281</f>
        <v>#DIV/0!</v>
      </c>
    </row>
    <row r="269" spans="1:89" ht="14" thickTop="1">
      <c r="A269" s="146" t="s">
        <v>28</v>
      </c>
      <c r="B269" s="203"/>
      <c r="C269" s="197"/>
      <c r="D269" s="198"/>
      <c r="E269" s="199"/>
      <c r="F269" s="196"/>
      <c r="G269" s="200"/>
      <c r="H269" s="198"/>
      <c r="I269" s="199"/>
      <c r="J269" s="196"/>
      <c r="K269" s="197"/>
      <c r="L269" s="198"/>
      <c r="M269" s="196"/>
      <c r="N269" s="201"/>
      <c r="O269" s="204"/>
      <c r="P269" s="196"/>
      <c r="Q269" s="197"/>
      <c r="R269" s="198"/>
      <c r="S269" s="199"/>
      <c r="T269" s="196"/>
      <c r="U269" s="200"/>
      <c r="V269" s="198"/>
      <c r="W269" s="205"/>
      <c r="X269" s="196"/>
      <c r="Y269" s="200"/>
      <c r="Z269" s="198"/>
      <c r="AA269" s="196"/>
      <c r="AB269" s="172">
        <f t="shared" si="3675"/>
        <v>0</v>
      </c>
      <c r="AC269" s="173">
        <f t="shared" si="3676"/>
        <v>0</v>
      </c>
      <c r="BI269" s="146" t="s">
        <v>28</v>
      </c>
      <c r="BJ269" s="129" t="e">
        <f>B269/B281</f>
        <v>#DIV/0!</v>
      </c>
      <c r="BK269" s="130" t="e">
        <f t="shared" ref="BK269" si="3978">C269/C281</f>
        <v>#DIV/0!</v>
      </c>
      <c r="BL269" s="131" t="e">
        <f t="shared" ref="BL269" si="3979">D269/D281</f>
        <v>#DIV/0!</v>
      </c>
      <c r="BM269" s="132" t="e">
        <f t="shared" ref="BM269" si="3980">E269/E281</f>
        <v>#DIV/0!</v>
      </c>
      <c r="BN269" s="129" t="e">
        <f t="shared" ref="BN269" si="3981">F269/F281</f>
        <v>#DIV/0!</v>
      </c>
      <c r="BO269" s="130" t="e">
        <f t="shared" ref="BO269" si="3982">G269/G281</f>
        <v>#DIV/0!</v>
      </c>
      <c r="BP269" s="131" t="e">
        <f t="shared" ref="BP269" si="3983">H269/H281</f>
        <v>#DIV/0!</v>
      </c>
      <c r="BQ269" s="132" t="e">
        <f t="shared" ref="BQ269" si="3984">I269/I281</f>
        <v>#DIV/0!</v>
      </c>
      <c r="BR269" s="129" t="e">
        <f t="shared" ref="BR269" si="3985">J269/J281</f>
        <v>#DIV/0!</v>
      </c>
      <c r="BS269" s="130" t="e">
        <f t="shared" ref="BS269" si="3986">K269/K281</f>
        <v>#DIV/0!</v>
      </c>
      <c r="BT269" s="131" t="e">
        <f t="shared" ref="BT269" si="3987">L269/L281</f>
        <v>#DIV/0!</v>
      </c>
      <c r="BU269" s="129" t="e">
        <f t="shared" ref="BU269" si="3988">M269/M281</f>
        <v>#DIV/0!</v>
      </c>
      <c r="BV269" s="133" t="e">
        <f t="shared" ref="BV269" si="3989">N269/N281</f>
        <v>#DIV/0!</v>
      </c>
      <c r="BW269" s="134" t="e">
        <f t="shared" ref="BW269" si="3990">O269/O281</f>
        <v>#DIV/0!</v>
      </c>
      <c r="BX269" s="129" t="e">
        <f t="shared" ref="BX269" si="3991">P269/P281</f>
        <v>#DIV/0!</v>
      </c>
      <c r="BY269" s="130" t="e">
        <f t="shared" ref="BY269" si="3992">Q269/Q281</f>
        <v>#DIV/0!</v>
      </c>
      <c r="BZ269" s="131" t="e">
        <f t="shared" ref="BZ269" si="3993">R269/R281</f>
        <v>#DIV/0!</v>
      </c>
      <c r="CA269" s="132" t="e">
        <f t="shared" ref="CA269" si="3994">S269/S281</f>
        <v>#DIV/0!</v>
      </c>
      <c r="CB269" s="129" t="e">
        <f t="shared" ref="CB269" si="3995">T269/T281</f>
        <v>#DIV/0!</v>
      </c>
      <c r="CC269" s="130" t="e">
        <f t="shared" ref="CC269" si="3996">U269/U281</f>
        <v>#DIV/0!</v>
      </c>
      <c r="CD269" s="131" t="e">
        <f t="shared" ref="CD269" si="3997">V269/V281</f>
        <v>#DIV/0!</v>
      </c>
      <c r="CE269" s="132" t="e">
        <f t="shared" ref="CE269" si="3998">W269/W281</f>
        <v>#DIV/0!</v>
      </c>
      <c r="CF269" s="129" t="e">
        <f t="shared" ref="CF269" si="3999">X269/X281</f>
        <v>#DIV/0!</v>
      </c>
      <c r="CG269" s="130" t="e">
        <f t="shared" ref="CG269" si="4000">Y269/Y281</f>
        <v>#DIV/0!</v>
      </c>
      <c r="CH269" s="131" t="e">
        <f t="shared" ref="CH269" si="4001">Z269/Z281</f>
        <v>#DIV/0!</v>
      </c>
      <c r="CI269" s="129" t="e">
        <f t="shared" ref="CI269" si="4002">AA269/AA281</f>
        <v>#DIV/0!</v>
      </c>
      <c r="CJ269" s="135" t="e">
        <f t="shared" ref="CJ269" si="4003">AB269/AB281</f>
        <v>#DIV/0!</v>
      </c>
      <c r="CK269" s="136" t="e">
        <f t="shared" ref="CK269" si="4004">AC269/AC281</f>
        <v>#DIV/0!</v>
      </c>
    </row>
    <row r="270" spans="1:89">
      <c r="A270" s="137" t="s">
        <v>29</v>
      </c>
      <c r="B270" s="206"/>
      <c r="C270" s="190"/>
      <c r="D270" s="191"/>
      <c r="E270" s="192"/>
      <c r="F270" s="189"/>
      <c r="G270" s="193"/>
      <c r="H270" s="191"/>
      <c r="I270" s="192"/>
      <c r="J270" s="189"/>
      <c r="K270" s="190"/>
      <c r="L270" s="191"/>
      <c r="M270" s="189"/>
      <c r="N270" s="194"/>
      <c r="O270" s="207"/>
      <c r="P270" s="189"/>
      <c r="Q270" s="190"/>
      <c r="R270" s="191"/>
      <c r="S270" s="192"/>
      <c r="T270" s="189"/>
      <c r="U270" s="193"/>
      <c r="V270" s="191"/>
      <c r="W270" s="208"/>
      <c r="X270" s="189"/>
      <c r="Y270" s="193"/>
      <c r="Z270" s="191"/>
      <c r="AA270" s="189"/>
      <c r="AB270" s="172">
        <f t="shared" si="3675"/>
        <v>0</v>
      </c>
      <c r="AC270" s="173">
        <f t="shared" si="3676"/>
        <v>0</v>
      </c>
      <c r="BI270" s="137" t="s">
        <v>29</v>
      </c>
      <c r="BJ270" s="129" t="e">
        <f>B270/B281</f>
        <v>#DIV/0!</v>
      </c>
      <c r="BK270" s="130" t="e">
        <f t="shared" ref="BK270" si="4005">C270/C281</f>
        <v>#DIV/0!</v>
      </c>
      <c r="BL270" s="131" t="e">
        <f t="shared" ref="BL270" si="4006">D270/D281</f>
        <v>#DIV/0!</v>
      </c>
      <c r="BM270" s="132" t="e">
        <f t="shared" ref="BM270" si="4007">E270/E281</f>
        <v>#DIV/0!</v>
      </c>
      <c r="BN270" s="129" t="e">
        <f t="shared" ref="BN270" si="4008">F270/F281</f>
        <v>#DIV/0!</v>
      </c>
      <c r="BO270" s="130" t="e">
        <f t="shared" ref="BO270" si="4009">G270/G281</f>
        <v>#DIV/0!</v>
      </c>
      <c r="BP270" s="131" t="e">
        <f t="shared" ref="BP270" si="4010">H270/H281</f>
        <v>#DIV/0!</v>
      </c>
      <c r="BQ270" s="132" t="e">
        <f t="shared" ref="BQ270" si="4011">I270/I281</f>
        <v>#DIV/0!</v>
      </c>
      <c r="BR270" s="129" t="e">
        <f t="shared" ref="BR270" si="4012">J270/J281</f>
        <v>#DIV/0!</v>
      </c>
      <c r="BS270" s="130" t="e">
        <f t="shared" ref="BS270" si="4013">K270/K281</f>
        <v>#DIV/0!</v>
      </c>
      <c r="BT270" s="131" t="e">
        <f t="shared" ref="BT270" si="4014">L270/L281</f>
        <v>#DIV/0!</v>
      </c>
      <c r="BU270" s="129" t="e">
        <f t="shared" ref="BU270" si="4015">M270/M281</f>
        <v>#DIV/0!</v>
      </c>
      <c r="BV270" s="133" t="e">
        <f t="shared" ref="BV270" si="4016">N270/N281</f>
        <v>#DIV/0!</v>
      </c>
      <c r="BW270" s="134" t="e">
        <f t="shared" ref="BW270" si="4017">O270/O281</f>
        <v>#DIV/0!</v>
      </c>
      <c r="BX270" s="129" t="e">
        <f t="shared" ref="BX270" si="4018">P270/P281</f>
        <v>#DIV/0!</v>
      </c>
      <c r="BY270" s="130" t="e">
        <f t="shared" ref="BY270" si="4019">Q270/Q281</f>
        <v>#DIV/0!</v>
      </c>
      <c r="BZ270" s="131" t="e">
        <f t="shared" ref="BZ270" si="4020">R270/R281</f>
        <v>#DIV/0!</v>
      </c>
      <c r="CA270" s="132" t="e">
        <f t="shared" ref="CA270" si="4021">S270/S281</f>
        <v>#DIV/0!</v>
      </c>
      <c r="CB270" s="129" t="e">
        <f t="shared" ref="CB270" si="4022">T270/T281</f>
        <v>#DIV/0!</v>
      </c>
      <c r="CC270" s="130" t="e">
        <f t="shared" ref="CC270" si="4023">U270/U281</f>
        <v>#DIV/0!</v>
      </c>
      <c r="CD270" s="131" t="e">
        <f t="shared" ref="CD270" si="4024">V270/V281</f>
        <v>#DIV/0!</v>
      </c>
      <c r="CE270" s="132" t="e">
        <f t="shared" ref="CE270" si="4025">W270/W281</f>
        <v>#DIV/0!</v>
      </c>
      <c r="CF270" s="129" t="e">
        <f t="shared" ref="CF270" si="4026">X270/X281</f>
        <v>#DIV/0!</v>
      </c>
      <c r="CG270" s="130" t="e">
        <f t="shared" ref="CG270" si="4027">Y270/Y281</f>
        <v>#DIV/0!</v>
      </c>
      <c r="CH270" s="131" t="e">
        <f t="shared" ref="CH270" si="4028">Z270/Z281</f>
        <v>#DIV/0!</v>
      </c>
      <c r="CI270" s="129" t="e">
        <f t="shared" ref="CI270" si="4029">AA270/AA281</f>
        <v>#DIV/0!</v>
      </c>
      <c r="CJ270" s="135" t="e">
        <f t="shared" ref="CJ270" si="4030">AB270/AB281</f>
        <v>#DIV/0!</v>
      </c>
      <c r="CK270" s="136" t="e">
        <f t="shared" ref="CK270" si="4031">AC270/AC281</f>
        <v>#DIV/0!</v>
      </c>
    </row>
    <row r="271" spans="1:89">
      <c r="A271" s="146" t="s">
        <v>30</v>
      </c>
      <c r="B271" s="203"/>
      <c r="C271" s="197"/>
      <c r="D271" s="198"/>
      <c r="E271" s="199"/>
      <c r="F271" s="196"/>
      <c r="G271" s="200"/>
      <c r="H271" s="198"/>
      <c r="I271" s="199"/>
      <c r="J271" s="196"/>
      <c r="K271" s="197"/>
      <c r="L271" s="198"/>
      <c r="M271" s="196"/>
      <c r="N271" s="201"/>
      <c r="O271" s="204"/>
      <c r="P271" s="196"/>
      <c r="Q271" s="197"/>
      <c r="R271" s="198"/>
      <c r="S271" s="199"/>
      <c r="T271" s="196"/>
      <c r="U271" s="200"/>
      <c r="V271" s="198"/>
      <c r="W271" s="205"/>
      <c r="X271" s="196"/>
      <c r="Y271" s="200"/>
      <c r="Z271" s="198"/>
      <c r="AA271" s="196"/>
      <c r="AB271" s="172">
        <f t="shared" si="3675"/>
        <v>0</v>
      </c>
      <c r="AC271" s="173">
        <f t="shared" si="3676"/>
        <v>0</v>
      </c>
      <c r="BI271" s="146" t="s">
        <v>30</v>
      </c>
      <c r="BJ271" s="129" t="e">
        <f>B271/B281</f>
        <v>#DIV/0!</v>
      </c>
      <c r="BK271" s="130" t="e">
        <f t="shared" ref="BK271" si="4032">C271/C281</f>
        <v>#DIV/0!</v>
      </c>
      <c r="BL271" s="131" t="e">
        <f t="shared" ref="BL271" si="4033">D271/D281</f>
        <v>#DIV/0!</v>
      </c>
      <c r="BM271" s="132" t="e">
        <f t="shared" ref="BM271" si="4034">E271/E281</f>
        <v>#DIV/0!</v>
      </c>
      <c r="BN271" s="129" t="e">
        <f t="shared" ref="BN271" si="4035">F271/F281</f>
        <v>#DIV/0!</v>
      </c>
      <c r="BO271" s="130" t="e">
        <f t="shared" ref="BO271" si="4036">G271/G281</f>
        <v>#DIV/0!</v>
      </c>
      <c r="BP271" s="131" t="e">
        <f t="shared" ref="BP271" si="4037">H271/H281</f>
        <v>#DIV/0!</v>
      </c>
      <c r="BQ271" s="132" t="e">
        <f t="shared" ref="BQ271" si="4038">I271/I281</f>
        <v>#DIV/0!</v>
      </c>
      <c r="BR271" s="129" t="e">
        <f t="shared" ref="BR271" si="4039">J271/J281</f>
        <v>#DIV/0!</v>
      </c>
      <c r="BS271" s="130" t="e">
        <f t="shared" ref="BS271" si="4040">K271/K281</f>
        <v>#DIV/0!</v>
      </c>
      <c r="BT271" s="131" t="e">
        <f t="shared" ref="BT271" si="4041">L271/L281</f>
        <v>#DIV/0!</v>
      </c>
      <c r="BU271" s="129" t="e">
        <f t="shared" ref="BU271" si="4042">M271/M281</f>
        <v>#DIV/0!</v>
      </c>
      <c r="BV271" s="133" t="e">
        <f t="shared" ref="BV271" si="4043">N271/N281</f>
        <v>#DIV/0!</v>
      </c>
      <c r="BW271" s="134" t="e">
        <f t="shared" ref="BW271" si="4044">O271/O281</f>
        <v>#DIV/0!</v>
      </c>
      <c r="BX271" s="129" t="e">
        <f t="shared" ref="BX271" si="4045">P271/P281</f>
        <v>#DIV/0!</v>
      </c>
      <c r="BY271" s="130" t="e">
        <f t="shared" ref="BY271" si="4046">Q271/Q281</f>
        <v>#DIV/0!</v>
      </c>
      <c r="BZ271" s="131" t="e">
        <f t="shared" ref="BZ271" si="4047">R271/R281</f>
        <v>#DIV/0!</v>
      </c>
      <c r="CA271" s="132" t="e">
        <f t="shared" ref="CA271" si="4048">S271/S281</f>
        <v>#DIV/0!</v>
      </c>
      <c r="CB271" s="129" t="e">
        <f t="shared" ref="CB271" si="4049">T271/T281</f>
        <v>#DIV/0!</v>
      </c>
      <c r="CC271" s="130" t="e">
        <f t="shared" ref="CC271" si="4050">U271/U281</f>
        <v>#DIV/0!</v>
      </c>
      <c r="CD271" s="131" t="e">
        <f t="shared" ref="CD271" si="4051">V271/V281</f>
        <v>#DIV/0!</v>
      </c>
      <c r="CE271" s="132" t="e">
        <f t="shared" ref="CE271" si="4052">W271/W281</f>
        <v>#DIV/0!</v>
      </c>
      <c r="CF271" s="129" t="e">
        <f t="shared" ref="CF271" si="4053">X271/X281</f>
        <v>#DIV/0!</v>
      </c>
      <c r="CG271" s="130" t="e">
        <f t="shared" ref="CG271" si="4054">Y271/Y281</f>
        <v>#DIV/0!</v>
      </c>
      <c r="CH271" s="131" t="e">
        <f t="shared" ref="CH271" si="4055">Z271/Z281</f>
        <v>#DIV/0!</v>
      </c>
      <c r="CI271" s="129" t="e">
        <f t="shared" ref="CI271" si="4056">AA271/AA281</f>
        <v>#DIV/0!</v>
      </c>
      <c r="CJ271" s="135" t="e">
        <f t="shared" ref="CJ271" si="4057">AB271/AB281</f>
        <v>#DIV/0!</v>
      </c>
      <c r="CK271" s="136" t="e">
        <f t="shared" ref="CK271" si="4058">AC271/AC281</f>
        <v>#DIV/0!</v>
      </c>
    </row>
    <row r="272" spans="1:89">
      <c r="A272" s="137" t="s">
        <v>31</v>
      </c>
      <c r="B272" s="206"/>
      <c r="C272" s="190"/>
      <c r="D272" s="191"/>
      <c r="E272" s="192"/>
      <c r="F272" s="189"/>
      <c r="G272" s="193"/>
      <c r="H272" s="191"/>
      <c r="I272" s="192"/>
      <c r="J272" s="189"/>
      <c r="K272" s="190"/>
      <c r="L272" s="191"/>
      <c r="M272" s="189"/>
      <c r="N272" s="194"/>
      <c r="O272" s="207"/>
      <c r="P272" s="189"/>
      <c r="Q272" s="190"/>
      <c r="R272" s="191"/>
      <c r="S272" s="192"/>
      <c r="T272" s="189"/>
      <c r="U272" s="193"/>
      <c r="V272" s="191"/>
      <c r="W272" s="208"/>
      <c r="X272" s="189"/>
      <c r="Y272" s="193"/>
      <c r="Z272" s="191"/>
      <c r="AA272" s="189"/>
      <c r="AB272" s="172">
        <f t="shared" si="3675"/>
        <v>0</v>
      </c>
      <c r="AC272" s="173">
        <f t="shared" si="3676"/>
        <v>0</v>
      </c>
      <c r="BI272" s="137" t="s">
        <v>31</v>
      </c>
      <c r="BJ272" s="129" t="e">
        <f>B272/B281</f>
        <v>#DIV/0!</v>
      </c>
      <c r="BK272" s="130" t="e">
        <f t="shared" ref="BK272" si="4059">C272/C281</f>
        <v>#DIV/0!</v>
      </c>
      <c r="BL272" s="131" t="e">
        <f t="shared" ref="BL272" si="4060">D272/D281</f>
        <v>#DIV/0!</v>
      </c>
      <c r="BM272" s="132" t="e">
        <f t="shared" ref="BM272" si="4061">E272/E281</f>
        <v>#DIV/0!</v>
      </c>
      <c r="BN272" s="129" t="e">
        <f t="shared" ref="BN272" si="4062">F272/F281</f>
        <v>#DIV/0!</v>
      </c>
      <c r="BO272" s="130" t="e">
        <f t="shared" ref="BO272" si="4063">G272/G281</f>
        <v>#DIV/0!</v>
      </c>
      <c r="BP272" s="131" t="e">
        <f t="shared" ref="BP272" si="4064">H272/H281</f>
        <v>#DIV/0!</v>
      </c>
      <c r="BQ272" s="132" t="e">
        <f t="shared" ref="BQ272" si="4065">I272/I281</f>
        <v>#DIV/0!</v>
      </c>
      <c r="BR272" s="129" t="e">
        <f t="shared" ref="BR272" si="4066">J272/J281</f>
        <v>#DIV/0!</v>
      </c>
      <c r="BS272" s="130" t="e">
        <f t="shared" ref="BS272" si="4067">K272/K281</f>
        <v>#DIV/0!</v>
      </c>
      <c r="BT272" s="131" t="e">
        <f t="shared" ref="BT272" si="4068">L272/L281</f>
        <v>#DIV/0!</v>
      </c>
      <c r="BU272" s="129" t="e">
        <f t="shared" ref="BU272" si="4069">M272/M281</f>
        <v>#DIV/0!</v>
      </c>
      <c r="BV272" s="133" t="e">
        <f t="shared" ref="BV272" si="4070">N272/N281</f>
        <v>#DIV/0!</v>
      </c>
      <c r="BW272" s="134" t="e">
        <f t="shared" ref="BW272" si="4071">O272/O281</f>
        <v>#DIV/0!</v>
      </c>
      <c r="BX272" s="129" t="e">
        <f t="shared" ref="BX272" si="4072">P272/P281</f>
        <v>#DIV/0!</v>
      </c>
      <c r="BY272" s="130" t="e">
        <f t="shared" ref="BY272" si="4073">Q272/Q281</f>
        <v>#DIV/0!</v>
      </c>
      <c r="BZ272" s="131" t="e">
        <f t="shared" ref="BZ272" si="4074">R272/R281</f>
        <v>#DIV/0!</v>
      </c>
      <c r="CA272" s="132" t="e">
        <f t="shared" ref="CA272" si="4075">S272/S281</f>
        <v>#DIV/0!</v>
      </c>
      <c r="CB272" s="129" t="e">
        <f t="shared" ref="CB272" si="4076">T272/T281</f>
        <v>#DIV/0!</v>
      </c>
      <c r="CC272" s="130" t="e">
        <f t="shared" ref="CC272" si="4077">U272/U281</f>
        <v>#DIV/0!</v>
      </c>
      <c r="CD272" s="131" t="e">
        <f t="shared" ref="CD272" si="4078">V272/V281</f>
        <v>#DIV/0!</v>
      </c>
      <c r="CE272" s="132" t="e">
        <f t="shared" ref="CE272" si="4079">W272/W281</f>
        <v>#DIV/0!</v>
      </c>
      <c r="CF272" s="129" t="e">
        <f t="shared" ref="CF272" si="4080">X272/X281</f>
        <v>#DIV/0!</v>
      </c>
      <c r="CG272" s="130" t="e">
        <f t="shared" ref="CG272" si="4081">Y272/Y281</f>
        <v>#DIV/0!</v>
      </c>
      <c r="CH272" s="131" t="e">
        <f t="shared" ref="CH272" si="4082">Z272/Z281</f>
        <v>#DIV/0!</v>
      </c>
      <c r="CI272" s="129" t="e">
        <f t="shared" ref="CI272" si="4083">AA272/AA281</f>
        <v>#DIV/0!</v>
      </c>
      <c r="CJ272" s="135" t="e">
        <f t="shared" ref="CJ272" si="4084">AB272/AB281</f>
        <v>#DIV/0!</v>
      </c>
      <c r="CK272" s="136" t="e">
        <f t="shared" ref="CK272" si="4085">AC272/AC281</f>
        <v>#DIV/0!</v>
      </c>
    </row>
    <row r="273" spans="1:89">
      <c r="A273" s="146" t="s">
        <v>32</v>
      </c>
      <c r="B273" s="203"/>
      <c r="C273" s="197"/>
      <c r="D273" s="198"/>
      <c r="E273" s="199"/>
      <c r="F273" s="196"/>
      <c r="G273" s="200"/>
      <c r="H273" s="198"/>
      <c r="I273" s="199"/>
      <c r="J273" s="196"/>
      <c r="K273" s="197"/>
      <c r="L273" s="198"/>
      <c r="M273" s="196"/>
      <c r="N273" s="201"/>
      <c r="O273" s="204"/>
      <c r="P273" s="196"/>
      <c r="Q273" s="197"/>
      <c r="R273" s="198"/>
      <c r="S273" s="199"/>
      <c r="T273" s="196"/>
      <c r="U273" s="200"/>
      <c r="V273" s="198"/>
      <c r="W273" s="205"/>
      <c r="X273" s="196"/>
      <c r="Y273" s="200"/>
      <c r="Z273" s="198"/>
      <c r="AA273" s="196"/>
      <c r="AB273" s="172">
        <f t="shared" si="3675"/>
        <v>0</v>
      </c>
      <c r="AC273" s="173">
        <f t="shared" si="3676"/>
        <v>0</v>
      </c>
      <c r="BI273" s="146" t="s">
        <v>32</v>
      </c>
      <c r="BJ273" s="129" t="e">
        <f>B273/B281</f>
        <v>#DIV/0!</v>
      </c>
      <c r="BK273" s="130" t="e">
        <f t="shared" ref="BK273" si="4086">C273/C281</f>
        <v>#DIV/0!</v>
      </c>
      <c r="BL273" s="131" t="e">
        <f t="shared" ref="BL273" si="4087">D273/D281</f>
        <v>#DIV/0!</v>
      </c>
      <c r="BM273" s="132" t="e">
        <f t="shared" ref="BM273" si="4088">E273/E281</f>
        <v>#DIV/0!</v>
      </c>
      <c r="BN273" s="129" t="e">
        <f t="shared" ref="BN273" si="4089">F273/F281</f>
        <v>#DIV/0!</v>
      </c>
      <c r="BO273" s="130" t="e">
        <f t="shared" ref="BO273" si="4090">G273/G281</f>
        <v>#DIV/0!</v>
      </c>
      <c r="BP273" s="131" t="e">
        <f t="shared" ref="BP273" si="4091">H273/H281</f>
        <v>#DIV/0!</v>
      </c>
      <c r="BQ273" s="132" t="e">
        <f t="shared" ref="BQ273" si="4092">I273/I281</f>
        <v>#DIV/0!</v>
      </c>
      <c r="BR273" s="129" t="e">
        <f t="shared" ref="BR273" si="4093">J273/J281</f>
        <v>#DIV/0!</v>
      </c>
      <c r="BS273" s="130" t="e">
        <f t="shared" ref="BS273" si="4094">K273/K281</f>
        <v>#DIV/0!</v>
      </c>
      <c r="BT273" s="131" t="e">
        <f t="shared" ref="BT273" si="4095">L273/L281</f>
        <v>#DIV/0!</v>
      </c>
      <c r="BU273" s="129" t="e">
        <f t="shared" ref="BU273" si="4096">M273/M281</f>
        <v>#DIV/0!</v>
      </c>
      <c r="BV273" s="133" t="e">
        <f t="shared" ref="BV273" si="4097">N273/N281</f>
        <v>#DIV/0!</v>
      </c>
      <c r="BW273" s="134" t="e">
        <f t="shared" ref="BW273" si="4098">O273/O281</f>
        <v>#DIV/0!</v>
      </c>
      <c r="BX273" s="129" t="e">
        <f t="shared" ref="BX273" si="4099">P273/P281</f>
        <v>#DIV/0!</v>
      </c>
      <c r="BY273" s="130" t="e">
        <f t="shared" ref="BY273" si="4100">Q273/Q281</f>
        <v>#DIV/0!</v>
      </c>
      <c r="BZ273" s="131" t="e">
        <f t="shared" ref="BZ273" si="4101">R273/R281</f>
        <v>#DIV/0!</v>
      </c>
      <c r="CA273" s="132" t="e">
        <f t="shared" ref="CA273" si="4102">S273/S281</f>
        <v>#DIV/0!</v>
      </c>
      <c r="CB273" s="129" t="e">
        <f t="shared" ref="CB273" si="4103">T273/T281</f>
        <v>#DIV/0!</v>
      </c>
      <c r="CC273" s="130" t="e">
        <f t="shared" ref="CC273" si="4104">U273/U281</f>
        <v>#DIV/0!</v>
      </c>
      <c r="CD273" s="131" t="e">
        <f t="shared" ref="CD273" si="4105">V273/V281</f>
        <v>#DIV/0!</v>
      </c>
      <c r="CE273" s="132" t="e">
        <f t="shared" ref="CE273" si="4106">W273/W281</f>
        <v>#DIV/0!</v>
      </c>
      <c r="CF273" s="129" t="e">
        <f t="shared" ref="CF273" si="4107">X273/X281</f>
        <v>#DIV/0!</v>
      </c>
      <c r="CG273" s="130" t="e">
        <f t="shared" ref="CG273" si="4108">Y273/Y281</f>
        <v>#DIV/0!</v>
      </c>
      <c r="CH273" s="131" t="e">
        <f t="shared" ref="CH273" si="4109">Z273/Z281</f>
        <v>#DIV/0!</v>
      </c>
      <c r="CI273" s="129" t="e">
        <f t="shared" ref="CI273" si="4110">AA273/AA281</f>
        <v>#DIV/0!</v>
      </c>
      <c r="CJ273" s="135" t="e">
        <f t="shared" ref="CJ273" si="4111">AB273/AB281</f>
        <v>#DIV/0!</v>
      </c>
      <c r="CK273" s="136" t="e">
        <f t="shared" ref="CK273" si="4112">AC273/AC281</f>
        <v>#DIV/0!</v>
      </c>
    </row>
    <row r="274" spans="1:89">
      <c r="A274" s="137" t="s">
        <v>33</v>
      </c>
      <c r="B274" s="206"/>
      <c r="C274" s="190"/>
      <c r="D274" s="191"/>
      <c r="E274" s="192"/>
      <c r="F274" s="189"/>
      <c r="G274" s="193"/>
      <c r="H274" s="191"/>
      <c r="I274" s="192"/>
      <c r="J274" s="189"/>
      <c r="K274" s="190"/>
      <c r="L274" s="191"/>
      <c r="M274" s="189"/>
      <c r="N274" s="194"/>
      <c r="O274" s="207"/>
      <c r="P274" s="189"/>
      <c r="Q274" s="190"/>
      <c r="R274" s="191"/>
      <c r="S274" s="192"/>
      <c r="T274" s="189"/>
      <c r="U274" s="193"/>
      <c r="V274" s="191"/>
      <c r="W274" s="208"/>
      <c r="X274" s="189"/>
      <c r="Y274" s="193"/>
      <c r="Z274" s="191"/>
      <c r="AA274" s="189"/>
      <c r="AB274" s="172">
        <f t="shared" si="3675"/>
        <v>0</v>
      </c>
      <c r="AC274" s="173">
        <f t="shared" si="3676"/>
        <v>0</v>
      </c>
      <c r="BI274" s="137" t="s">
        <v>33</v>
      </c>
      <c r="BJ274" s="129" t="e">
        <f>B274/B281</f>
        <v>#DIV/0!</v>
      </c>
      <c r="BK274" s="130" t="e">
        <f t="shared" ref="BK274" si="4113">C274/C281</f>
        <v>#DIV/0!</v>
      </c>
      <c r="BL274" s="131" t="e">
        <f t="shared" ref="BL274" si="4114">D274/D281</f>
        <v>#DIV/0!</v>
      </c>
      <c r="BM274" s="132" t="e">
        <f t="shared" ref="BM274" si="4115">E274/E281</f>
        <v>#DIV/0!</v>
      </c>
      <c r="BN274" s="129" t="e">
        <f t="shared" ref="BN274" si="4116">F274/F281</f>
        <v>#DIV/0!</v>
      </c>
      <c r="BO274" s="130" t="e">
        <f t="shared" ref="BO274" si="4117">G274/G281</f>
        <v>#DIV/0!</v>
      </c>
      <c r="BP274" s="131" t="e">
        <f t="shared" ref="BP274" si="4118">H274/H281</f>
        <v>#DIV/0!</v>
      </c>
      <c r="BQ274" s="132" t="e">
        <f t="shared" ref="BQ274" si="4119">I274/I281</f>
        <v>#DIV/0!</v>
      </c>
      <c r="BR274" s="129" t="e">
        <f t="shared" ref="BR274" si="4120">J274/J281</f>
        <v>#DIV/0!</v>
      </c>
      <c r="BS274" s="130" t="e">
        <f t="shared" ref="BS274" si="4121">K274/K281</f>
        <v>#DIV/0!</v>
      </c>
      <c r="BT274" s="131" t="e">
        <f t="shared" ref="BT274" si="4122">L274/L281</f>
        <v>#DIV/0!</v>
      </c>
      <c r="BU274" s="129" t="e">
        <f t="shared" ref="BU274" si="4123">M274/M281</f>
        <v>#DIV/0!</v>
      </c>
      <c r="BV274" s="133" t="e">
        <f t="shared" ref="BV274" si="4124">N274/N281</f>
        <v>#DIV/0!</v>
      </c>
      <c r="BW274" s="134" t="e">
        <f t="shared" ref="BW274" si="4125">O274/O281</f>
        <v>#DIV/0!</v>
      </c>
      <c r="BX274" s="129" t="e">
        <f t="shared" ref="BX274" si="4126">P274/P281</f>
        <v>#DIV/0!</v>
      </c>
      <c r="BY274" s="130" t="e">
        <f t="shared" ref="BY274" si="4127">Q274/Q281</f>
        <v>#DIV/0!</v>
      </c>
      <c r="BZ274" s="131" t="e">
        <f t="shared" ref="BZ274" si="4128">R274/R281</f>
        <v>#DIV/0!</v>
      </c>
      <c r="CA274" s="132" t="e">
        <f t="shared" ref="CA274" si="4129">S274/S281</f>
        <v>#DIV/0!</v>
      </c>
      <c r="CB274" s="129" t="e">
        <f t="shared" ref="CB274" si="4130">T274/T281</f>
        <v>#DIV/0!</v>
      </c>
      <c r="CC274" s="130" t="e">
        <f t="shared" ref="CC274" si="4131">U274/U281</f>
        <v>#DIV/0!</v>
      </c>
      <c r="CD274" s="131" t="e">
        <f t="shared" ref="CD274" si="4132">V274/V281</f>
        <v>#DIV/0!</v>
      </c>
      <c r="CE274" s="132" t="e">
        <f t="shared" ref="CE274" si="4133">W274/W281</f>
        <v>#DIV/0!</v>
      </c>
      <c r="CF274" s="129" t="e">
        <f t="shared" ref="CF274" si="4134">X274/X281</f>
        <v>#DIV/0!</v>
      </c>
      <c r="CG274" s="130" t="e">
        <f t="shared" ref="CG274" si="4135">Y274/Y281</f>
        <v>#DIV/0!</v>
      </c>
      <c r="CH274" s="131" t="e">
        <f t="shared" ref="CH274" si="4136">Z274/Z281</f>
        <v>#DIV/0!</v>
      </c>
      <c r="CI274" s="129" t="e">
        <f t="shared" ref="CI274" si="4137">AA274/AA281</f>
        <v>#DIV/0!</v>
      </c>
      <c r="CJ274" s="135" t="e">
        <f t="shared" ref="CJ274" si="4138">AB274/AB281</f>
        <v>#DIV/0!</v>
      </c>
      <c r="CK274" s="136" t="e">
        <f t="shared" ref="CK274" si="4139">AC274/AC281</f>
        <v>#DIV/0!</v>
      </c>
    </row>
    <row r="275" spans="1:89">
      <c r="A275" s="146" t="s">
        <v>34</v>
      </c>
      <c r="B275" s="203"/>
      <c r="C275" s="197"/>
      <c r="D275" s="198"/>
      <c r="E275" s="199"/>
      <c r="F275" s="196"/>
      <c r="G275" s="200"/>
      <c r="H275" s="198"/>
      <c r="I275" s="199"/>
      <c r="J275" s="196"/>
      <c r="K275" s="197"/>
      <c r="L275" s="198"/>
      <c r="M275" s="196"/>
      <c r="N275" s="201"/>
      <c r="O275" s="204"/>
      <c r="P275" s="196"/>
      <c r="Q275" s="197"/>
      <c r="R275" s="198"/>
      <c r="S275" s="199"/>
      <c r="T275" s="196"/>
      <c r="U275" s="200"/>
      <c r="V275" s="198"/>
      <c r="W275" s="205"/>
      <c r="X275" s="196"/>
      <c r="Y275" s="200"/>
      <c r="Z275" s="198"/>
      <c r="AA275" s="196"/>
      <c r="AB275" s="172">
        <f t="shared" si="3675"/>
        <v>0</v>
      </c>
      <c r="AC275" s="173">
        <f t="shared" si="3676"/>
        <v>0</v>
      </c>
      <c r="BI275" s="146" t="s">
        <v>34</v>
      </c>
      <c r="BJ275" s="129" t="e">
        <f>B275/B281</f>
        <v>#DIV/0!</v>
      </c>
      <c r="BK275" s="130" t="e">
        <f t="shared" ref="BK275" si="4140">C275/C281</f>
        <v>#DIV/0!</v>
      </c>
      <c r="BL275" s="131" t="e">
        <f t="shared" ref="BL275" si="4141">D275/D281</f>
        <v>#DIV/0!</v>
      </c>
      <c r="BM275" s="132" t="e">
        <f t="shared" ref="BM275" si="4142">E275/E281</f>
        <v>#DIV/0!</v>
      </c>
      <c r="BN275" s="129" t="e">
        <f t="shared" ref="BN275" si="4143">F275/F281</f>
        <v>#DIV/0!</v>
      </c>
      <c r="BO275" s="130" t="e">
        <f t="shared" ref="BO275" si="4144">G275/G281</f>
        <v>#DIV/0!</v>
      </c>
      <c r="BP275" s="131" t="e">
        <f t="shared" ref="BP275" si="4145">H275/H281</f>
        <v>#DIV/0!</v>
      </c>
      <c r="BQ275" s="132" t="e">
        <f t="shared" ref="BQ275" si="4146">I275/I281</f>
        <v>#DIV/0!</v>
      </c>
      <c r="BR275" s="129" t="e">
        <f t="shared" ref="BR275" si="4147">J275/J281</f>
        <v>#DIV/0!</v>
      </c>
      <c r="BS275" s="130" t="e">
        <f t="shared" ref="BS275" si="4148">K275/K281</f>
        <v>#DIV/0!</v>
      </c>
      <c r="BT275" s="131" t="e">
        <f t="shared" ref="BT275" si="4149">L275/L281</f>
        <v>#DIV/0!</v>
      </c>
      <c r="BU275" s="129" t="e">
        <f t="shared" ref="BU275" si="4150">M275/M281</f>
        <v>#DIV/0!</v>
      </c>
      <c r="BV275" s="133" t="e">
        <f t="shared" ref="BV275" si="4151">N275/N281</f>
        <v>#DIV/0!</v>
      </c>
      <c r="BW275" s="134" t="e">
        <f t="shared" ref="BW275" si="4152">O275/O281</f>
        <v>#DIV/0!</v>
      </c>
      <c r="BX275" s="129" t="e">
        <f t="shared" ref="BX275" si="4153">P275/P281</f>
        <v>#DIV/0!</v>
      </c>
      <c r="BY275" s="130" t="e">
        <f t="shared" ref="BY275" si="4154">Q275/Q281</f>
        <v>#DIV/0!</v>
      </c>
      <c r="BZ275" s="131" t="e">
        <f t="shared" ref="BZ275" si="4155">R275/R281</f>
        <v>#DIV/0!</v>
      </c>
      <c r="CA275" s="132" t="e">
        <f t="shared" ref="CA275" si="4156">S275/S281</f>
        <v>#DIV/0!</v>
      </c>
      <c r="CB275" s="129" t="e">
        <f t="shared" ref="CB275" si="4157">T275/T281</f>
        <v>#DIV/0!</v>
      </c>
      <c r="CC275" s="130" t="e">
        <f t="shared" ref="CC275" si="4158">U275/U281</f>
        <v>#DIV/0!</v>
      </c>
      <c r="CD275" s="131" t="e">
        <f t="shared" ref="CD275" si="4159">V275/V281</f>
        <v>#DIV/0!</v>
      </c>
      <c r="CE275" s="132" t="e">
        <f t="shared" ref="CE275" si="4160">W275/W281</f>
        <v>#DIV/0!</v>
      </c>
      <c r="CF275" s="129" t="e">
        <f t="shared" ref="CF275" si="4161">X275/X281</f>
        <v>#DIV/0!</v>
      </c>
      <c r="CG275" s="130" t="e">
        <f t="shared" ref="CG275" si="4162">Y275/Y281</f>
        <v>#DIV/0!</v>
      </c>
      <c r="CH275" s="131" t="e">
        <f t="shared" ref="CH275" si="4163">Z275/Z281</f>
        <v>#DIV/0!</v>
      </c>
      <c r="CI275" s="129" t="e">
        <f t="shared" ref="CI275" si="4164">AA275/AA281</f>
        <v>#DIV/0!</v>
      </c>
      <c r="CJ275" s="135" t="e">
        <f t="shared" ref="CJ275" si="4165">AB275/AB281</f>
        <v>#DIV/0!</v>
      </c>
      <c r="CK275" s="136" t="e">
        <f t="shared" ref="CK275" si="4166">AC275/AC281</f>
        <v>#DIV/0!</v>
      </c>
    </row>
    <row r="276" spans="1:89">
      <c r="A276" s="137" t="s">
        <v>35</v>
      </c>
      <c r="B276" s="206"/>
      <c r="C276" s="190"/>
      <c r="D276" s="191"/>
      <c r="E276" s="192"/>
      <c r="F276" s="189"/>
      <c r="G276" s="193"/>
      <c r="H276" s="191"/>
      <c r="I276" s="192"/>
      <c r="J276" s="189"/>
      <c r="K276" s="190"/>
      <c r="L276" s="191"/>
      <c r="M276" s="189"/>
      <c r="N276" s="194"/>
      <c r="O276" s="207"/>
      <c r="P276" s="189"/>
      <c r="Q276" s="190"/>
      <c r="R276" s="191"/>
      <c r="S276" s="192"/>
      <c r="T276" s="189"/>
      <c r="U276" s="193"/>
      <c r="V276" s="191"/>
      <c r="W276" s="208"/>
      <c r="X276" s="189"/>
      <c r="Y276" s="193"/>
      <c r="Z276" s="191"/>
      <c r="AA276" s="189"/>
      <c r="AB276" s="172">
        <f t="shared" si="3675"/>
        <v>0</v>
      </c>
      <c r="AC276" s="173">
        <f t="shared" si="3676"/>
        <v>0</v>
      </c>
      <c r="BI276" s="137" t="s">
        <v>35</v>
      </c>
      <c r="BJ276" s="129" t="e">
        <f>B276/B281</f>
        <v>#DIV/0!</v>
      </c>
      <c r="BK276" s="130" t="e">
        <f t="shared" ref="BK276" si="4167">C276/C281</f>
        <v>#DIV/0!</v>
      </c>
      <c r="BL276" s="131" t="e">
        <f t="shared" ref="BL276" si="4168">D276/D281</f>
        <v>#DIV/0!</v>
      </c>
      <c r="BM276" s="132" t="e">
        <f t="shared" ref="BM276" si="4169">E276/E281</f>
        <v>#DIV/0!</v>
      </c>
      <c r="BN276" s="129" t="e">
        <f t="shared" ref="BN276" si="4170">F276/F281</f>
        <v>#DIV/0!</v>
      </c>
      <c r="BO276" s="130" t="e">
        <f t="shared" ref="BO276" si="4171">G276/G281</f>
        <v>#DIV/0!</v>
      </c>
      <c r="BP276" s="131" t="e">
        <f t="shared" ref="BP276" si="4172">H276/H281</f>
        <v>#DIV/0!</v>
      </c>
      <c r="BQ276" s="132" t="e">
        <f t="shared" ref="BQ276" si="4173">I276/I281</f>
        <v>#DIV/0!</v>
      </c>
      <c r="BR276" s="129" t="e">
        <f t="shared" ref="BR276" si="4174">J276/J281</f>
        <v>#DIV/0!</v>
      </c>
      <c r="BS276" s="130" t="e">
        <f t="shared" ref="BS276" si="4175">K276/K281</f>
        <v>#DIV/0!</v>
      </c>
      <c r="BT276" s="131" t="e">
        <f t="shared" ref="BT276" si="4176">L276/L281</f>
        <v>#DIV/0!</v>
      </c>
      <c r="BU276" s="129" t="e">
        <f t="shared" ref="BU276" si="4177">M276/M281</f>
        <v>#DIV/0!</v>
      </c>
      <c r="BV276" s="133" t="e">
        <f t="shared" ref="BV276" si="4178">N276/N281</f>
        <v>#DIV/0!</v>
      </c>
      <c r="BW276" s="134" t="e">
        <f t="shared" ref="BW276" si="4179">O276/O281</f>
        <v>#DIV/0!</v>
      </c>
      <c r="BX276" s="129" t="e">
        <f t="shared" ref="BX276" si="4180">P276/P281</f>
        <v>#DIV/0!</v>
      </c>
      <c r="BY276" s="130" t="e">
        <f t="shared" ref="BY276" si="4181">Q276/Q281</f>
        <v>#DIV/0!</v>
      </c>
      <c r="BZ276" s="131" t="e">
        <f t="shared" ref="BZ276" si="4182">R276/R281</f>
        <v>#DIV/0!</v>
      </c>
      <c r="CA276" s="132" t="e">
        <f t="shared" ref="CA276" si="4183">S276/S281</f>
        <v>#DIV/0!</v>
      </c>
      <c r="CB276" s="129" t="e">
        <f t="shared" ref="CB276" si="4184">T276/T281</f>
        <v>#DIV/0!</v>
      </c>
      <c r="CC276" s="130" t="e">
        <f t="shared" ref="CC276" si="4185">U276/U281</f>
        <v>#DIV/0!</v>
      </c>
      <c r="CD276" s="131" t="e">
        <f t="shared" ref="CD276" si="4186">V276/V281</f>
        <v>#DIV/0!</v>
      </c>
      <c r="CE276" s="132" t="e">
        <f t="shared" ref="CE276" si="4187">W276/W281</f>
        <v>#DIV/0!</v>
      </c>
      <c r="CF276" s="129" t="e">
        <f t="shared" ref="CF276" si="4188">X276/X281</f>
        <v>#DIV/0!</v>
      </c>
      <c r="CG276" s="130" t="e">
        <f t="shared" ref="CG276" si="4189">Y276/Y281</f>
        <v>#DIV/0!</v>
      </c>
      <c r="CH276" s="131" t="e">
        <f t="shared" ref="CH276" si="4190">Z276/Z281</f>
        <v>#DIV/0!</v>
      </c>
      <c r="CI276" s="129" t="e">
        <f t="shared" ref="CI276" si="4191">AA276/AA281</f>
        <v>#DIV/0!</v>
      </c>
      <c r="CJ276" s="135" t="e">
        <f t="shared" ref="CJ276" si="4192">AB276/AB281</f>
        <v>#DIV/0!</v>
      </c>
      <c r="CK276" s="136" t="e">
        <f t="shared" ref="CK276" si="4193">AC276/AC281</f>
        <v>#DIV/0!</v>
      </c>
    </row>
    <row r="277" spans="1:89">
      <c r="A277" s="146" t="s">
        <v>36</v>
      </c>
      <c r="B277" s="203"/>
      <c r="C277" s="197"/>
      <c r="D277" s="198"/>
      <c r="E277" s="199"/>
      <c r="F277" s="196"/>
      <c r="G277" s="200"/>
      <c r="H277" s="198"/>
      <c r="I277" s="199"/>
      <c r="J277" s="196"/>
      <c r="K277" s="200"/>
      <c r="L277" s="198"/>
      <c r="M277" s="196"/>
      <c r="N277" s="201"/>
      <c r="O277" s="204"/>
      <c r="P277" s="196"/>
      <c r="Q277" s="200"/>
      <c r="R277" s="198"/>
      <c r="S277" s="199"/>
      <c r="T277" s="196"/>
      <c r="U277" s="200"/>
      <c r="V277" s="198"/>
      <c r="W277" s="199"/>
      <c r="X277" s="196"/>
      <c r="Y277" s="200"/>
      <c r="Z277" s="198"/>
      <c r="AA277" s="196"/>
      <c r="AB277" s="172">
        <f t="shared" si="3675"/>
        <v>0</v>
      </c>
      <c r="AC277" s="173">
        <f t="shared" si="3676"/>
        <v>0</v>
      </c>
      <c r="BI277" s="146" t="s">
        <v>36</v>
      </c>
      <c r="BJ277" s="129" t="e">
        <f>B277/B281</f>
        <v>#DIV/0!</v>
      </c>
      <c r="BK277" s="130" t="e">
        <f t="shared" ref="BK277" si="4194">C277/C281</f>
        <v>#DIV/0!</v>
      </c>
      <c r="BL277" s="131" t="e">
        <f t="shared" ref="BL277" si="4195">D277/D281</f>
        <v>#DIV/0!</v>
      </c>
      <c r="BM277" s="132" t="e">
        <f t="shared" ref="BM277" si="4196">E277/E281</f>
        <v>#DIV/0!</v>
      </c>
      <c r="BN277" s="129" t="e">
        <f t="shared" ref="BN277" si="4197">F277/F281</f>
        <v>#DIV/0!</v>
      </c>
      <c r="BO277" s="130" t="e">
        <f t="shared" ref="BO277" si="4198">G277/G281</f>
        <v>#DIV/0!</v>
      </c>
      <c r="BP277" s="131" t="e">
        <f t="shared" ref="BP277" si="4199">H277/H281</f>
        <v>#DIV/0!</v>
      </c>
      <c r="BQ277" s="132" t="e">
        <f t="shared" ref="BQ277" si="4200">I277/I281</f>
        <v>#DIV/0!</v>
      </c>
      <c r="BR277" s="129" t="e">
        <f t="shared" ref="BR277" si="4201">J277/J281</f>
        <v>#DIV/0!</v>
      </c>
      <c r="BS277" s="130" t="e">
        <f t="shared" ref="BS277" si="4202">K277/K281</f>
        <v>#DIV/0!</v>
      </c>
      <c r="BT277" s="131" t="e">
        <f t="shared" ref="BT277" si="4203">L277/L281</f>
        <v>#DIV/0!</v>
      </c>
      <c r="BU277" s="129" t="e">
        <f t="shared" ref="BU277" si="4204">M277/M281</f>
        <v>#DIV/0!</v>
      </c>
      <c r="BV277" s="133" t="e">
        <f t="shared" ref="BV277" si="4205">N277/N281</f>
        <v>#DIV/0!</v>
      </c>
      <c r="BW277" s="134" t="e">
        <f t="shared" ref="BW277" si="4206">O277/O281</f>
        <v>#DIV/0!</v>
      </c>
      <c r="BX277" s="129" t="e">
        <f t="shared" ref="BX277" si="4207">P277/P281</f>
        <v>#DIV/0!</v>
      </c>
      <c r="BY277" s="130" t="e">
        <f t="shared" ref="BY277" si="4208">Q277/Q281</f>
        <v>#DIV/0!</v>
      </c>
      <c r="BZ277" s="131" t="e">
        <f t="shared" ref="BZ277" si="4209">R277/R281</f>
        <v>#DIV/0!</v>
      </c>
      <c r="CA277" s="132" t="e">
        <f t="shared" ref="CA277" si="4210">S277/S281</f>
        <v>#DIV/0!</v>
      </c>
      <c r="CB277" s="129" t="e">
        <f t="shared" ref="CB277" si="4211">T277/T281</f>
        <v>#DIV/0!</v>
      </c>
      <c r="CC277" s="130" t="e">
        <f t="shared" ref="CC277" si="4212">U277/U281</f>
        <v>#DIV/0!</v>
      </c>
      <c r="CD277" s="131" t="e">
        <f t="shared" ref="CD277" si="4213">V277/V281</f>
        <v>#DIV/0!</v>
      </c>
      <c r="CE277" s="132" t="e">
        <f t="shared" ref="CE277" si="4214">W277/W281</f>
        <v>#DIV/0!</v>
      </c>
      <c r="CF277" s="129" t="e">
        <f t="shared" ref="CF277" si="4215">X277/X281</f>
        <v>#DIV/0!</v>
      </c>
      <c r="CG277" s="130" t="e">
        <f t="shared" ref="CG277" si="4216">Y277/Y281</f>
        <v>#DIV/0!</v>
      </c>
      <c r="CH277" s="131" t="e">
        <f t="shared" ref="CH277" si="4217">Z277/Z281</f>
        <v>#DIV/0!</v>
      </c>
      <c r="CI277" s="129" t="e">
        <f t="shared" ref="CI277" si="4218">AA277/AA281</f>
        <v>#DIV/0!</v>
      </c>
      <c r="CJ277" s="135" t="e">
        <f t="shared" ref="CJ277" si="4219">AB277/AB281</f>
        <v>#DIV/0!</v>
      </c>
      <c r="CK277" s="136" t="e">
        <f t="shared" ref="CK277" si="4220">AC277/AC281</f>
        <v>#DIV/0!</v>
      </c>
    </row>
    <row r="278" spans="1:89">
      <c r="A278" s="137" t="s">
        <v>37</v>
      </c>
      <c r="B278" s="59"/>
      <c r="C278" s="60"/>
      <c r="D278" s="139"/>
      <c r="E278" s="140"/>
      <c r="F278" s="138"/>
      <c r="G278" s="141"/>
      <c r="H278" s="139"/>
      <c r="I278" s="140"/>
      <c r="J278" s="138"/>
      <c r="K278" s="141"/>
      <c r="L278" s="139"/>
      <c r="M278" s="138"/>
      <c r="N278" s="142"/>
      <c r="O278" s="143"/>
      <c r="P278" s="138"/>
      <c r="Q278" s="141"/>
      <c r="R278" s="139"/>
      <c r="S278" s="140"/>
      <c r="T278" s="138"/>
      <c r="U278" s="141"/>
      <c r="V278" s="139"/>
      <c r="W278" s="140"/>
      <c r="X278" s="138"/>
      <c r="Y278" s="141"/>
      <c r="Z278" s="144"/>
      <c r="AA278" s="145"/>
      <c r="AB278" s="172"/>
      <c r="AC278" s="173"/>
      <c r="BI278" s="137" t="s">
        <v>37</v>
      </c>
      <c r="BJ278" s="129" t="e">
        <f>B278/B281</f>
        <v>#DIV/0!</v>
      </c>
      <c r="BK278" s="130" t="e">
        <f t="shared" ref="BK278" si="4221">C278/C281</f>
        <v>#DIV/0!</v>
      </c>
      <c r="BL278" s="131" t="e">
        <f t="shared" ref="BL278" si="4222">D278/D281</f>
        <v>#DIV/0!</v>
      </c>
      <c r="BM278" s="132" t="e">
        <f t="shared" ref="BM278" si="4223">E278/E281</f>
        <v>#DIV/0!</v>
      </c>
      <c r="BN278" s="129" t="e">
        <f t="shared" ref="BN278" si="4224">F278/F281</f>
        <v>#DIV/0!</v>
      </c>
      <c r="BO278" s="130" t="e">
        <f t="shared" ref="BO278" si="4225">G278/G281</f>
        <v>#DIV/0!</v>
      </c>
      <c r="BP278" s="131" t="e">
        <f t="shared" ref="BP278" si="4226">H278/H281</f>
        <v>#DIV/0!</v>
      </c>
      <c r="BQ278" s="132" t="e">
        <f t="shared" ref="BQ278" si="4227">I278/I281</f>
        <v>#DIV/0!</v>
      </c>
      <c r="BR278" s="129" t="e">
        <f t="shared" ref="BR278" si="4228">J278/J281</f>
        <v>#DIV/0!</v>
      </c>
      <c r="BS278" s="130" t="e">
        <f t="shared" ref="BS278" si="4229">K278/K281</f>
        <v>#DIV/0!</v>
      </c>
      <c r="BT278" s="131" t="e">
        <f t="shared" ref="BT278" si="4230">L278/L281</f>
        <v>#DIV/0!</v>
      </c>
      <c r="BU278" s="129" t="e">
        <f t="shared" ref="BU278" si="4231">M278/M281</f>
        <v>#DIV/0!</v>
      </c>
      <c r="BV278" s="133" t="e">
        <f t="shared" ref="BV278" si="4232">N278/N281</f>
        <v>#DIV/0!</v>
      </c>
      <c r="BW278" s="134" t="e">
        <f t="shared" ref="BW278" si="4233">O278/O281</f>
        <v>#DIV/0!</v>
      </c>
      <c r="BX278" s="129" t="e">
        <f t="shared" ref="BX278" si="4234">P278/P281</f>
        <v>#DIV/0!</v>
      </c>
      <c r="BY278" s="130" t="e">
        <f t="shared" ref="BY278" si="4235">Q278/Q281</f>
        <v>#DIV/0!</v>
      </c>
      <c r="BZ278" s="131" t="e">
        <f t="shared" ref="BZ278" si="4236">R278/R281</f>
        <v>#DIV/0!</v>
      </c>
      <c r="CA278" s="132" t="e">
        <f t="shared" ref="CA278" si="4237">S278/S281</f>
        <v>#DIV/0!</v>
      </c>
      <c r="CB278" s="129" t="e">
        <f t="shared" ref="CB278" si="4238">T278/T281</f>
        <v>#DIV/0!</v>
      </c>
      <c r="CC278" s="130" t="e">
        <f t="shared" ref="CC278" si="4239">U278/U281</f>
        <v>#DIV/0!</v>
      </c>
      <c r="CD278" s="131" t="e">
        <f t="shared" ref="CD278" si="4240">V278/V281</f>
        <v>#DIV/0!</v>
      </c>
      <c r="CE278" s="132" t="e">
        <f t="shared" ref="CE278" si="4241">W278/W281</f>
        <v>#DIV/0!</v>
      </c>
      <c r="CF278" s="129" t="e">
        <f t="shared" ref="CF278" si="4242">X278/X281</f>
        <v>#DIV/0!</v>
      </c>
      <c r="CG278" s="130" t="e">
        <f t="shared" ref="CG278" si="4243">Y278/Y281</f>
        <v>#DIV/0!</v>
      </c>
      <c r="CH278" s="131" t="e">
        <f t="shared" ref="CH278" si="4244">Z278/Z281</f>
        <v>#DIV/0!</v>
      </c>
      <c r="CI278" s="129" t="e">
        <f t="shared" ref="CI278" si="4245">AA278/AA281</f>
        <v>#DIV/0!</v>
      </c>
      <c r="CJ278" s="135" t="e">
        <f t="shared" ref="CJ278" si="4246">AB278/AB281</f>
        <v>#DIV/0!</v>
      </c>
      <c r="CK278" s="136" t="e">
        <f t="shared" ref="CK278" si="4247">AC278/AC281</f>
        <v>#DIV/0!</v>
      </c>
    </row>
    <row r="279" spans="1:89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/>
      <c r="AC279" s="173"/>
      <c r="BI279" s="146" t="s">
        <v>38</v>
      </c>
      <c r="BJ279" s="129" t="e">
        <f>B279/B281</f>
        <v>#DIV/0!</v>
      </c>
      <c r="BK279" s="130" t="e">
        <f t="shared" ref="BK279" si="4248">C279/C281</f>
        <v>#DIV/0!</v>
      </c>
      <c r="BL279" s="131" t="e">
        <f t="shared" ref="BL279" si="4249">D279/D281</f>
        <v>#DIV/0!</v>
      </c>
      <c r="BM279" s="132" t="e">
        <f t="shared" ref="BM279" si="4250">E279/E281</f>
        <v>#DIV/0!</v>
      </c>
      <c r="BN279" s="129" t="e">
        <f t="shared" ref="BN279" si="4251">F279/F281</f>
        <v>#DIV/0!</v>
      </c>
      <c r="BO279" s="130" t="e">
        <f t="shared" ref="BO279" si="4252">G279/G281</f>
        <v>#DIV/0!</v>
      </c>
      <c r="BP279" s="131" t="e">
        <f t="shared" ref="BP279" si="4253">H279/H281</f>
        <v>#DIV/0!</v>
      </c>
      <c r="BQ279" s="132" t="e">
        <f t="shared" ref="BQ279" si="4254">I279/I281</f>
        <v>#DIV/0!</v>
      </c>
      <c r="BR279" s="129" t="e">
        <f t="shared" ref="BR279" si="4255">J279/J281</f>
        <v>#DIV/0!</v>
      </c>
      <c r="BS279" s="130" t="e">
        <f t="shared" ref="BS279" si="4256">K279/K281</f>
        <v>#DIV/0!</v>
      </c>
      <c r="BT279" s="131" t="e">
        <f t="shared" ref="BT279" si="4257">L279/L281</f>
        <v>#DIV/0!</v>
      </c>
      <c r="BU279" s="129" t="e">
        <f t="shared" ref="BU279" si="4258">M279/M281</f>
        <v>#DIV/0!</v>
      </c>
      <c r="BV279" s="133" t="e">
        <f t="shared" ref="BV279" si="4259">N279/N281</f>
        <v>#DIV/0!</v>
      </c>
      <c r="BW279" s="134" t="e">
        <f t="shared" ref="BW279" si="4260">O279/O281</f>
        <v>#DIV/0!</v>
      </c>
      <c r="BX279" s="129" t="e">
        <f t="shared" ref="BX279" si="4261">P279/P281</f>
        <v>#DIV/0!</v>
      </c>
      <c r="BY279" s="130" t="e">
        <f t="shared" ref="BY279" si="4262">Q279/Q281</f>
        <v>#DIV/0!</v>
      </c>
      <c r="BZ279" s="131" t="e">
        <f t="shared" ref="BZ279" si="4263">R279/R281</f>
        <v>#DIV/0!</v>
      </c>
      <c r="CA279" s="132" t="e">
        <f t="shared" ref="CA279" si="4264">S279/S281</f>
        <v>#DIV/0!</v>
      </c>
      <c r="CB279" s="129" t="e">
        <f t="shared" ref="CB279" si="4265">T279/T281</f>
        <v>#DIV/0!</v>
      </c>
      <c r="CC279" s="130" t="e">
        <f t="shared" ref="CC279" si="4266">U279/U281</f>
        <v>#DIV/0!</v>
      </c>
      <c r="CD279" s="131" t="e">
        <f t="shared" ref="CD279" si="4267">V279/V281</f>
        <v>#DIV/0!</v>
      </c>
      <c r="CE279" s="132" t="e">
        <f t="shared" ref="CE279" si="4268">W279/W281</f>
        <v>#DIV/0!</v>
      </c>
      <c r="CF279" s="129" t="e">
        <f t="shared" ref="CF279" si="4269">X279/X281</f>
        <v>#DIV/0!</v>
      </c>
      <c r="CG279" s="130" t="e">
        <f t="shared" ref="CG279" si="4270">Y279/Y281</f>
        <v>#DIV/0!</v>
      </c>
      <c r="CH279" s="131" t="e">
        <f t="shared" ref="CH279" si="4271">Z279/Z281</f>
        <v>#DIV/0!</v>
      </c>
      <c r="CI279" s="129" t="e">
        <f t="shared" ref="CI279" si="4272">AA279/AA281</f>
        <v>#DIV/0!</v>
      </c>
      <c r="CJ279" s="135" t="e">
        <f t="shared" ref="CJ279" si="4273">AB279/AB281</f>
        <v>#DIV/0!</v>
      </c>
      <c r="CK279" s="136" t="e">
        <f t="shared" ref="CK279" si="4274">AC279/AC281</f>
        <v>#DIV/0!</v>
      </c>
    </row>
    <row r="280" spans="1:89" ht="14" thickBot="1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/>
      <c r="AC280" s="173"/>
      <c r="BI280" s="137" t="s">
        <v>39</v>
      </c>
      <c r="BJ280" s="129" t="e">
        <f>B280/B281</f>
        <v>#DIV/0!</v>
      </c>
      <c r="BK280" s="130" t="e">
        <f t="shared" ref="BK280" si="4275">C280/C281</f>
        <v>#DIV/0!</v>
      </c>
      <c r="BL280" s="131" t="e">
        <f t="shared" ref="BL280" si="4276">D280/D281</f>
        <v>#DIV/0!</v>
      </c>
      <c r="BM280" s="132" t="e">
        <f t="shared" ref="BM280" si="4277">E280/E281</f>
        <v>#DIV/0!</v>
      </c>
      <c r="BN280" s="129" t="e">
        <f t="shared" ref="BN280" si="4278">F280/F281</f>
        <v>#DIV/0!</v>
      </c>
      <c r="BO280" s="130" t="e">
        <f t="shared" ref="BO280" si="4279">G280/G281</f>
        <v>#DIV/0!</v>
      </c>
      <c r="BP280" s="131" t="e">
        <f t="shared" ref="BP280" si="4280">H280/H281</f>
        <v>#DIV/0!</v>
      </c>
      <c r="BQ280" s="132" t="e">
        <f t="shared" ref="BQ280" si="4281">I280/I281</f>
        <v>#DIV/0!</v>
      </c>
      <c r="BR280" s="129" t="e">
        <f t="shared" ref="BR280" si="4282">J280/J281</f>
        <v>#DIV/0!</v>
      </c>
      <c r="BS280" s="130" t="e">
        <f t="shared" ref="BS280" si="4283">K280/K281</f>
        <v>#DIV/0!</v>
      </c>
      <c r="BT280" s="131" t="e">
        <f t="shared" ref="BT280" si="4284">L280/L281</f>
        <v>#DIV/0!</v>
      </c>
      <c r="BU280" s="129" t="e">
        <f t="shared" ref="BU280" si="4285">M280/M281</f>
        <v>#DIV/0!</v>
      </c>
      <c r="BV280" s="133" t="e">
        <f t="shared" ref="BV280" si="4286">N280/N281</f>
        <v>#DIV/0!</v>
      </c>
      <c r="BW280" s="134" t="e">
        <f t="shared" ref="BW280" si="4287">O280/O281</f>
        <v>#DIV/0!</v>
      </c>
      <c r="BX280" s="129" t="e">
        <f t="shared" ref="BX280" si="4288">P280/P281</f>
        <v>#DIV/0!</v>
      </c>
      <c r="BY280" s="130" t="e">
        <f t="shared" ref="BY280" si="4289">Q280/Q281</f>
        <v>#DIV/0!</v>
      </c>
      <c r="BZ280" s="131" t="e">
        <f t="shared" ref="BZ280" si="4290">R280/R281</f>
        <v>#DIV/0!</v>
      </c>
      <c r="CA280" s="132" t="e">
        <f t="shared" ref="CA280" si="4291">S280/S281</f>
        <v>#DIV/0!</v>
      </c>
      <c r="CB280" s="129" t="e">
        <f t="shared" ref="CB280" si="4292">T280/T281</f>
        <v>#DIV/0!</v>
      </c>
      <c r="CC280" s="130" t="e">
        <f t="shared" ref="CC280" si="4293">U280/U281</f>
        <v>#DIV/0!</v>
      </c>
      <c r="CD280" s="131" t="e">
        <f t="shared" ref="CD280" si="4294">V280/V281</f>
        <v>#DIV/0!</v>
      </c>
      <c r="CE280" s="132" t="e">
        <f t="shared" ref="CE280" si="4295">W280/W281</f>
        <v>#DIV/0!</v>
      </c>
      <c r="CF280" s="129" t="e">
        <f t="shared" ref="CF280" si="4296">X280/X281</f>
        <v>#DIV/0!</v>
      </c>
      <c r="CG280" s="130" t="e">
        <f t="shared" ref="CG280" si="4297">Y280/Y281</f>
        <v>#DIV/0!</v>
      </c>
      <c r="CH280" s="131" t="e">
        <f t="shared" ref="CH280" si="4298">Z280/Z281</f>
        <v>#DIV/0!</v>
      </c>
      <c r="CI280" s="129" t="e">
        <f t="shared" ref="CI280" si="4299">AA280/AA281</f>
        <v>#DIV/0!</v>
      </c>
      <c r="CJ280" s="135" t="e">
        <f t="shared" ref="CJ280" si="4300">AB280/AB281</f>
        <v>#DIV/0!</v>
      </c>
      <c r="CK280" s="136" t="e">
        <f t="shared" ref="CK280" si="4301">AC280/AC281</f>
        <v>#DIV/0!</v>
      </c>
    </row>
    <row r="281" spans="1:89" ht="15" thickTop="1" thickBot="1">
      <c r="A281" s="269" t="s">
        <v>13</v>
      </c>
      <c r="B281" s="20">
        <f t="shared" ref="B281" si="4302">SUM(B258:B280)</f>
        <v>0</v>
      </c>
      <c r="C281" s="21">
        <f t="shared" ref="C281" si="4303">SUM(C258:C280)</f>
        <v>0</v>
      </c>
      <c r="D281" s="20">
        <f t="shared" ref="D281" si="4304">SUM(D258:D280)</f>
        <v>0</v>
      </c>
      <c r="E281" s="21">
        <f t="shared" ref="E281" si="4305">SUM(E258:E280)</f>
        <v>0</v>
      </c>
      <c r="F281" s="20">
        <f t="shared" ref="F281" si="4306">SUM(F258:F280)</f>
        <v>0</v>
      </c>
      <c r="G281" s="21">
        <f t="shared" ref="G281" si="4307">SUM(G258:G280)</f>
        <v>0</v>
      </c>
      <c r="H281" s="20">
        <f t="shared" ref="H281" si="4308">SUM(H258:H280)</f>
        <v>0</v>
      </c>
      <c r="I281" s="21">
        <f t="shared" ref="I281" si="4309">SUM(I258:I280)</f>
        <v>0</v>
      </c>
      <c r="J281" s="20">
        <f t="shared" ref="J281" si="4310">SUM(J258:J280)</f>
        <v>0</v>
      </c>
      <c r="K281" s="21">
        <f t="shared" ref="K281" si="4311">SUM(K258:K280)</f>
        <v>0</v>
      </c>
      <c r="L281" s="20">
        <f t="shared" ref="L281" si="4312">SUM(L258:L280)</f>
        <v>0</v>
      </c>
      <c r="M281" s="21">
        <f t="shared" ref="M281" si="4313">SUM(M258:M280)</f>
        <v>0</v>
      </c>
      <c r="N281" s="20">
        <f t="shared" ref="N281" si="4314">SUM(N258:N280)</f>
        <v>0</v>
      </c>
      <c r="O281" s="21">
        <f t="shared" ref="O281" si="4315">SUM(O258:O280)</f>
        <v>0</v>
      </c>
      <c r="P281" s="20">
        <f t="shared" ref="P281" si="4316">SUM(P258:P280)</f>
        <v>0</v>
      </c>
      <c r="Q281" s="21">
        <f t="shared" ref="Q281" si="4317">SUM(Q258:Q280)</f>
        <v>0</v>
      </c>
      <c r="R281" s="20">
        <f t="shared" ref="R281" si="4318">SUM(R258:R280)</f>
        <v>0</v>
      </c>
      <c r="S281" s="21">
        <f t="shared" ref="S281" si="4319">SUM(S258:S280)</f>
        <v>0</v>
      </c>
      <c r="T281" s="20">
        <f t="shared" ref="T281" si="4320">SUM(T258:T280)</f>
        <v>0</v>
      </c>
      <c r="U281" s="21">
        <f t="shared" ref="U281" si="4321">SUM(U258:U280)</f>
        <v>0</v>
      </c>
      <c r="V281" s="20">
        <f t="shared" ref="V281" si="4322">SUM(V258:V280)</f>
        <v>0</v>
      </c>
      <c r="W281" s="21">
        <f t="shared" ref="W281" si="4323">SUM(W258:W280)</f>
        <v>0</v>
      </c>
      <c r="X281" s="20">
        <f t="shared" ref="X281" si="4324">SUM(X258:X280)</f>
        <v>0</v>
      </c>
      <c r="Y281" s="21">
        <f t="shared" ref="Y281" si="4325">SUM(Y258:Y280)</f>
        <v>0</v>
      </c>
      <c r="Z281" s="20">
        <f t="shared" ref="Z281" si="4326">SUM(Z258:Z280)</f>
        <v>0</v>
      </c>
      <c r="AA281" s="21">
        <f t="shared" ref="AA281" si="4327">SUM(AA258:AA280)</f>
        <v>0</v>
      </c>
      <c r="AB281" s="174">
        <f t="shared" ref="AB281:AC281" si="4328">SUM(AB257:AB280)</f>
        <v>0</v>
      </c>
      <c r="AC281" s="175">
        <f t="shared" si="4328"/>
        <v>0</v>
      </c>
      <c r="BI281" s="269" t="s">
        <v>13</v>
      </c>
      <c r="BJ281" s="155" t="e">
        <f>SUM(BJ257:BJ280)</f>
        <v>#DIV/0!</v>
      </c>
      <c r="BK281" s="156" t="e">
        <f t="shared" ref="BK281:CK281" si="4329">SUM(BK257:BK280)</f>
        <v>#DIV/0!</v>
      </c>
      <c r="BL281" s="155" t="e">
        <f t="shared" si="4329"/>
        <v>#DIV/0!</v>
      </c>
      <c r="BM281" s="156" t="e">
        <f t="shared" si="4329"/>
        <v>#DIV/0!</v>
      </c>
      <c r="BN281" s="155" t="e">
        <f t="shared" si="4329"/>
        <v>#DIV/0!</v>
      </c>
      <c r="BO281" s="156" t="e">
        <f t="shared" si="4329"/>
        <v>#DIV/0!</v>
      </c>
      <c r="BP281" s="155" t="e">
        <f t="shared" si="4329"/>
        <v>#DIV/0!</v>
      </c>
      <c r="BQ281" s="156" t="e">
        <f t="shared" si="4329"/>
        <v>#DIV/0!</v>
      </c>
      <c r="BR281" s="155" t="e">
        <f t="shared" si="4329"/>
        <v>#DIV/0!</v>
      </c>
      <c r="BS281" s="156" t="e">
        <f t="shared" si="4329"/>
        <v>#DIV/0!</v>
      </c>
      <c r="BT281" s="155" t="e">
        <f t="shared" si="4329"/>
        <v>#DIV/0!</v>
      </c>
      <c r="BU281" s="156" t="e">
        <f t="shared" si="4329"/>
        <v>#DIV/0!</v>
      </c>
      <c r="BV281" s="155" t="e">
        <f t="shared" si="4329"/>
        <v>#DIV/0!</v>
      </c>
      <c r="BW281" s="156" t="e">
        <f t="shared" si="4329"/>
        <v>#DIV/0!</v>
      </c>
      <c r="BX281" s="155" t="e">
        <f t="shared" si="4329"/>
        <v>#DIV/0!</v>
      </c>
      <c r="BY281" s="156" t="e">
        <f t="shared" si="4329"/>
        <v>#DIV/0!</v>
      </c>
      <c r="BZ281" s="155" t="e">
        <f t="shared" si="4329"/>
        <v>#DIV/0!</v>
      </c>
      <c r="CA281" s="156" t="e">
        <f t="shared" si="4329"/>
        <v>#DIV/0!</v>
      </c>
      <c r="CB281" s="155" t="e">
        <f t="shared" si="4329"/>
        <v>#DIV/0!</v>
      </c>
      <c r="CC281" s="156" t="e">
        <f t="shared" si="4329"/>
        <v>#DIV/0!</v>
      </c>
      <c r="CD281" s="155" t="e">
        <f t="shared" si="4329"/>
        <v>#DIV/0!</v>
      </c>
      <c r="CE281" s="156" t="e">
        <f t="shared" si="4329"/>
        <v>#DIV/0!</v>
      </c>
      <c r="CF281" s="155" t="e">
        <f t="shared" si="4329"/>
        <v>#DIV/0!</v>
      </c>
      <c r="CG281" s="156" t="e">
        <f t="shared" si="4329"/>
        <v>#DIV/0!</v>
      </c>
      <c r="CH281" s="155" t="e">
        <f t="shared" si="4329"/>
        <v>#DIV/0!</v>
      </c>
      <c r="CI281" s="156" t="e">
        <f t="shared" si="4329"/>
        <v>#DIV/0!</v>
      </c>
      <c r="CJ281" s="155" t="e">
        <f t="shared" si="4329"/>
        <v>#DIV/0!</v>
      </c>
      <c r="CK281" s="156" t="e">
        <f t="shared" si="4329"/>
        <v>#DIV/0!</v>
      </c>
    </row>
    <row r="282" spans="1:89" ht="14" thickTop="1">
      <c r="A282" s="187"/>
    </row>
    <row r="284" spans="1:89">
      <c r="A284" s="301">
        <f>+A253+1</f>
        <v>44022</v>
      </c>
      <c r="B284" s="301"/>
      <c r="C284" s="301"/>
      <c r="D284" s="301"/>
      <c r="BI284" s="300">
        <f>+BI253+1</f>
        <v>44022</v>
      </c>
      <c r="BJ284" s="300"/>
      <c r="BK284" s="300"/>
      <c r="BL284" s="300"/>
    </row>
    <row r="285" spans="1:89" ht="14" thickBot="1">
      <c r="AE285" s="272" t="s">
        <v>84</v>
      </c>
    </row>
    <row r="286" spans="1:89" ht="15" thickTop="1" thickBot="1">
      <c r="A286" s="298" t="s">
        <v>0</v>
      </c>
      <c r="B286" s="292" t="s">
        <v>1</v>
      </c>
      <c r="C286" s="293"/>
      <c r="D286" s="292" t="s">
        <v>2</v>
      </c>
      <c r="E286" s="293"/>
      <c r="F286" s="292" t="s">
        <v>3</v>
      </c>
      <c r="G286" s="293"/>
      <c r="H286" s="292" t="s">
        <v>4</v>
      </c>
      <c r="I286" s="293"/>
      <c r="J286" s="292" t="s">
        <v>5</v>
      </c>
      <c r="K286" s="293"/>
      <c r="L286" s="292" t="s">
        <v>6</v>
      </c>
      <c r="M286" s="293"/>
      <c r="N286" s="292" t="s">
        <v>7</v>
      </c>
      <c r="O286" s="293"/>
      <c r="P286" s="292" t="s">
        <v>8</v>
      </c>
      <c r="Q286" s="293"/>
      <c r="R286" s="292" t="s">
        <v>9</v>
      </c>
      <c r="S286" s="293"/>
      <c r="T286" s="292" t="s">
        <v>10</v>
      </c>
      <c r="U286" s="293"/>
      <c r="V286" s="292" t="s">
        <v>11</v>
      </c>
      <c r="W286" s="293"/>
      <c r="X286" s="292" t="s">
        <v>12</v>
      </c>
      <c r="Y286" s="293"/>
      <c r="Z286" s="294" t="s">
        <v>40</v>
      </c>
      <c r="AA286" s="295"/>
      <c r="AB286" s="296" t="s">
        <v>41</v>
      </c>
      <c r="AC286" s="297"/>
      <c r="AE286" s="298" t="s">
        <v>0</v>
      </c>
      <c r="AF286" s="292" t="s">
        <v>1</v>
      </c>
      <c r="AG286" s="293"/>
      <c r="AH286" s="292" t="s">
        <v>2</v>
      </c>
      <c r="AI286" s="293"/>
      <c r="AJ286" s="292" t="s">
        <v>3</v>
      </c>
      <c r="AK286" s="293"/>
      <c r="AL286" s="292" t="s">
        <v>4</v>
      </c>
      <c r="AM286" s="293"/>
      <c r="AN286" s="292" t="s">
        <v>5</v>
      </c>
      <c r="AO286" s="293"/>
      <c r="AP286" s="292" t="s">
        <v>6</v>
      </c>
      <c r="AQ286" s="293"/>
      <c r="AR286" s="292" t="s">
        <v>7</v>
      </c>
      <c r="AS286" s="293"/>
      <c r="AT286" s="292" t="s">
        <v>8</v>
      </c>
      <c r="AU286" s="293"/>
      <c r="AV286" s="292" t="s">
        <v>9</v>
      </c>
      <c r="AW286" s="293"/>
      <c r="AX286" s="292" t="s">
        <v>10</v>
      </c>
      <c r="AY286" s="293"/>
      <c r="AZ286" s="292" t="s">
        <v>11</v>
      </c>
      <c r="BA286" s="293"/>
      <c r="BB286" s="292" t="s">
        <v>12</v>
      </c>
      <c r="BC286" s="293"/>
      <c r="BD286" s="294" t="s">
        <v>40</v>
      </c>
      <c r="BE286" s="295"/>
      <c r="BF286" s="296" t="s">
        <v>41</v>
      </c>
      <c r="BG286" s="297"/>
      <c r="BI286" s="298" t="s">
        <v>0</v>
      </c>
      <c r="BJ286" s="292" t="s">
        <v>1</v>
      </c>
      <c r="BK286" s="293"/>
      <c r="BL286" s="292" t="s">
        <v>2</v>
      </c>
      <c r="BM286" s="293"/>
      <c r="BN286" s="292" t="s">
        <v>3</v>
      </c>
      <c r="BO286" s="293"/>
      <c r="BP286" s="292" t="s">
        <v>4</v>
      </c>
      <c r="BQ286" s="293"/>
      <c r="BR286" s="292" t="s">
        <v>5</v>
      </c>
      <c r="BS286" s="293"/>
      <c r="BT286" s="292" t="s">
        <v>6</v>
      </c>
      <c r="BU286" s="293"/>
      <c r="BV286" s="292" t="s">
        <v>7</v>
      </c>
      <c r="BW286" s="293"/>
      <c r="BX286" s="292" t="s">
        <v>8</v>
      </c>
      <c r="BY286" s="293"/>
      <c r="BZ286" s="292" t="s">
        <v>9</v>
      </c>
      <c r="CA286" s="293"/>
      <c r="CB286" s="292" t="s">
        <v>10</v>
      </c>
      <c r="CC286" s="293"/>
      <c r="CD286" s="292" t="s">
        <v>11</v>
      </c>
      <c r="CE286" s="293"/>
      <c r="CF286" s="292" t="s">
        <v>12</v>
      </c>
      <c r="CG286" s="293"/>
      <c r="CH286" s="294" t="s">
        <v>40</v>
      </c>
      <c r="CI286" s="295"/>
      <c r="CJ286" s="292" t="s">
        <v>41</v>
      </c>
      <c r="CK286" s="293"/>
    </row>
    <row r="287" spans="1:89" ht="15" thickTop="1" thickBot="1">
      <c r="A287" s="299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9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9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4" thickTop="1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5" t="str">
        <f>$AE$9</f>
        <v>07:00 - 07:59</v>
      </c>
      <c r="AF288" s="126">
        <f>SUMIF($A$9:$A$32,$AE288,B$288:B$311)</f>
        <v>0</v>
      </c>
      <c r="AG288" s="186">
        <f t="shared" ref="AG288:AV289" si="4330">SUMIF($A$9:$A$32,$AE288,C$288:C$311)</f>
        <v>0</v>
      </c>
      <c r="AH288" s="127">
        <f t="shared" si="4330"/>
        <v>0</v>
      </c>
      <c r="AI288" s="180">
        <f t="shared" si="4330"/>
        <v>0</v>
      </c>
      <c r="AJ288" s="126">
        <f t="shared" si="4330"/>
        <v>0</v>
      </c>
      <c r="AK288" s="128">
        <f t="shared" si="4330"/>
        <v>0</v>
      </c>
      <c r="AL288" s="127">
        <f t="shared" si="4330"/>
        <v>0</v>
      </c>
      <c r="AM288" s="180">
        <f t="shared" si="4330"/>
        <v>0</v>
      </c>
      <c r="AN288" s="126">
        <f t="shared" si="4330"/>
        <v>0</v>
      </c>
      <c r="AO288" s="128">
        <f t="shared" si="4330"/>
        <v>0</v>
      </c>
      <c r="AP288" s="127">
        <f t="shared" si="4330"/>
        <v>0</v>
      </c>
      <c r="AQ288" s="126">
        <f t="shared" si="4330"/>
        <v>0</v>
      </c>
      <c r="AR288" s="179">
        <f t="shared" si="4330"/>
        <v>0</v>
      </c>
      <c r="AS288" s="181">
        <f t="shared" si="4330"/>
        <v>0</v>
      </c>
      <c r="AT288" s="126">
        <f t="shared" si="4330"/>
        <v>0</v>
      </c>
      <c r="AU288" s="128">
        <f t="shared" si="4330"/>
        <v>0</v>
      </c>
      <c r="AV288" s="127">
        <f t="shared" si="4330"/>
        <v>0</v>
      </c>
      <c r="AW288" s="180">
        <f t="shared" ref="AW288:BE289" si="4331">SUMIF($A$9:$A$32,$AE288,S$288:S$311)</f>
        <v>0</v>
      </c>
      <c r="AX288" s="126">
        <f t="shared" si="4331"/>
        <v>0</v>
      </c>
      <c r="AY288" s="128">
        <f t="shared" si="4331"/>
        <v>0</v>
      </c>
      <c r="AZ288" s="127">
        <f t="shared" si="4331"/>
        <v>0</v>
      </c>
      <c r="BA288" s="180">
        <f t="shared" si="4331"/>
        <v>0</v>
      </c>
      <c r="BB288" s="126">
        <f t="shared" si="4331"/>
        <v>0</v>
      </c>
      <c r="BC288" s="128">
        <f t="shared" si="4331"/>
        <v>0</v>
      </c>
      <c r="BD288" s="184">
        <f t="shared" si="4331"/>
        <v>0</v>
      </c>
      <c r="BE288" s="185">
        <f t="shared" si="4331"/>
        <v>0</v>
      </c>
      <c r="BF288" s="170">
        <f>AF288+AH288+AJ288+AL288+AN288+AP288+AR288+AT288+AV288+AX288+AZ288+BB288+BD288</f>
        <v>0</v>
      </c>
      <c r="BG288" s="171">
        <f>AG288+AI288+AK288+AM288+AO288+AQ288+AS288+AU288+AW288+AY288+BA288+BC288+BE288</f>
        <v>0</v>
      </c>
      <c r="BI288" s="125" t="s">
        <v>16</v>
      </c>
      <c r="BJ288" s="129" t="e">
        <f>B288/B312</f>
        <v>#DIV/0!</v>
      </c>
      <c r="BK288" s="130" t="e">
        <f t="shared" ref="BK288" si="4332">C288/C312</f>
        <v>#DIV/0!</v>
      </c>
      <c r="BL288" s="131" t="e">
        <f t="shared" ref="BL288" si="4333">D288/D312</f>
        <v>#DIV/0!</v>
      </c>
      <c r="BM288" s="132" t="e">
        <f t="shared" ref="BM288" si="4334">E288/E312</f>
        <v>#DIV/0!</v>
      </c>
      <c r="BN288" s="129" t="e">
        <f t="shared" ref="BN288" si="4335">F288/F312</f>
        <v>#DIV/0!</v>
      </c>
      <c r="BO288" s="130" t="e">
        <f t="shared" ref="BO288" si="4336">G288/G312</f>
        <v>#DIV/0!</v>
      </c>
      <c r="BP288" s="131" t="e">
        <f t="shared" ref="BP288" si="4337">H288/H312</f>
        <v>#DIV/0!</v>
      </c>
      <c r="BQ288" s="132" t="e">
        <f t="shared" ref="BQ288" si="4338">I288/I312</f>
        <v>#DIV/0!</v>
      </c>
      <c r="BR288" s="129" t="e">
        <f t="shared" ref="BR288" si="4339">J288/J312</f>
        <v>#DIV/0!</v>
      </c>
      <c r="BS288" s="130" t="e">
        <f t="shared" ref="BS288" si="4340">K288/K312</f>
        <v>#DIV/0!</v>
      </c>
      <c r="BT288" s="131" t="e">
        <f t="shared" ref="BT288" si="4341">L288/L312</f>
        <v>#DIV/0!</v>
      </c>
      <c r="BU288" s="129" t="e">
        <f t="shared" ref="BU288" si="4342">M288/M312</f>
        <v>#DIV/0!</v>
      </c>
      <c r="BV288" s="133" t="e">
        <f t="shared" ref="BV288" si="4343">N288/N312</f>
        <v>#DIV/0!</v>
      </c>
      <c r="BW288" s="134" t="e">
        <f t="shared" ref="BW288" si="4344">O288/O312</f>
        <v>#DIV/0!</v>
      </c>
      <c r="BX288" s="129" t="e">
        <f t="shared" ref="BX288" si="4345">P288/P312</f>
        <v>#DIV/0!</v>
      </c>
      <c r="BY288" s="130" t="e">
        <f t="shared" ref="BY288" si="4346">Q288/Q312</f>
        <v>#DIV/0!</v>
      </c>
      <c r="BZ288" s="131" t="e">
        <f t="shared" ref="BZ288" si="4347">R288/R312</f>
        <v>#DIV/0!</v>
      </c>
      <c r="CA288" s="132" t="e">
        <f t="shared" ref="CA288" si="4348">S288/S312</f>
        <v>#DIV/0!</v>
      </c>
      <c r="CB288" s="129" t="e">
        <f t="shared" ref="CB288" si="4349">T288/T312</f>
        <v>#DIV/0!</v>
      </c>
      <c r="CC288" s="130" t="e">
        <f t="shared" ref="CC288" si="4350">U288/U312</f>
        <v>#DIV/0!</v>
      </c>
      <c r="CD288" s="131" t="e">
        <f t="shared" ref="CD288" si="4351">V288/V312</f>
        <v>#DIV/0!</v>
      </c>
      <c r="CE288" s="132" t="e">
        <f t="shared" ref="CE288" si="4352">W288/W312</f>
        <v>#DIV/0!</v>
      </c>
      <c r="CF288" s="129" t="e">
        <f t="shared" ref="CF288" si="4353">X288/X312</f>
        <v>#DIV/0!</v>
      </c>
      <c r="CG288" s="130" t="e">
        <f t="shared" ref="CG288" si="4354">Y288/Y312</f>
        <v>#DIV/0!</v>
      </c>
      <c r="CH288" s="131" t="e">
        <f t="shared" ref="CH288" si="4355">Z288/Z312</f>
        <v>#DIV/0!</v>
      </c>
      <c r="CI288" s="129" t="e">
        <f t="shared" ref="CI288" si="4356">AA288/AA312</f>
        <v>#DIV/0!</v>
      </c>
      <c r="CJ288" s="135" t="e">
        <f t="shared" ref="CJ288" si="4357">AB288/AB312</f>
        <v>#DIV/0!</v>
      </c>
      <c r="CK288" s="136" t="e">
        <f t="shared" ref="CK288" si="4358">AC288/AC312</f>
        <v>#DIV/0!</v>
      </c>
    </row>
    <row r="289" spans="1:89">
      <c r="A289" s="137" t="s">
        <v>17</v>
      </c>
      <c r="B289" s="189"/>
      <c r="C289" s="190"/>
      <c r="D289" s="191"/>
      <c r="E289" s="192"/>
      <c r="F289" s="189"/>
      <c r="G289" s="193"/>
      <c r="H289" s="191"/>
      <c r="I289" s="192"/>
      <c r="J289" s="189"/>
      <c r="K289" s="193"/>
      <c r="L289" s="191"/>
      <c r="M289" s="189"/>
      <c r="N289" s="194"/>
      <c r="O289" s="195"/>
      <c r="P289" s="189"/>
      <c r="Q289" s="193"/>
      <c r="R289" s="191"/>
      <c r="S289" s="192"/>
      <c r="T289" s="189"/>
      <c r="U289" s="193"/>
      <c r="V289" s="191"/>
      <c r="W289" s="192"/>
      <c r="X289" s="189"/>
      <c r="Y289" s="193"/>
      <c r="Z289" s="191"/>
      <c r="AA289" s="189"/>
      <c r="AB289" s="172">
        <f t="shared" ref="AB289:AB308" si="4359">SUM(B289,D289,F289,H289,J289,L289,N289,P289,R289,T289,V289,X289,Z289)</f>
        <v>0</v>
      </c>
      <c r="AC289" s="173">
        <f t="shared" ref="AC289:AC308" si="4360">SUM(C289,E289,G289,I289,K289,M289,O289,Q289,S289,U289,W289,Y289,AA289)</f>
        <v>0</v>
      </c>
      <c r="AE289" s="277" t="str">
        <f>$AE$10</f>
        <v>08:00 - 08:59</v>
      </c>
      <c r="AF289" s="126">
        <f>SUMIF($A$9:$A$32,$AE289,B$288:B$311)</f>
        <v>0</v>
      </c>
      <c r="AG289" s="190">
        <f t="shared" si="4330"/>
        <v>0</v>
      </c>
      <c r="AH289" s="191">
        <f t="shared" si="4330"/>
        <v>0</v>
      </c>
      <c r="AI289" s="192">
        <f t="shared" si="4330"/>
        <v>0</v>
      </c>
      <c r="AJ289" s="278">
        <f t="shared" si="4330"/>
        <v>0</v>
      </c>
      <c r="AK289" s="193">
        <f t="shared" si="4330"/>
        <v>0</v>
      </c>
      <c r="AL289" s="191">
        <f t="shared" si="4330"/>
        <v>0</v>
      </c>
      <c r="AM289" s="192">
        <f t="shared" si="4330"/>
        <v>0</v>
      </c>
      <c r="AN289" s="278">
        <f t="shared" si="4330"/>
        <v>0</v>
      </c>
      <c r="AO289" s="193">
        <f t="shared" si="4330"/>
        <v>0</v>
      </c>
      <c r="AP289" s="191">
        <f t="shared" si="4330"/>
        <v>0</v>
      </c>
      <c r="AQ289" s="278">
        <f t="shared" si="4330"/>
        <v>0</v>
      </c>
      <c r="AR289" s="194">
        <f t="shared" si="4330"/>
        <v>0</v>
      </c>
      <c r="AS289" s="195">
        <f t="shared" si="4330"/>
        <v>0</v>
      </c>
      <c r="AT289" s="278">
        <f t="shared" si="4330"/>
        <v>0</v>
      </c>
      <c r="AU289" s="193">
        <f t="shared" si="4330"/>
        <v>0</v>
      </c>
      <c r="AV289" s="191">
        <f t="shared" si="4330"/>
        <v>0</v>
      </c>
      <c r="AW289" s="192">
        <f t="shared" si="4331"/>
        <v>0</v>
      </c>
      <c r="AX289" s="278">
        <f t="shared" si="4331"/>
        <v>0</v>
      </c>
      <c r="AY289" s="193">
        <f t="shared" si="4331"/>
        <v>0</v>
      </c>
      <c r="AZ289" s="191">
        <f t="shared" si="4331"/>
        <v>0</v>
      </c>
      <c r="BA289" s="192">
        <f t="shared" si="4331"/>
        <v>0</v>
      </c>
      <c r="BB289" s="278">
        <f t="shared" si="4331"/>
        <v>0</v>
      </c>
      <c r="BC289" s="193">
        <f t="shared" si="4331"/>
        <v>0</v>
      </c>
      <c r="BD289" s="191">
        <f t="shared" si="4331"/>
        <v>0</v>
      </c>
      <c r="BE289" s="278">
        <f t="shared" si="4331"/>
        <v>0</v>
      </c>
      <c r="BF289" s="172">
        <f>SUM(AF289,AH289,AJ289,AL289,AN289,AP289,AR289,AT289,AV289,AX289,AZ289,BB289,BD289)</f>
        <v>0</v>
      </c>
      <c r="BG289" s="173">
        <f>SUM(AG289,AI289,AK289,AM289,AO289,AQ289,AS289,AU289,AW289,AY289,BA289,BC289,BE289)</f>
        <v>0</v>
      </c>
      <c r="BI289" s="137" t="s">
        <v>17</v>
      </c>
      <c r="BJ289" s="129" t="e">
        <f>B289/B312</f>
        <v>#DIV/0!</v>
      </c>
      <c r="BK289" s="130" t="e">
        <f t="shared" ref="BK289" si="4361">C289/C312</f>
        <v>#DIV/0!</v>
      </c>
      <c r="BL289" s="131" t="e">
        <f t="shared" ref="BL289" si="4362">D289/D312</f>
        <v>#DIV/0!</v>
      </c>
      <c r="BM289" s="132" t="e">
        <f t="shared" ref="BM289" si="4363">E289/E312</f>
        <v>#DIV/0!</v>
      </c>
      <c r="BN289" s="129" t="e">
        <f t="shared" ref="BN289" si="4364">F289/F312</f>
        <v>#DIV/0!</v>
      </c>
      <c r="BO289" s="130" t="e">
        <f t="shared" ref="BO289" si="4365">G289/G312</f>
        <v>#DIV/0!</v>
      </c>
      <c r="BP289" s="131" t="e">
        <f t="shared" ref="BP289" si="4366">H289/H312</f>
        <v>#DIV/0!</v>
      </c>
      <c r="BQ289" s="132" t="e">
        <f t="shared" ref="BQ289" si="4367">I289/I312</f>
        <v>#DIV/0!</v>
      </c>
      <c r="BR289" s="129" t="e">
        <f t="shared" ref="BR289" si="4368">J289/J312</f>
        <v>#DIV/0!</v>
      </c>
      <c r="BS289" s="130" t="e">
        <f t="shared" ref="BS289" si="4369">K289/K312</f>
        <v>#DIV/0!</v>
      </c>
      <c r="BT289" s="131" t="e">
        <f t="shared" ref="BT289" si="4370">L289/L312</f>
        <v>#DIV/0!</v>
      </c>
      <c r="BU289" s="129" t="e">
        <f t="shared" ref="BU289" si="4371">M289/M312</f>
        <v>#DIV/0!</v>
      </c>
      <c r="BV289" s="133" t="e">
        <f t="shared" ref="BV289" si="4372">N289/N312</f>
        <v>#DIV/0!</v>
      </c>
      <c r="BW289" s="134" t="e">
        <f t="shared" ref="BW289" si="4373">O289/O312</f>
        <v>#DIV/0!</v>
      </c>
      <c r="BX289" s="129" t="e">
        <f t="shared" ref="BX289" si="4374">P289/P312</f>
        <v>#DIV/0!</v>
      </c>
      <c r="BY289" s="130" t="e">
        <f t="shared" ref="BY289" si="4375">Q289/Q312</f>
        <v>#DIV/0!</v>
      </c>
      <c r="BZ289" s="131" t="e">
        <f t="shared" ref="BZ289" si="4376">R289/R312</f>
        <v>#DIV/0!</v>
      </c>
      <c r="CA289" s="132" t="e">
        <f t="shared" ref="CA289" si="4377">S289/S312</f>
        <v>#DIV/0!</v>
      </c>
      <c r="CB289" s="129" t="e">
        <f t="shared" ref="CB289" si="4378">T289/T312</f>
        <v>#DIV/0!</v>
      </c>
      <c r="CC289" s="130" t="e">
        <f t="shared" ref="CC289" si="4379">U289/U312</f>
        <v>#DIV/0!</v>
      </c>
      <c r="CD289" s="131" t="e">
        <f t="shared" ref="CD289" si="4380">V289/V312</f>
        <v>#DIV/0!</v>
      </c>
      <c r="CE289" s="132" t="e">
        <f t="shared" ref="CE289" si="4381">W289/W312</f>
        <v>#DIV/0!</v>
      </c>
      <c r="CF289" s="129" t="e">
        <f t="shared" ref="CF289" si="4382">X289/X312</f>
        <v>#DIV/0!</v>
      </c>
      <c r="CG289" s="130" t="e">
        <f t="shared" ref="CG289" si="4383">Y289/Y312</f>
        <v>#DIV/0!</v>
      </c>
      <c r="CH289" s="131" t="e">
        <f t="shared" ref="CH289" si="4384">Z289/Z312</f>
        <v>#DIV/0!</v>
      </c>
      <c r="CI289" s="129" t="e">
        <f t="shared" ref="CI289" si="4385">AA289/AA312</f>
        <v>#DIV/0!</v>
      </c>
      <c r="CJ289" s="135" t="e">
        <f t="shared" ref="CJ289" si="4386">AB289/AB312</f>
        <v>#DIV/0!</v>
      </c>
      <c r="CK289" s="136" t="e">
        <f t="shared" ref="CK289" si="4387">AC289/AC312</f>
        <v>#DIV/0!</v>
      </c>
    </row>
    <row r="290" spans="1:89" ht="14" thickBot="1">
      <c r="A290" s="146" t="s">
        <v>18</v>
      </c>
      <c r="B290" s="196"/>
      <c r="C290" s="197"/>
      <c r="D290" s="198"/>
      <c r="E290" s="199"/>
      <c r="F290" s="196"/>
      <c r="G290" s="200"/>
      <c r="H290" s="198"/>
      <c r="I290" s="199"/>
      <c r="J290" s="196"/>
      <c r="K290" s="200"/>
      <c r="L290" s="198"/>
      <c r="M290" s="196"/>
      <c r="N290" s="201"/>
      <c r="O290" s="202"/>
      <c r="P290" s="196"/>
      <c r="Q290" s="200"/>
      <c r="R290" s="198"/>
      <c r="S290" s="199"/>
      <c r="T290" s="196"/>
      <c r="U290" s="200"/>
      <c r="V290" s="198"/>
      <c r="W290" s="199"/>
      <c r="X290" s="196"/>
      <c r="Y290" s="200"/>
      <c r="Z290" s="198"/>
      <c r="AA290" s="196"/>
      <c r="AB290" s="172">
        <f t="shared" si="4359"/>
        <v>0</v>
      </c>
      <c r="AC290" s="173">
        <f t="shared" si="4360"/>
        <v>0</v>
      </c>
      <c r="AE290" s="275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 t="e">
        <f>B290/B312</f>
        <v>#DIV/0!</v>
      </c>
      <c r="BK290" s="130" t="e">
        <f t="shared" ref="BK290" si="4388">C290/C312</f>
        <v>#DIV/0!</v>
      </c>
      <c r="BL290" s="131" t="e">
        <f t="shared" ref="BL290" si="4389">D290/D312</f>
        <v>#DIV/0!</v>
      </c>
      <c r="BM290" s="132" t="e">
        <f t="shared" ref="BM290" si="4390">E290/E312</f>
        <v>#DIV/0!</v>
      </c>
      <c r="BN290" s="129" t="e">
        <f t="shared" ref="BN290" si="4391">F290/F312</f>
        <v>#DIV/0!</v>
      </c>
      <c r="BO290" s="130" t="e">
        <f t="shared" ref="BO290" si="4392">G290/G312</f>
        <v>#DIV/0!</v>
      </c>
      <c r="BP290" s="131" t="e">
        <f t="shared" ref="BP290" si="4393">H290/H312</f>
        <v>#DIV/0!</v>
      </c>
      <c r="BQ290" s="132" t="e">
        <f t="shared" ref="BQ290" si="4394">I290/I312</f>
        <v>#DIV/0!</v>
      </c>
      <c r="BR290" s="129" t="e">
        <f t="shared" ref="BR290" si="4395">J290/J312</f>
        <v>#DIV/0!</v>
      </c>
      <c r="BS290" s="130" t="e">
        <f t="shared" ref="BS290" si="4396">K290/K312</f>
        <v>#DIV/0!</v>
      </c>
      <c r="BT290" s="131" t="e">
        <f t="shared" ref="BT290" si="4397">L290/L312</f>
        <v>#DIV/0!</v>
      </c>
      <c r="BU290" s="129" t="e">
        <f t="shared" ref="BU290" si="4398">M290/M312</f>
        <v>#DIV/0!</v>
      </c>
      <c r="BV290" s="133" t="e">
        <f t="shared" ref="BV290" si="4399">N290/N312</f>
        <v>#DIV/0!</v>
      </c>
      <c r="BW290" s="134" t="e">
        <f t="shared" ref="BW290" si="4400">O290/O312</f>
        <v>#DIV/0!</v>
      </c>
      <c r="BX290" s="129" t="e">
        <f t="shared" ref="BX290" si="4401">P290/P312</f>
        <v>#DIV/0!</v>
      </c>
      <c r="BY290" s="130" t="e">
        <f t="shared" ref="BY290" si="4402">Q290/Q312</f>
        <v>#DIV/0!</v>
      </c>
      <c r="BZ290" s="131" t="e">
        <f t="shared" ref="BZ290" si="4403">R290/R312</f>
        <v>#DIV/0!</v>
      </c>
      <c r="CA290" s="132" t="e">
        <f t="shared" ref="CA290" si="4404">S290/S312</f>
        <v>#DIV/0!</v>
      </c>
      <c r="CB290" s="129" t="e">
        <f t="shared" ref="CB290" si="4405">T290/T312</f>
        <v>#DIV/0!</v>
      </c>
      <c r="CC290" s="130" t="e">
        <f t="shared" ref="CC290" si="4406">U290/U312</f>
        <v>#DIV/0!</v>
      </c>
      <c r="CD290" s="131" t="e">
        <f t="shared" ref="CD290" si="4407">V290/V312</f>
        <v>#DIV/0!</v>
      </c>
      <c r="CE290" s="132" t="e">
        <f t="shared" ref="CE290" si="4408">W290/W312</f>
        <v>#DIV/0!</v>
      </c>
      <c r="CF290" s="129" t="e">
        <f t="shared" ref="CF290" si="4409">X290/X312</f>
        <v>#DIV/0!</v>
      </c>
      <c r="CG290" s="130" t="e">
        <f t="shared" ref="CG290" si="4410">Y290/Y312</f>
        <v>#DIV/0!</v>
      </c>
      <c r="CH290" s="131" t="e">
        <f t="shared" ref="CH290" si="4411">Z290/Z312</f>
        <v>#DIV/0!</v>
      </c>
      <c r="CI290" s="129" t="e">
        <f t="shared" ref="CI290" si="4412">AA290/AA312</f>
        <v>#DIV/0!</v>
      </c>
      <c r="CJ290" s="135" t="e">
        <f t="shared" ref="CJ290" si="4413">AB290/AB312</f>
        <v>#DIV/0!</v>
      </c>
      <c r="CK290" s="136" t="e">
        <f t="shared" ref="CK290" si="4414">AC290/AC312</f>
        <v>#DIV/0!</v>
      </c>
    </row>
    <row r="291" spans="1:89" ht="15" thickTop="1" thickBot="1">
      <c r="A291" s="137" t="s">
        <v>19</v>
      </c>
      <c r="B291" s="189"/>
      <c r="C291" s="190"/>
      <c r="D291" s="191"/>
      <c r="E291" s="192"/>
      <c r="F291" s="189"/>
      <c r="G291" s="193"/>
      <c r="H291" s="191"/>
      <c r="I291" s="192"/>
      <c r="J291" s="189"/>
      <c r="K291" s="193"/>
      <c r="L291" s="191"/>
      <c r="M291" s="189"/>
      <c r="N291" s="194"/>
      <c r="O291" s="195"/>
      <c r="P291" s="189"/>
      <c r="Q291" s="193"/>
      <c r="R291" s="191"/>
      <c r="S291" s="192"/>
      <c r="T291" s="189"/>
      <c r="U291" s="193"/>
      <c r="V291" s="191"/>
      <c r="W291" s="192"/>
      <c r="X291" s="189"/>
      <c r="Y291" s="193"/>
      <c r="Z291" s="191"/>
      <c r="AA291" s="189"/>
      <c r="AB291" s="172">
        <f t="shared" si="4359"/>
        <v>0</v>
      </c>
      <c r="AC291" s="173">
        <f t="shared" si="4360"/>
        <v>0</v>
      </c>
      <c r="AE291" s="269" t="s">
        <v>13</v>
      </c>
      <c r="AF291" s="20">
        <f t="shared" ref="AF291:BG291" si="4415">SUM(AF288:AF290)</f>
        <v>0</v>
      </c>
      <c r="AG291" s="21">
        <f t="shared" si="4415"/>
        <v>0</v>
      </c>
      <c r="AH291" s="20">
        <f t="shared" si="4415"/>
        <v>0</v>
      </c>
      <c r="AI291" s="21">
        <f t="shared" si="4415"/>
        <v>0</v>
      </c>
      <c r="AJ291" s="20">
        <f t="shared" si="4415"/>
        <v>0</v>
      </c>
      <c r="AK291" s="21">
        <f t="shared" si="4415"/>
        <v>0</v>
      </c>
      <c r="AL291" s="20">
        <f t="shared" si="4415"/>
        <v>0</v>
      </c>
      <c r="AM291" s="21">
        <f t="shared" si="4415"/>
        <v>0</v>
      </c>
      <c r="AN291" s="20">
        <f t="shared" si="4415"/>
        <v>0</v>
      </c>
      <c r="AO291" s="21">
        <f t="shared" si="4415"/>
        <v>0</v>
      </c>
      <c r="AP291" s="20">
        <f t="shared" si="4415"/>
        <v>0</v>
      </c>
      <c r="AQ291" s="21">
        <f t="shared" si="4415"/>
        <v>0</v>
      </c>
      <c r="AR291" s="20">
        <f t="shared" si="4415"/>
        <v>0</v>
      </c>
      <c r="AS291" s="21">
        <f t="shared" si="4415"/>
        <v>0</v>
      </c>
      <c r="AT291" s="20">
        <f t="shared" si="4415"/>
        <v>0</v>
      </c>
      <c r="AU291" s="21">
        <f t="shared" si="4415"/>
        <v>0</v>
      </c>
      <c r="AV291" s="20">
        <f t="shared" si="4415"/>
        <v>0</v>
      </c>
      <c r="AW291" s="21">
        <f t="shared" si="4415"/>
        <v>0</v>
      </c>
      <c r="AX291" s="20">
        <f t="shared" si="4415"/>
        <v>0</v>
      </c>
      <c r="AY291" s="21">
        <f t="shared" si="4415"/>
        <v>0</v>
      </c>
      <c r="AZ291" s="20">
        <f t="shared" si="4415"/>
        <v>0</v>
      </c>
      <c r="BA291" s="21">
        <f t="shared" si="4415"/>
        <v>0</v>
      </c>
      <c r="BB291" s="20">
        <f t="shared" si="4415"/>
        <v>0</v>
      </c>
      <c r="BC291" s="21">
        <f t="shared" si="4415"/>
        <v>0</v>
      </c>
      <c r="BD291" s="20">
        <f t="shared" si="4415"/>
        <v>0</v>
      </c>
      <c r="BE291" s="21">
        <f t="shared" si="4415"/>
        <v>0</v>
      </c>
      <c r="BF291" s="174">
        <f t="shared" si="4415"/>
        <v>0</v>
      </c>
      <c r="BG291" s="175">
        <f t="shared" si="4415"/>
        <v>0</v>
      </c>
      <c r="BI291" s="137" t="s">
        <v>19</v>
      </c>
      <c r="BJ291" s="129" t="e">
        <f>B291/B312</f>
        <v>#DIV/0!</v>
      </c>
      <c r="BK291" s="130" t="e">
        <f t="shared" ref="BK291" si="4416">C291/C312</f>
        <v>#DIV/0!</v>
      </c>
      <c r="BL291" s="131" t="e">
        <f t="shared" ref="BL291" si="4417">D291/D312</f>
        <v>#DIV/0!</v>
      </c>
      <c r="BM291" s="132" t="e">
        <f t="shared" ref="BM291" si="4418">E291/E312</f>
        <v>#DIV/0!</v>
      </c>
      <c r="BN291" s="129" t="e">
        <f t="shared" ref="BN291" si="4419">F291/F312</f>
        <v>#DIV/0!</v>
      </c>
      <c r="BO291" s="130" t="e">
        <f t="shared" ref="BO291" si="4420">G291/G312</f>
        <v>#DIV/0!</v>
      </c>
      <c r="BP291" s="131" t="e">
        <f t="shared" ref="BP291" si="4421">H291/H312</f>
        <v>#DIV/0!</v>
      </c>
      <c r="BQ291" s="132" t="e">
        <f t="shared" ref="BQ291" si="4422">I291/I312</f>
        <v>#DIV/0!</v>
      </c>
      <c r="BR291" s="129" t="e">
        <f t="shared" ref="BR291" si="4423">J291/J312</f>
        <v>#DIV/0!</v>
      </c>
      <c r="BS291" s="130" t="e">
        <f t="shared" ref="BS291" si="4424">K291/K312</f>
        <v>#DIV/0!</v>
      </c>
      <c r="BT291" s="131" t="e">
        <f t="shared" ref="BT291" si="4425">L291/L312</f>
        <v>#DIV/0!</v>
      </c>
      <c r="BU291" s="129" t="e">
        <f t="shared" ref="BU291" si="4426">M291/M312</f>
        <v>#DIV/0!</v>
      </c>
      <c r="BV291" s="133" t="e">
        <f t="shared" ref="BV291" si="4427">N291/N312</f>
        <v>#DIV/0!</v>
      </c>
      <c r="BW291" s="134" t="e">
        <f t="shared" ref="BW291" si="4428">O291/O312</f>
        <v>#DIV/0!</v>
      </c>
      <c r="BX291" s="129" t="e">
        <f t="shared" ref="BX291" si="4429">P291/P312</f>
        <v>#DIV/0!</v>
      </c>
      <c r="BY291" s="130" t="e">
        <f t="shared" ref="BY291" si="4430">Q291/Q312</f>
        <v>#DIV/0!</v>
      </c>
      <c r="BZ291" s="131" t="e">
        <f t="shared" ref="BZ291" si="4431">R291/R312</f>
        <v>#DIV/0!</v>
      </c>
      <c r="CA291" s="132" t="e">
        <f t="shared" ref="CA291" si="4432">S291/S312</f>
        <v>#DIV/0!</v>
      </c>
      <c r="CB291" s="129" t="e">
        <f t="shared" ref="CB291" si="4433">T291/T312</f>
        <v>#DIV/0!</v>
      </c>
      <c r="CC291" s="130" t="e">
        <f t="shared" ref="CC291" si="4434">U291/U312</f>
        <v>#DIV/0!</v>
      </c>
      <c r="CD291" s="131" t="e">
        <f t="shared" ref="CD291" si="4435">V291/V312</f>
        <v>#DIV/0!</v>
      </c>
      <c r="CE291" s="132" t="e">
        <f t="shared" ref="CE291" si="4436">W291/W312</f>
        <v>#DIV/0!</v>
      </c>
      <c r="CF291" s="129" t="e">
        <f t="shared" ref="CF291" si="4437">X291/X312</f>
        <v>#DIV/0!</v>
      </c>
      <c r="CG291" s="130" t="e">
        <f t="shared" ref="CG291" si="4438">Y291/Y312</f>
        <v>#DIV/0!</v>
      </c>
      <c r="CH291" s="131" t="e">
        <f t="shared" ref="CH291" si="4439">Z291/Z312</f>
        <v>#DIV/0!</v>
      </c>
      <c r="CI291" s="129" t="e">
        <f t="shared" ref="CI291" si="4440">AA291/AA312</f>
        <v>#DIV/0!</v>
      </c>
      <c r="CJ291" s="135" t="e">
        <f t="shared" ref="CJ291" si="4441">AB291/AB312</f>
        <v>#DIV/0!</v>
      </c>
      <c r="CK291" s="136" t="e">
        <f t="shared" ref="CK291" si="4442">AC291/AC312</f>
        <v>#DIV/0!</v>
      </c>
    </row>
    <row r="292" spans="1:89" ht="14" thickTop="1">
      <c r="A292" s="146" t="s">
        <v>20</v>
      </c>
      <c r="B292" s="196"/>
      <c r="C292" s="197"/>
      <c r="D292" s="198"/>
      <c r="E292" s="199"/>
      <c r="F292" s="196"/>
      <c r="G292" s="200"/>
      <c r="H292" s="198"/>
      <c r="I292" s="199"/>
      <c r="J292" s="196"/>
      <c r="K292" s="200"/>
      <c r="L292" s="198"/>
      <c r="M292" s="196"/>
      <c r="N292" s="201"/>
      <c r="O292" s="202"/>
      <c r="P292" s="196"/>
      <c r="Q292" s="200"/>
      <c r="R292" s="198"/>
      <c r="S292" s="199"/>
      <c r="T292" s="196"/>
      <c r="U292" s="200"/>
      <c r="V292" s="198"/>
      <c r="W292" s="199"/>
      <c r="X292" s="196"/>
      <c r="Y292" s="200"/>
      <c r="Z292" s="198"/>
      <c r="AA292" s="196"/>
      <c r="AB292" s="172">
        <f t="shared" si="4359"/>
        <v>0</v>
      </c>
      <c r="AC292" s="173">
        <f t="shared" si="4360"/>
        <v>0</v>
      </c>
      <c r="BI292" s="146" t="s">
        <v>20</v>
      </c>
      <c r="BJ292" s="129" t="e">
        <f>B292/B312</f>
        <v>#DIV/0!</v>
      </c>
      <c r="BK292" s="130" t="e">
        <f t="shared" ref="BK292" si="4443">C292/C312</f>
        <v>#DIV/0!</v>
      </c>
      <c r="BL292" s="131" t="e">
        <f t="shared" ref="BL292" si="4444">D292/D312</f>
        <v>#DIV/0!</v>
      </c>
      <c r="BM292" s="132" t="e">
        <f t="shared" ref="BM292" si="4445">E292/E312</f>
        <v>#DIV/0!</v>
      </c>
      <c r="BN292" s="129" t="e">
        <f t="shared" ref="BN292" si="4446">F292/F312</f>
        <v>#DIV/0!</v>
      </c>
      <c r="BO292" s="130" t="e">
        <f t="shared" ref="BO292" si="4447">G292/G312</f>
        <v>#DIV/0!</v>
      </c>
      <c r="BP292" s="131" t="e">
        <f t="shared" ref="BP292" si="4448">H292/H312</f>
        <v>#DIV/0!</v>
      </c>
      <c r="BQ292" s="132" t="e">
        <f t="shared" ref="BQ292" si="4449">I292/I312</f>
        <v>#DIV/0!</v>
      </c>
      <c r="BR292" s="129" t="e">
        <f t="shared" ref="BR292" si="4450">J292/J312</f>
        <v>#DIV/0!</v>
      </c>
      <c r="BS292" s="130" t="e">
        <f t="shared" ref="BS292" si="4451">K292/K312</f>
        <v>#DIV/0!</v>
      </c>
      <c r="BT292" s="131" t="e">
        <f t="shared" ref="BT292" si="4452">L292/L312</f>
        <v>#DIV/0!</v>
      </c>
      <c r="BU292" s="129" t="e">
        <f t="shared" ref="BU292" si="4453">M292/M312</f>
        <v>#DIV/0!</v>
      </c>
      <c r="BV292" s="133" t="e">
        <f t="shared" ref="BV292" si="4454">N292/N312</f>
        <v>#DIV/0!</v>
      </c>
      <c r="BW292" s="134" t="e">
        <f t="shared" ref="BW292" si="4455">O292/O312</f>
        <v>#DIV/0!</v>
      </c>
      <c r="BX292" s="129" t="e">
        <f t="shared" ref="BX292" si="4456">P292/P312</f>
        <v>#DIV/0!</v>
      </c>
      <c r="BY292" s="130" t="e">
        <f t="shared" ref="BY292" si="4457">Q292/Q312</f>
        <v>#DIV/0!</v>
      </c>
      <c r="BZ292" s="131" t="e">
        <f t="shared" ref="BZ292" si="4458">R292/R312</f>
        <v>#DIV/0!</v>
      </c>
      <c r="CA292" s="132" t="e">
        <f t="shared" ref="CA292" si="4459">S292/S312</f>
        <v>#DIV/0!</v>
      </c>
      <c r="CB292" s="129" t="e">
        <f t="shared" ref="CB292" si="4460">T292/T312</f>
        <v>#DIV/0!</v>
      </c>
      <c r="CC292" s="130" t="e">
        <f t="shared" ref="CC292" si="4461">U292/U312</f>
        <v>#DIV/0!</v>
      </c>
      <c r="CD292" s="131" t="e">
        <f t="shared" ref="CD292" si="4462">V292/V312</f>
        <v>#DIV/0!</v>
      </c>
      <c r="CE292" s="132" t="e">
        <f t="shared" ref="CE292" si="4463">W292/W312</f>
        <v>#DIV/0!</v>
      </c>
      <c r="CF292" s="129" t="e">
        <f t="shared" ref="CF292" si="4464">X292/X312</f>
        <v>#DIV/0!</v>
      </c>
      <c r="CG292" s="130" t="e">
        <f t="shared" ref="CG292" si="4465">Y292/Y312</f>
        <v>#DIV/0!</v>
      </c>
      <c r="CH292" s="131" t="e">
        <f t="shared" ref="CH292" si="4466">Z292/Z312</f>
        <v>#DIV/0!</v>
      </c>
      <c r="CI292" s="129" t="e">
        <f t="shared" ref="CI292" si="4467">AA292/AA312</f>
        <v>#DIV/0!</v>
      </c>
      <c r="CJ292" s="135" t="e">
        <f t="shared" ref="CJ292" si="4468">AB292/AB312</f>
        <v>#DIV/0!</v>
      </c>
      <c r="CK292" s="136" t="e">
        <f t="shared" ref="CK292" si="4469">AC292/AC312</f>
        <v>#DIV/0!</v>
      </c>
    </row>
    <row r="293" spans="1:89" ht="14" thickBot="1">
      <c r="A293" s="137" t="s">
        <v>21</v>
      </c>
      <c r="B293" s="189"/>
      <c r="C293" s="190"/>
      <c r="D293" s="191"/>
      <c r="E293" s="192"/>
      <c r="F293" s="189"/>
      <c r="G293" s="193"/>
      <c r="H293" s="191"/>
      <c r="I293" s="192"/>
      <c r="J293" s="189"/>
      <c r="K293" s="193"/>
      <c r="L293" s="191"/>
      <c r="M293" s="189"/>
      <c r="N293" s="194"/>
      <c r="O293" s="195"/>
      <c r="P293" s="189"/>
      <c r="Q293" s="193"/>
      <c r="R293" s="191"/>
      <c r="S293" s="192"/>
      <c r="T293" s="189"/>
      <c r="U293" s="193"/>
      <c r="V293" s="191"/>
      <c r="W293" s="192"/>
      <c r="X293" s="189"/>
      <c r="Y293" s="193"/>
      <c r="Z293" s="191"/>
      <c r="AA293" s="189"/>
      <c r="AB293" s="172">
        <f t="shared" si="4359"/>
        <v>0</v>
      </c>
      <c r="AC293" s="173">
        <f t="shared" si="4360"/>
        <v>0</v>
      </c>
      <c r="AE293" s="272" t="s">
        <v>85</v>
      </c>
      <c r="BI293" s="137" t="s">
        <v>21</v>
      </c>
      <c r="BJ293" s="129" t="e">
        <f>B293/B312</f>
        <v>#DIV/0!</v>
      </c>
      <c r="BK293" s="130" t="e">
        <f t="shared" ref="BK293" si="4470">C293/C312</f>
        <v>#DIV/0!</v>
      </c>
      <c r="BL293" s="131" t="e">
        <f t="shared" ref="BL293" si="4471">D293/D312</f>
        <v>#DIV/0!</v>
      </c>
      <c r="BM293" s="132" t="e">
        <f t="shared" ref="BM293" si="4472">E293/E312</f>
        <v>#DIV/0!</v>
      </c>
      <c r="BN293" s="129" t="e">
        <f t="shared" ref="BN293" si="4473">F293/F312</f>
        <v>#DIV/0!</v>
      </c>
      <c r="BO293" s="130" t="e">
        <f t="shared" ref="BO293" si="4474">G293/G312</f>
        <v>#DIV/0!</v>
      </c>
      <c r="BP293" s="131" t="e">
        <f t="shared" ref="BP293" si="4475">H293/H312</f>
        <v>#DIV/0!</v>
      </c>
      <c r="BQ293" s="132" t="e">
        <f t="shared" ref="BQ293" si="4476">I293/I312</f>
        <v>#DIV/0!</v>
      </c>
      <c r="BR293" s="129" t="e">
        <f t="shared" ref="BR293" si="4477">J293/J312</f>
        <v>#DIV/0!</v>
      </c>
      <c r="BS293" s="130" t="e">
        <f t="shared" ref="BS293" si="4478">K293/K312</f>
        <v>#DIV/0!</v>
      </c>
      <c r="BT293" s="131" t="e">
        <f t="shared" ref="BT293" si="4479">L293/L312</f>
        <v>#DIV/0!</v>
      </c>
      <c r="BU293" s="129" t="e">
        <f t="shared" ref="BU293" si="4480">M293/M312</f>
        <v>#DIV/0!</v>
      </c>
      <c r="BV293" s="133" t="e">
        <f t="shared" ref="BV293" si="4481">N293/N312</f>
        <v>#DIV/0!</v>
      </c>
      <c r="BW293" s="134" t="e">
        <f t="shared" ref="BW293" si="4482">O293/O312</f>
        <v>#DIV/0!</v>
      </c>
      <c r="BX293" s="129" t="e">
        <f t="shared" ref="BX293" si="4483">P293/P312</f>
        <v>#DIV/0!</v>
      </c>
      <c r="BY293" s="130" t="e">
        <f t="shared" ref="BY293" si="4484">Q293/Q312</f>
        <v>#DIV/0!</v>
      </c>
      <c r="BZ293" s="131" t="e">
        <f t="shared" ref="BZ293" si="4485">R293/R312</f>
        <v>#DIV/0!</v>
      </c>
      <c r="CA293" s="132" t="e">
        <f t="shared" ref="CA293" si="4486">S293/S312</f>
        <v>#DIV/0!</v>
      </c>
      <c r="CB293" s="129" t="e">
        <f t="shared" ref="CB293" si="4487">T293/T312</f>
        <v>#DIV/0!</v>
      </c>
      <c r="CC293" s="130" t="e">
        <f t="shared" ref="CC293" si="4488">U293/U312</f>
        <v>#DIV/0!</v>
      </c>
      <c r="CD293" s="131" t="e">
        <f t="shared" ref="CD293" si="4489">V293/V312</f>
        <v>#DIV/0!</v>
      </c>
      <c r="CE293" s="132" t="e">
        <f t="shared" ref="CE293" si="4490">W293/W312</f>
        <v>#DIV/0!</v>
      </c>
      <c r="CF293" s="129" t="e">
        <f t="shared" ref="CF293" si="4491">X293/X312</f>
        <v>#DIV/0!</v>
      </c>
      <c r="CG293" s="130" t="e">
        <f t="shared" ref="CG293" si="4492">Y293/Y312</f>
        <v>#DIV/0!</v>
      </c>
      <c r="CH293" s="131" t="e">
        <f t="shared" ref="CH293" si="4493">Z293/Z312</f>
        <v>#DIV/0!</v>
      </c>
      <c r="CI293" s="129" t="e">
        <f t="shared" ref="CI293" si="4494">AA293/AA312</f>
        <v>#DIV/0!</v>
      </c>
      <c r="CJ293" s="135" t="e">
        <f t="shared" ref="CJ293" si="4495">AB293/AB312</f>
        <v>#DIV/0!</v>
      </c>
      <c r="CK293" s="136" t="e">
        <f t="shared" ref="CK293" si="4496">AC293/AC312</f>
        <v>#DIV/0!</v>
      </c>
    </row>
    <row r="294" spans="1:89" ht="15" thickTop="1" thickBot="1">
      <c r="A294" s="146" t="s">
        <v>22</v>
      </c>
      <c r="B294" s="196"/>
      <c r="C294" s="197"/>
      <c r="D294" s="198"/>
      <c r="E294" s="199"/>
      <c r="F294" s="196"/>
      <c r="G294" s="200"/>
      <c r="H294" s="198"/>
      <c r="I294" s="199"/>
      <c r="J294" s="196"/>
      <c r="K294" s="200"/>
      <c r="L294" s="198"/>
      <c r="M294" s="196"/>
      <c r="N294" s="201"/>
      <c r="O294" s="202"/>
      <c r="P294" s="196"/>
      <c r="Q294" s="200"/>
      <c r="R294" s="198"/>
      <c r="S294" s="199"/>
      <c r="T294" s="196"/>
      <c r="U294" s="200"/>
      <c r="V294" s="198"/>
      <c r="W294" s="199"/>
      <c r="X294" s="196"/>
      <c r="Y294" s="200"/>
      <c r="Z294" s="198"/>
      <c r="AA294" s="196"/>
      <c r="AB294" s="172">
        <f t="shared" si="4359"/>
        <v>0</v>
      </c>
      <c r="AC294" s="173">
        <f t="shared" si="4360"/>
        <v>0</v>
      </c>
      <c r="AE294" s="298" t="s">
        <v>0</v>
      </c>
      <c r="AF294" s="292" t="s">
        <v>1</v>
      </c>
      <c r="AG294" s="293"/>
      <c r="AH294" s="292" t="s">
        <v>2</v>
      </c>
      <c r="AI294" s="293"/>
      <c r="AJ294" s="292" t="s">
        <v>3</v>
      </c>
      <c r="AK294" s="293"/>
      <c r="AL294" s="292" t="s">
        <v>4</v>
      </c>
      <c r="AM294" s="293"/>
      <c r="AN294" s="292" t="s">
        <v>5</v>
      </c>
      <c r="AO294" s="293"/>
      <c r="AP294" s="292" t="s">
        <v>6</v>
      </c>
      <c r="AQ294" s="293"/>
      <c r="AR294" s="292" t="s">
        <v>7</v>
      </c>
      <c r="AS294" s="293"/>
      <c r="AT294" s="292" t="s">
        <v>8</v>
      </c>
      <c r="AU294" s="293"/>
      <c r="AV294" s="292" t="s">
        <v>9</v>
      </c>
      <c r="AW294" s="293"/>
      <c r="AX294" s="292" t="s">
        <v>10</v>
      </c>
      <c r="AY294" s="293"/>
      <c r="AZ294" s="292" t="s">
        <v>11</v>
      </c>
      <c r="BA294" s="293"/>
      <c r="BB294" s="292" t="s">
        <v>12</v>
      </c>
      <c r="BC294" s="293"/>
      <c r="BD294" s="294" t="s">
        <v>40</v>
      </c>
      <c r="BE294" s="295"/>
      <c r="BF294" s="296" t="s">
        <v>41</v>
      </c>
      <c r="BG294" s="297"/>
      <c r="BI294" s="146" t="s">
        <v>22</v>
      </c>
      <c r="BJ294" s="129" t="e">
        <f>B294/B312</f>
        <v>#DIV/0!</v>
      </c>
      <c r="BK294" s="130" t="e">
        <f t="shared" ref="BK294" si="4497">C294/C312</f>
        <v>#DIV/0!</v>
      </c>
      <c r="BL294" s="131" t="e">
        <f t="shared" ref="BL294" si="4498">D294/D312</f>
        <v>#DIV/0!</v>
      </c>
      <c r="BM294" s="132" t="e">
        <f t="shared" ref="BM294" si="4499">E294/E312</f>
        <v>#DIV/0!</v>
      </c>
      <c r="BN294" s="129" t="e">
        <f t="shared" ref="BN294" si="4500">F294/F312</f>
        <v>#DIV/0!</v>
      </c>
      <c r="BO294" s="130" t="e">
        <f t="shared" ref="BO294" si="4501">G294/G312</f>
        <v>#DIV/0!</v>
      </c>
      <c r="BP294" s="131" t="e">
        <f t="shared" ref="BP294" si="4502">H294/H312</f>
        <v>#DIV/0!</v>
      </c>
      <c r="BQ294" s="132" t="e">
        <f t="shared" ref="BQ294" si="4503">I294/I312</f>
        <v>#DIV/0!</v>
      </c>
      <c r="BR294" s="129" t="e">
        <f t="shared" ref="BR294" si="4504">J294/J312</f>
        <v>#DIV/0!</v>
      </c>
      <c r="BS294" s="130" t="e">
        <f t="shared" ref="BS294" si="4505">K294/K312</f>
        <v>#DIV/0!</v>
      </c>
      <c r="BT294" s="131" t="e">
        <f t="shared" ref="BT294" si="4506">L294/L312</f>
        <v>#DIV/0!</v>
      </c>
      <c r="BU294" s="129" t="e">
        <f t="shared" ref="BU294" si="4507">M294/M312</f>
        <v>#DIV/0!</v>
      </c>
      <c r="BV294" s="133" t="e">
        <f t="shared" ref="BV294" si="4508">N294/N312</f>
        <v>#DIV/0!</v>
      </c>
      <c r="BW294" s="134" t="e">
        <f t="shared" ref="BW294" si="4509">O294/O312</f>
        <v>#DIV/0!</v>
      </c>
      <c r="BX294" s="129" t="e">
        <f t="shared" ref="BX294" si="4510">P294/P312</f>
        <v>#DIV/0!</v>
      </c>
      <c r="BY294" s="130" t="e">
        <f t="shared" ref="BY294" si="4511">Q294/Q312</f>
        <v>#DIV/0!</v>
      </c>
      <c r="BZ294" s="131" t="e">
        <f t="shared" ref="BZ294" si="4512">R294/R312</f>
        <v>#DIV/0!</v>
      </c>
      <c r="CA294" s="132" t="e">
        <f t="shared" ref="CA294" si="4513">S294/S312</f>
        <v>#DIV/0!</v>
      </c>
      <c r="CB294" s="129" t="e">
        <f t="shared" ref="CB294" si="4514">T294/T312</f>
        <v>#DIV/0!</v>
      </c>
      <c r="CC294" s="130" t="e">
        <f t="shared" ref="CC294" si="4515">U294/U312</f>
        <v>#DIV/0!</v>
      </c>
      <c r="CD294" s="131" t="e">
        <f t="shared" ref="CD294" si="4516">V294/V312</f>
        <v>#DIV/0!</v>
      </c>
      <c r="CE294" s="132" t="e">
        <f t="shared" ref="CE294" si="4517">W294/W312</f>
        <v>#DIV/0!</v>
      </c>
      <c r="CF294" s="129" t="e">
        <f t="shared" ref="CF294" si="4518">X294/X312</f>
        <v>#DIV/0!</v>
      </c>
      <c r="CG294" s="130" t="e">
        <f t="shared" ref="CG294" si="4519">Y294/Y312</f>
        <v>#DIV/0!</v>
      </c>
      <c r="CH294" s="131" t="e">
        <f t="shared" ref="CH294" si="4520">Z294/Z312</f>
        <v>#DIV/0!</v>
      </c>
      <c r="CI294" s="129" t="e">
        <f t="shared" ref="CI294" si="4521">AA294/AA312</f>
        <v>#DIV/0!</v>
      </c>
      <c r="CJ294" s="135" t="e">
        <f t="shared" ref="CJ294" si="4522">AB294/AB312</f>
        <v>#DIV/0!</v>
      </c>
      <c r="CK294" s="136" t="e">
        <f t="shared" ref="CK294" si="4523">AC294/AC312</f>
        <v>#DIV/0!</v>
      </c>
    </row>
    <row r="295" spans="1:89" ht="15" thickTop="1" thickBot="1">
      <c r="A295" s="137" t="s">
        <v>23</v>
      </c>
      <c r="B295" s="189"/>
      <c r="C295" s="190"/>
      <c r="D295" s="191"/>
      <c r="E295" s="192"/>
      <c r="F295" s="189"/>
      <c r="G295" s="193"/>
      <c r="H295" s="191"/>
      <c r="I295" s="192"/>
      <c r="J295" s="189"/>
      <c r="K295" s="193"/>
      <c r="L295" s="191"/>
      <c r="M295" s="189"/>
      <c r="N295" s="194"/>
      <c r="O295" s="195"/>
      <c r="P295" s="189"/>
      <c r="Q295" s="193"/>
      <c r="R295" s="191"/>
      <c r="S295" s="192"/>
      <c r="T295" s="189"/>
      <c r="U295" s="193"/>
      <c r="V295" s="191"/>
      <c r="W295" s="192"/>
      <c r="X295" s="189"/>
      <c r="Y295" s="193"/>
      <c r="Z295" s="191"/>
      <c r="AA295" s="189"/>
      <c r="AB295" s="172">
        <f t="shared" si="4359"/>
        <v>0</v>
      </c>
      <c r="AC295" s="173">
        <f t="shared" si="4360"/>
        <v>0</v>
      </c>
      <c r="AE295" s="299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 t="e">
        <f>B295/B312</f>
        <v>#DIV/0!</v>
      </c>
      <c r="BK295" s="130" t="e">
        <f t="shared" ref="BK295" si="4524">C295/C312</f>
        <v>#DIV/0!</v>
      </c>
      <c r="BL295" s="131" t="e">
        <f t="shared" ref="BL295" si="4525">D295/D312</f>
        <v>#DIV/0!</v>
      </c>
      <c r="BM295" s="132" t="e">
        <f t="shared" ref="BM295" si="4526">E295/E312</f>
        <v>#DIV/0!</v>
      </c>
      <c r="BN295" s="129" t="e">
        <f t="shared" ref="BN295" si="4527">F295/F312</f>
        <v>#DIV/0!</v>
      </c>
      <c r="BO295" s="130" t="e">
        <f t="shared" ref="BO295" si="4528">G295/G312</f>
        <v>#DIV/0!</v>
      </c>
      <c r="BP295" s="131" t="e">
        <f t="shared" ref="BP295" si="4529">H295/H312</f>
        <v>#DIV/0!</v>
      </c>
      <c r="BQ295" s="132" t="e">
        <f t="shared" ref="BQ295" si="4530">I295/I312</f>
        <v>#DIV/0!</v>
      </c>
      <c r="BR295" s="129" t="e">
        <f t="shared" ref="BR295" si="4531">J295/J312</f>
        <v>#DIV/0!</v>
      </c>
      <c r="BS295" s="130" t="e">
        <f t="shared" ref="BS295" si="4532">K295/K312</f>
        <v>#DIV/0!</v>
      </c>
      <c r="BT295" s="131" t="e">
        <f t="shared" ref="BT295" si="4533">L295/L312</f>
        <v>#DIV/0!</v>
      </c>
      <c r="BU295" s="129" t="e">
        <f t="shared" ref="BU295" si="4534">M295/M312</f>
        <v>#DIV/0!</v>
      </c>
      <c r="BV295" s="133" t="e">
        <f t="shared" ref="BV295" si="4535">N295/N312</f>
        <v>#DIV/0!</v>
      </c>
      <c r="BW295" s="134" t="e">
        <f t="shared" ref="BW295" si="4536">O295/O312</f>
        <v>#DIV/0!</v>
      </c>
      <c r="BX295" s="129" t="e">
        <f t="shared" ref="BX295" si="4537">P295/P312</f>
        <v>#DIV/0!</v>
      </c>
      <c r="BY295" s="130" t="e">
        <f t="shared" ref="BY295" si="4538">Q295/Q312</f>
        <v>#DIV/0!</v>
      </c>
      <c r="BZ295" s="131" t="e">
        <f t="shared" ref="BZ295" si="4539">R295/R312</f>
        <v>#DIV/0!</v>
      </c>
      <c r="CA295" s="132" t="e">
        <f t="shared" ref="CA295" si="4540">S295/S312</f>
        <v>#DIV/0!</v>
      </c>
      <c r="CB295" s="129" t="e">
        <f t="shared" ref="CB295" si="4541">T295/T312</f>
        <v>#DIV/0!</v>
      </c>
      <c r="CC295" s="130" t="e">
        <f t="shared" ref="CC295" si="4542">U295/U312</f>
        <v>#DIV/0!</v>
      </c>
      <c r="CD295" s="131" t="e">
        <f t="shared" ref="CD295" si="4543">V295/V312</f>
        <v>#DIV/0!</v>
      </c>
      <c r="CE295" s="132" t="e">
        <f t="shared" ref="CE295" si="4544">W295/W312</f>
        <v>#DIV/0!</v>
      </c>
      <c r="CF295" s="129" t="e">
        <f t="shared" ref="CF295" si="4545">X295/X312</f>
        <v>#DIV/0!</v>
      </c>
      <c r="CG295" s="130" t="e">
        <f t="shared" ref="CG295" si="4546">Y295/Y312</f>
        <v>#DIV/0!</v>
      </c>
      <c r="CH295" s="131" t="e">
        <f t="shared" ref="CH295" si="4547">Z295/Z312</f>
        <v>#DIV/0!</v>
      </c>
      <c r="CI295" s="129" t="e">
        <f t="shared" ref="CI295" si="4548">AA295/AA312</f>
        <v>#DIV/0!</v>
      </c>
      <c r="CJ295" s="135" t="e">
        <f t="shared" ref="CJ295" si="4549">AB295/AB312</f>
        <v>#DIV/0!</v>
      </c>
      <c r="CK295" s="136" t="e">
        <f t="shared" ref="CK295" si="4550">AC295/AC312</f>
        <v>#DIV/0!</v>
      </c>
    </row>
    <row r="296" spans="1:89" ht="14" thickTop="1">
      <c r="A296" s="146" t="s">
        <v>24</v>
      </c>
      <c r="B296" s="203"/>
      <c r="C296" s="197"/>
      <c r="D296" s="198"/>
      <c r="E296" s="199"/>
      <c r="F296" s="196"/>
      <c r="G296" s="200"/>
      <c r="H296" s="198"/>
      <c r="I296" s="199"/>
      <c r="J296" s="196"/>
      <c r="K296" s="200"/>
      <c r="L296" s="198"/>
      <c r="M296" s="196"/>
      <c r="N296" s="201"/>
      <c r="O296" s="204"/>
      <c r="P296" s="196"/>
      <c r="Q296" s="200"/>
      <c r="R296" s="198"/>
      <c r="S296" s="199"/>
      <c r="T296" s="196"/>
      <c r="U296" s="200"/>
      <c r="V296" s="198"/>
      <c r="W296" s="205"/>
      <c r="X296" s="196"/>
      <c r="Y296" s="200"/>
      <c r="Z296" s="198"/>
      <c r="AA296" s="196"/>
      <c r="AB296" s="172">
        <f t="shared" si="4359"/>
        <v>0</v>
      </c>
      <c r="AC296" s="173">
        <f t="shared" si="4360"/>
        <v>0</v>
      </c>
      <c r="AE296" s="275" t="str">
        <f>$AE$17</f>
        <v>17:00 - 17:59</v>
      </c>
      <c r="AF296" s="126">
        <f t="shared" ref="AF296:AU297" si="4551">SUMIF($A$9:$A$32,$AE296,B$288:B$311)</f>
        <v>0</v>
      </c>
      <c r="AG296" s="186">
        <f t="shared" si="4551"/>
        <v>0</v>
      </c>
      <c r="AH296" s="127">
        <f t="shared" si="4551"/>
        <v>0</v>
      </c>
      <c r="AI296" s="180">
        <f t="shared" si="4551"/>
        <v>0</v>
      </c>
      <c r="AJ296" s="126">
        <f t="shared" si="4551"/>
        <v>0</v>
      </c>
      <c r="AK296" s="128">
        <f t="shared" si="4551"/>
        <v>0</v>
      </c>
      <c r="AL296" s="127">
        <f t="shared" si="4551"/>
        <v>0</v>
      </c>
      <c r="AM296" s="180">
        <f t="shared" si="4551"/>
        <v>0</v>
      </c>
      <c r="AN296" s="126">
        <f t="shared" si="4551"/>
        <v>0</v>
      </c>
      <c r="AO296" s="128">
        <f t="shared" si="4551"/>
        <v>0</v>
      </c>
      <c r="AP296" s="127">
        <f t="shared" si="4551"/>
        <v>0</v>
      </c>
      <c r="AQ296" s="126">
        <f t="shared" si="4551"/>
        <v>0</v>
      </c>
      <c r="AR296" s="179">
        <f t="shared" si="4551"/>
        <v>0</v>
      </c>
      <c r="AS296" s="181">
        <f t="shared" si="4551"/>
        <v>0</v>
      </c>
      <c r="AT296" s="126">
        <f t="shared" si="4551"/>
        <v>0</v>
      </c>
      <c r="AU296" s="128">
        <f t="shared" si="4551"/>
        <v>0</v>
      </c>
      <c r="AV296" s="127">
        <f t="shared" ref="AP296:BE297" si="4552">SUMIF($A$9:$A$32,$AE296,R$288:R$311)</f>
        <v>0</v>
      </c>
      <c r="AW296" s="180">
        <f t="shared" si="4552"/>
        <v>0</v>
      </c>
      <c r="AX296" s="126">
        <f t="shared" si="4552"/>
        <v>0</v>
      </c>
      <c r="AY296" s="128">
        <f t="shared" si="4552"/>
        <v>0</v>
      </c>
      <c r="AZ296" s="127">
        <f t="shared" si="4552"/>
        <v>0</v>
      </c>
      <c r="BA296" s="180">
        <f t="shared" si="4552"/>
        <v>0</v>
      </c>
      <c r="BB296" s="126">
        <f t="shared" si="4552"/>
        <v>0</v>
      </c>
      <c r="BC296" s="128">
        <f t="shared" si="4552"/>
        <v>0</v>
      </c>
      <c r="BD296" s="184">
        <f t="shared" si="4552"/>
        <v>0</v>
      </c>
      <c r="BE296" s="185">
        <f t="shared" si="4552"/>
        <v>0</v>
      </c>
      <c r="BF296" s="170">
        <f>AF296+AH296+AJ296+AL296+AN296+AP296+AR296+AT296+AV296+AX296+AZ296+BB296+BD296</f>
        <v>0</v>
      </c>
      <c r="BG296" s="171">
        <f>AG296+AI296+AK296+AM296+AO296+AQ296+AS296+AU296+AW296+AY296+BA296+BC296+BE296</f>
        <v>0</v>
      </c>
      <c r="BI296" s="146" t="s">
        <v>24</v>
      </c>
      <c r="BJ296" s="129" t="e">
        <f>B296/B312</f>
        <v>#DIV/0!</v>
      </c>
      <c r="BK296" s="130" t="e">
        <f t="shared" ref="BK296" si="4553">C296/C312</f>
        <v>#DIV/0!</v>
      </c>
      <c r="BL296" s="131" t="e">
        <f t="shared" ref="BL296" si="4554">D296/D312</f>
        <v>#DIV/0!</v>
      </c>
      <c r="BM296" s="132" t="e">
        <f t="shared" ref="BM296" si="4555">E296/E312</f>
        <v>#DIV/0!</v>
      </c>
      <c r="BN296" s="129" t="e">
        <f t="shared" ref="BN296" si="4556">F296/F312</f>
        <v>#DIV/0!</v>
      </c>
      <c r="BO296" s="130" t="e">
        <f t="shared" ref="BO296" si="4557">G296/G312</f>
        <v>#DIV/0!</v>
      </c>
      <c r="BP296" s="131" t="e">
        <f t="shared" ref="BP296" si="4558">H296/H312</f>
        <v>#DIV/0!</v>
      </c>
      <c r="BQ296" s="132" t="e">
        <f t="shared" ref="BQ296" si="4559">I296/I312</f>
        <v>#DIV/0!</v>
      </c>
      <c r="BR296" s="129" t="e">
        <f t="shared" ref="BR296" si="4560">J296/J312</f>
        <v>#DIV/0!</v>
      </c>
      <c r="BS296" s="130" t="e">
        <f t="shared" ref="BS296" si="4561">K296/K312</f>
        <v>#DIV/0!</v>
      </c>
      <c r="BT296" s="131" t="e">
        <f t="shared" ref="BT296" si="4562">L296/L312</f>
        <v>#DIV/0!</v>
      </c>
      <c r="BU296" s="129" t="e">
        <f t="shared" ref="BU296" si="4563">M296/M312</f>
        <v>#DIV/0!</v>
      </c>
      <c r="BV296" s="133" t="e">
        <f t="shared" ref="BV296" si="4564">N296/N312</f>
        <v>#DIV/0!</v>
      </c>
      <c r="BW296" s="134" t="e">
        <f t="shared" ref="BW296" si="4565">O296/O312</f>
        <v>#DIV/0!</v>
      </c>
      <c r="BX296" s="129" t="e">
        <f t="shared" ref="BX296" si="4566">P296/P312</f>
        <v>#DIV/0!</v>
      </c>
      <c r="BY296" s="130" t="e">
        <f t="shared" ref="BY296" si="4567">Q296/Q312</f>
        <v>#DIV/0!</v>
      </c>
      <c r="BZ296" s="131" t="e">
        <f t="shared" ref="BZ296" si="4568">R296/R312</f>
        <v>#DIV/0!</v>
      </c>
      <c r="CA296" s="132" t="e">
        <f t="shared" ref="CA296" si="4569">S296/S312</f>
        <v>#DIV/0!</v>
      </c>
      <c r="CB296" s="129" t="e">
        <f t="shared" ref="CB296" si="4570">T296/T312</f>
        <v>#DIV/0!</v>
      </c>
      <c r="CC296" s="130" t="e">
        <f t="shared" ref="CC296" si="4571">U296/U312</f>
        <v>#DIV/0!</v>
      </c>
      <c r="CD296" s="131" t="e">
        <f t="shared" ref="CD296" si="4572">V296/V312</f>
        <v>#DIV/0!</v>
      </c>
      <c r="CE296" s="132" t="e">
        <f t="shared" ref="CE296" si="4573">W296/W312</f>
        <v>#DIV/0!</v>
      </c>
      <c r="CF296" s="129" t="e">
        <f t="shared" ref="CF296" si="4574">X296/X312</f>
        <v>#DIV/0!</v>
      </c>
      <c r="CG296" s="130" t="e">
        <f t="shared" ref="CG296" si="4575">Y296/Y312</f>
        <v>#DIV/0!</v>
      </c>
      <c r="CH296" s="131" t="e">
        <f t="shared" ref="CH296" si="4576">Z296/Z312</f>
        <v>#DIV/0!</v>
      </c>
      <c r="CI296" s="129" t="e">
        <f t="shared" ref="CI296" si="4577">AA296/AA312</f>
        <v>#DIV/0!</v>
      </c>
      <c r="CJ296" s="135" t="e">
        <f t="shared" ref="CJ296" si="4578">AB296/AB312</f>
        <v>#DIV/0!</v>
      </c>
      <c r="CK296" s="136" t="e">
        <f t="shared" ref="CK296" si="4579">AC296/AC312</f>
        <v>#DIV/0!</v>
      </c>
    </row>
    <row r="297" spans="1:89">
      <c r="A297" s="137" t="s">
        <v>25</v>
      </c>
      <c r="B297" s="206"/>
      <c r="C297" s="190"/>
      <c r="D297" s="191"/>
      <c r="E297" s="192"/>
      <c r="F297" s="189"/>
      <c r="G297" s="193"/>
      <c r="H297" s="191"/>
      <c r="I297" s="192"/>
      <c r="J297" s="189"/>
      <c r="K297" s="190"/>
      <c r="L297" s="191"/>
      <c r="M297" s="189"/>
      <c r="N297" s="194"/>
      <c r="O297" s="207"/>
      <c r="P297" s="189"/>
      <c r="Q297" s="190"/>
      <c r="R297" s="191"/>
      <c r="S297" s="192"/>
      <c r="T297" s="198"/>
      <c r="U297" s="189"/>
      <c r="V297" s="191"/>
      <c r="W297" s="208"/>
      <c r="X297" s="189"/>
      <c r="Y297" s="193"/>
      <c r="Z297" s="191"/>
      <c r="AA297" s="189"/>
      <c r="AB297" s="172">
        <f t="shared" si="4359"/>
        <v>0</v>
      </c>
      <c r="AC297" s="173">
        <f t="shared" si="4360"/>
        <v>0</v>
      </c>
      <c r="AE297" s="277" t="str">
        <f>$AE$18</f>
        <v>18:00 - 18:59</v>
      </c>
      <c r="AF297" s="126">
        <f t="shared" si="4551"/>
        <v>0</v>
      </c>
      <c r="AG297" s="190">
        <f t="shared" si="4551"/>
        <v>0</v>
      </c>
      <c r="AH297" s="191">
        <f t="shared" si="4551"/>
        <v>0</v>
      </c>
      <c r="AI297" s="192">
        <f t="shared" si="4551"/>
        <v>0</v>
      </c>
      <c r="AJ297" s="278">
        <f t="shared" si="4551"/>
        <v>0</v>
      </c>
      <c r="AK297" s="193">
        <f t="shared" si="4551"/>
        <v>0</v>
      </c>
      <c r="AL297" s="191">
        <f t="shared" si="4551"/>
        <v>0</v>
      </c>
      <c r="AM297" s="192">
        <f t="shared" si="4551"/>
        <v>0</v>
      </c>
      <c r="AN297" s="278">
        <f t="shared" si="4551"/>
        <v>0</v>
      </c>
      <c r="AO297" s="193">
        <f t="shared" si="4551"/>
        <v>0</v>
      </c>
      <c r="AP297" s="191">
        <f t="shared" si="4552"/>
        <v>0</v>
      </c>
      <c r="AQ297" s="278">
        <f t="shared" si="4552"/>
        <v>0</v>
      </c>
      <c r="AR297" s="194">
        <f t="shared" si="4552"/>
        <v>0</v>
      </c>
      <c r="AS297" s="195">
        <f t="shared" si="4552"/>
        <v>0</v>
      </c>
      <c r="AT297" s="278">
        <f t="shared" si="4552"/>
        <v>0</v>
      </c>
      <c r="AU297" s="193">
        <f t="shared" si="4552"/>
        <v>0</v>
      </c>
      <c r="AV297" s="191">
        <f t="shared" si="4552"/>
        <v>0</v>
      </c>
      <c r="AW297" s="192">
        <f t="shared" si="4552"/>
        <v>0</v>
      </c>
      <c r="AX297" s="278">
        <f t="shared" si="4552"/>
        <v>0</v>
      </c>
      <c r="AY297" s="193">
        <f t="shared" si="4552"/>
        <v>0</v>
      </c>
      <c r="AZ297" s="191">
        <f t="shared" si="4552"/>
        <v>0</v>
      </c>
      <c r="BA297" s="192">
        <f t="shared" si="4552"/>
        <v>0</v>
      </c>
      <c r="BB297" s="278">
        <f t="shared" si="4552"/>
        <v>0</v>
      </c>
      <c r="BC297" s="193">
        <f t="shared" si="4552"/>
        <v>0</v>
      </c>
      <c r="BD297" s="191">
        <f t="shared" si="4552"/>
        <v>0</v>
      </c>
      <c r="BE297" s="278">
        <f t="shared" si="4552"/>
        <v>0</v>
      </c>
      <c r="BF297" s="172">
        <f>SUM(AF297,AH297,AJ297,AL297,AN297,AP297,AR297,AT297,AV297,AX297,AZ297,BB297,BD297)</f>
        <v>0</v>
      </c>
      <c r="BG297" s="173">
        <f>SUM(AG297,AI297,AK297,AM297,AO297,AQ297,AS297,AU297,AW297,AY297,BA297,BC297,BE297)</f>
        <v>0</v>
      </c>
      <c r="BI297" s="137" t="s">
        <v>25</v>
      </c>
      <c r="BJ297" s="129" t="e">
        <f>B297/B312</f>
        <v>#DIV/0!</v>
      </c>
      <c r="BK297" s="130" t="e">
        <f t="shared" ref="BK297" si="4580">C297/C312</f>
        <v>#DIV/0!</v>
      </c>
      <c r="BL297" s="131" t="e">
        <f t="shared" ref="BL297" si="4581">D297/D312</f>
        <v>#DIV/0!</v>
      </c>
      <c r="BM297" s="132" t="e">
        <f t="shared" ref="BM297" si="4582">E297/E312</f>
        <v>#DIV/0!</v>
      </c>
      <c r="BN297" s="129" t="e">
        <f t="shared" ref="BN297" si="4583">F297/F312</f>
        <v>#DIV/0!</v>
      </c>
      <c r="BO297" s="130" t="e">
        <f t="shared" ref="BO297" si="4584">G297/G312</f>
        <v>#DIV/0!</v>
      </c>
      <c r="BP297" s="131" t="e">
        <f t="shared" ref="BP297" si="4585">H297/H312</f>
        <v>#DIV/0!</v>
      </c>
      <c r="BQ297" s="132" t="e">
        <f t="shared" ref="BQ297" si="4586">I297/I312</f>
        <v>#DIV/0!</v>
      </c>
      <c r="BR297" s="129" t="e">
        <f t="shared" ref="BR297" si="4587">J297/J312</f>
        <v>#DIV/0!</v>
      </c>
      <c r="BS297" s="130" t="e">
        <f t="shared" ref="BS297" si="4588">K297/K312</f>
        <v>#DIV/0!</v>
      </c>
      <c r="BT297" s="131" t="e">
        <f t="shared" ref="BT297" si="4589">L297/L312</f>
        <v>#DIV/0!</v>
      </c>
      <c r="BU297" s="129" t="e">
        <f t="shared" ref="BU297" si="4590">M297/M312</f>
        <v>#DIV/0!</v>
      </c>
      <c r="BV297" s="133" t="e">
        <f t="shared" ref="BV297" si="4591">N297/N312</f>
        <v>#DIV/0!</v>
      </c>
      <c r="BW297" s="134" t="e">
        <f t="shared" ref="BW297" si="4592">O297/O312</f>
        <v>#DIV/0!</v>
      </c>
      <c r="BX297" s="129" t="e">
        <f t="shared" ref="BX297" si="4593">P297/P312</f>
        <v>#DIV/0!</v>
      </c>
      <c r="BY297" s="130" t="e">
        <f t="shared" ref="BY297" si="4594">Q297/Q312</f>
        <v>#DIV/0!</v>
      </c>
      <c r="BZ297" s="131" t="e">
        <f t="shared" ref="BZ297" si="4595">R297/R312</f>
        <v>#DIV/0!</v>
      </c>
      <c r="CA297" s="132" t="e">
        <f t="shared" ref="CA297" si="4596">S297/S312</f>
        <v>#DIV/0!</v>
      </c>
      <c r="CB297" s="129" t="e">
        <f t="shared" ref="CB297" si="4597">T297/T312</f>
        <v>#DIV/0!</v>
      </c>
      <c r="CC297" s="130" t="e">
        <f t="shared" ref="CC297" si="4598">U297/U312</f>
        <v>#DIV/0!</v>
      </c>
      <c r="CD297" s="131" t="e">
        <f t="shared" ref="CD297" si="4599">V297/V312</f>
        <v>#DIV/0!</v>
      </c>
      <c r="CE297" s="132" t="e">
        <f t="shared" ref="CE297" si="4600">W297/W312</f>
        <v>#DIV/0!</v>
      </c>
      <c r="CF297" s="129" t="e">
        <f t="shared" ref="CF297" si="4601">X297/X312</f>
        <v>#DIV/0!</v>
      </c>
      <c r="CG297" s="130" t="e">
        <f t="shared" ref="CG297" si="4602">Y297/Y312</f>
        <v>#DIV/0!</v>
      </c>
      <c r="CH297" s="131" t="e">
        <f t="shared" ref="CH297" si="4603">Z297/Z312</f>
        <v>#DIV/0!</v>
      </c>
      <c r="CI297" s="129" t="e">
        <f t="shared" ref="CI297" si="4604">AA297/AA312</f>
        <v>#DIV/0!</v>
      </c>
      <c r="CJ297" s="135" t="e">
        <f t="shared" ref="CJ297" si="4605">AB297/AB312</f>
        <v>#DIV/0!</v>
      </c>
      <c r="CK297" s="136" t="e">
        <f t="shared" ref="CK297" si="4606">AC297/AC312</f>
        <v>#DIV/0!</v>
      </c>
    </row>
    <row r="298" spans="1:89" ht="14" thickBot="1">
      <c r="A298" s="146" t="s">
        <v>26</v>
      </c>
      <c r="B298" s="203"/>
      <c r="C298" s="197"/>
      <c r="D298" s="198"/>
      <c r="E298" s="199"/>
      <c r="F298" s="196"/>
      <c r="G298" s="200"/>
      <c r="H298" s="198"/>
      <c r="I298" s="199"/>
      <c r="J298" s="196"/>
      <c r="K298" s="197"/>
      <c r="L298" s="198"/>
      <c r="M298" s="196"/>
      <c r="N298" s="201"/>
      <c r="O298" s="204"/>
      <c r="P298" s="196"/>
      <c r="Q298" s="197"/>
      <c r="R298" s="198"/>
      <c r="S298" s="199"/>
      <c r="T298" s="196"/>
      <c r="U298" s="200"/>
      <c r="V298" s="198"/>
      <c r="W298" s="205"/>
      <c r="X298" s="196"/>
      <c r="Y298" s="200"/>
      <c r="Z298" s="198"/>
      <c r="AA298" s="196"/>
      <c r="AB298" s="172">
        <f t="shared" si="4359"/>
        <v>0</v>
      </c>
      <c r="AC298" s="173">
        <f t="shared" si="4360"/>
        <v>0</v>
      </c>
      <c r="AE298" s="275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 t="e">
        <f>B298/B312</f>
        <v>#DIV/0!</v>
      </c>
      <c r="BK298" s="130" t="e">
        <f t="shared" ref="BK298" si="4607">C298/C312</f>
        <v>#DIV/0!</v>
      </c>
      <c r="BL298" s="131" t="e">
        <f t="shared" ref="BL298" si="4608">D298/D312</f>
        <v>#DIV/0!</v>
      </c>
      <c r="BM298" s="132" t="e">
        <f t="shared" ref="BM298" si="4609">E298/E312</f>
        <v>#DIV/0!</v>
      </c>
      <c r="BN298" s="129" t="e">
        <f t="shared" ref="BN298" si="4610">F298/F312</f>
        <v>#DIV/0!</v>
      </c>
      <c r="BO298" s="130" t="e">
        <f t="shared" ref="BO298" si="4611">G298/G312</f>
        <v>#DIV/0!</v>
      </c>
      <c r="BP298" s="131" t="e">
        <f t="shared" ref="BP298" si="4612">H298/H312</f>
        <v>#DIV/0!</v>
      </c>
      <c r="BQ298" s="132" t="e">
        <f t="shared" ref="BQ298" si="4613">I298/I312</f>
        <v>#DIV/0!</v>
      </c>
      <c r="BR298" s="129" t="e">
        <f t="shared" ref="BR298" si="4614">J298/J312</f>
        <v>#DIV/0!</v>
      </c>
      <c r="BS298" s="130" t="e">
        <f t="shared" ref="BS298" si="4615">K298/K312</f>
        <v>#DIV/0!</v>
      </c>
      <c r="BT298" s="131" t="e">
        <f t="shared" ref="BT298" si="4616">L298/L312</f>
        <v>#DIV/0!</v>
      </c>
      <c r="BU298" s="129" t="e">
        <f t="shared" ref="BU298" si="4617">M298/M312</f>
        <v>#DIV/0!</v>
      </c>
      <c r="BV298" s="133" t="e">
        <f t="shared" ref="BV298" si="4618">N298/N312</f>
        <v>#DIV/0!</v>
      </c>
      <c r="BW298" s="134" t="e">
        <f t="shared" ref="BW298" si="4619">O298/O312</f>
        <v>#DIV/0!</v>
      </c>
      <c r="BX298" s="129" t="e">
        <f t="shared" ref="BX298" si="4620">P298/P312</f>
        <v>#DIV/0!</v>
      </c>
      <c r="BY298" s="130" t="e">
        <f t="shared" ref="BY298" si="4621">Q298/Q312</f>
        <v>#DIV/0!</v>
      </c>
      <c r="BZ298" s="131" t="e">
        <f t="shared" ref="BZ298" si="4622">R298/R312</f>
        <v>#DIV/0!</v>
      </c>
      <c r="CA298" s="132" t="e">
        <f t="shared" ref="CA298" si="4623">S298/S312</f>
        <v>#DIV/0!</v>
      </c>
      <c r="CB298" s="129" t="e">
        <f t="shared" ref="CB298" si="4624">T298/T312</f>
        <v>#DIV/0!</v>
      </c>
      <c r="CC298" s="130" t="e">
        <f t="shared" ref="CC298" si="4625">U298/U312</f>
        <v>#DIV/0!</v>
      </c>
      <c r="CD298" s="131" t="e">
        <f t="shared" ref="CD298" si="4626">V298/V312</f>
        <v>#DIV/0!</v>
      </c>
      <c r="CE298" s="132" t="e">
        <f t="shared" ref="CE298" si="4627">W298/W312</f>
        <v>#DIV/0!</v>
      </c>
      <c r="CF298" s="129" t="e">
        <f t="shared" ref="CF298" si="4628">X298/X312</f>
        <v>#DIV/0!</v>
      </c>
      <c r="CG298" s="130" t="e">
        <f t="shared" ref="CG298" si="4629">Y298/Y312</f>
        <v>#DIV/0!</v>
      </c>
      <c r="CH298" s="131" t="e">
        <f t="shared" ref="CH298" si="4630">Z298/Z312</f>
        <v>#DIV/0!</v>
      </c>
      <c r="CI298" s="129" t="e">
        <f t="shared" ref="CI298" si="4631">AA298/AA312</f>
        <v>#DIV/0!</v>
      </c>
      <c r="CJ298" s="135" t="e">
        <f t="shared" ref="CJ298" si="4632">AB298/AB312</f>
        <v>#DIV/0!</v>
      </c>
      <c r="CK298" s="136" t="e">
        <f t="shared" ref="CK298" si="4633">AC298/AC312</f>
        <v>#DIV/0!</v>
      </c>
    </row>
    <row r="299" spans="1:89" ht="15" thickTop="1" thickBot="1">
      <c r="A299" s="137" t="s">
        <v>27</v>
      </c>
      <c r="B299" s="206"/>
      <c r="C299" s="190"/>
      <c r="D299" s="191"/>
      <c r="E299" s="192"/>
      <c r="F299" s="189"/>
      <c r="G299" s="193"/>
      <c r="H299" s="191"/>
      <c r="I299" s="192"/>
      <c r="J299" s="189"/>
      <c r="K299" s="190"/>
      <c r="L299" s="191"/>
      <c r="M299" s="189"/>
      <c r="N299" s="194"/>
      <c r="O299" s="207"/>
      <c r="P299" s="189"/>
      <c r="Q299" s="190"/>
      <c r="R299" s="191"/>
      <c r="S299" s="192"/>
      <c r="T299" s="189"/>
      <c r="U299" s="193"/>
      <c r="V299" s="191"/>
      <c r="W299" s="208"/>
      <c r="X299" s="189"/>
      <c r="Y299" s="193"/>
      <c r="Z299" s="191"/>
      <c r="AA299" s="189"/>
      <c r="AB299" s="172">
        <f t="shared" si="4359"/>
        <v>0</v>
      </c>
      <c r="AC299" s="173">
        <f t="shared" si="4360"/>
        <v>0</v>
      </c>
      <c r="AE299" s="269" t="s">
        <v>13</v>
      </c>
      <c r="AF299" s="20">
        <f t="shared" ref="AF299:BG299" si="4634">SUM(AF296:AF298)</f>
        <v>0</v>
      </c>
      <c r="AG299" s="21">
        <f t="shared" si="4634"/>
        <v>0</v>
      </c>
      <c r="AH299" s="20">
        <f t="shared" si="4634"/>
        <v>0</v>
      </c>
      <c r="AI299" s="21">
        <f t="shared" si="4634"/>
        <v>0</v>
      </c>
      <c r="AJ299" s="20">
        <f t="shared" si="4634"/>
        <v>0</v>
      </c>
      <c r="AK299" s="21">
        <f t="shared" si="4634"/>
        <v>0</v>
      </c>
      <c r="AL299" s="20">
        <f t="shared" si="4634"/>
        <v>0</v>
      </c>
      <c r="AM299" s="21">
        <f t="shared" si="4634"/>
        <v>0</v>
      </c>
      <c r="AN299" s="20">
        <f t="shared" si="4634"/>
        <v>0</v>
      </c>
      <c r="AO299" s="21">
        <f t="shared" si="4634"/>
        <v>0</v>
      </c>
      <c r="AP299" s="20">
        <f t="shared" si="4634"/>
        <v>0</v>
      </c>
      <c r="AQ299" s="21">
        <f t="shared" si="4634"/>
        <v>0</v>
      </c>
      <c r="AR299" s="20">
        <f t="shared" si="4634"/>
        <v>0</v>
      </c>
      <c r="AS299" s="21">
        <f t="shared" si="4634"/>
        <v>0</v>
      </c>
      <c r="AT299" s="20">
        <f t="shared" si="4634"/>
        <v>0</v>
      </c>
      <c r="AU299" s="21">
        <f t="shared" si="4634"/>
        <v>0</v>
      </c>
      <c r="AV299" s="20">
        <f t="shared" si="4634"/>
        <v>0</v>
      </c>
      <c r="AW299" s="21">
        <f t="shared" si="4634"/>
        <v>0</v>
      </c>
      <c r="AX299" s="20">
        <f t="shared" si="4634"/>
        <v>0</v>
      </c>
      <c r="AY299" s="21">
        <f t="shared" si="4634"/>
        <v>0</v>
      </c>
      <c r="AZ299" s="20">
        <f t="shared" si="4634"/>
        <v>0</v>
      </c>
      <c r="BA299" s="21">
        <f t="shared" si="4634"/>
        <v>0</v>
      </c>
      <c r="BB299" s="20">
        <f t="shared" si="4634"/>
        <v>0</v>
      </c>
      <c r="BC299" s="21">
        <f t="shared" si="4634"/>
        <v>0</v>
      </c>
      <c r="BD299" s="20">
        <f t="shared" si="4634"/>
        <v>0</v>
      </c>
      <c r="BE299" s="21">
        <f t="shared" si="4634"/>
        <v>0</v>
      </c>
      <c r="BF299" s="174">
        <f t="shared" si="4634"/>
        <v>0</v>
      </c>
      <c r="BG299" s="175">
        <f t="shared" si="4634"/>
        <v>0</v>
      </c>
      <c r="BI299" s="137" t="s">
        <v>27</v>
      </c>
      <c r="BJ299" s="129" t="e">
        <f>B299/B312</f>
        <v>#DIV/0!</v>
      </c>
      <c r="BK299" s="130" t="e">
        <f t="shared" ref="BK299" si="4635">C299/C312</f>
        <v>#DIV/0!</v>
      </c>
      <c r="BL299" s="131" t="e">
        <f t="shared" ref="BL299" si="4636">D299/D312</f>
        <v>#DIV/0!</v>
      </c>
      <c r="BM299" s="132" t="e">
        <f t="shared" ref="BM299" si="4637">E299/E312</f>
        <v>#DIV/0!</v>
      </c>
      <c r="BN299" s="129" t="e">
        <f t="shared" ref="BN299" si="4638">F299/F312</f>
        <v>#DIV/0!</v>
      </c>
      <c r="BO299" s="130" t="e">
        <f t="shared" ref="BO299" si="4639">G299/G312</f>
        <v>#DIV/0!</v>
      </c>
      <c r="BP299" s="131" t="e">
        <f t="shared" ref="BP299" si="4640">H299/H312</f>
        <v>#DIV/0!</v>
      </c>
      <c r="BQ299" s="132" t="e">
        <f t="shared" ref="BQ299" si="4641">I299/I312</f>
        <v>#DIV/0!</v>
      </c>
      <c r="BR299" s="129" t="e">
        <f t="shared" ref="BR299" si="4642">J299/J312</f>
        <v>#DIV/0!</v>
      </c>
      <c r="BS299" s="130" t="e">
        <f t="shared" ref="BS299" si="4643">K299/K312</f>
        <v>#DIV/0!</v>
      </c>
      <c r="BT299" s="131" t="e">
        <f t="shared" ref="BT299" si="4644">L299/L312</f>
        <v>#DIV/0!</v>
      </c>
      <c r="BU299" s="129" t="e">
        <f t="shared" ref="BU299" si="4645">M299/M312</f>
        <v>#DIV/0!</v>
      </c>
      <c r="BV299" s="133" t="e">
        <f t="shared" ref="BV299" si="4646">N299/N312</f>
        <v>#DIV/0!</v>
      </c>
      <c r="BW299" s="134" t="e">
        <f t="shared" ref="BW299" si="4647">O299/O312</f>
        <v>#DIV/0!</v>
      </c>
      <c r="BX299" s="129" t="e">
        <f t="shared" ref="BX299" si="4648">P299/P312</f>
        <v>#DIV/0!</v>
      </c>
      <c r="BY299" s="130" t="e">
        <f t="shared" ref="BY299" si="4649">Q299/Q312</f>
        <v>#DIV/0!</v>
      </c>
      <c r="BZ299" s="131" t="e">
        <f t="shared" ref="BZ299" si="4650">R299/R312</f>
        <v>#DIV/0!</v>
      </c>
      <c r="CA299" s="132" t="e">
        <f t="shared" ref="CA299" si="4651">S299/S312</f>
        <v>#DIV/0!</v>
      </c>
      <c r="CB299" s="129" t="e">
        <f t="shared" ref="CB299" si="4652">T299/T312</f>
        <v>#DIV/0!</v>
      </c>
      <c r="CC299" s="130" t="e">
        <f t="shared" ref="CC299" si="4653">U299/U312</f>
        <v>#DIV/0!</v>
      </c>
      <c r="CD299" s="131" t="e">
        <f t="shared" ref="CD299" si="4654">V299/V312</f>
        <v>#DIV/0!</v>
      </c>
      <c r="CE299" s="132" t="e">
        <f t="shared" ref="CE299" si="4655">W299/W312</f>
        <v>#DIV/0!</v>
      </c>
      <c r="CF299" s="129" t="e">
        <f t="shared" ref="CF299" si="4656">X299/X312</f>
        <v>#DIV/0!</v>
      </c>
      <c r="CG299" s="130" t="e">
        <f t="shared" ref="CG299" si="4657">Y299/Y312</f>
        <v>#DIV/0!</v>
      </c>
      <c r="CH299" s="131" t="e">
        <f t="shared" ref="CH299" si="4658">Z299/Z312</f>
        <v>#DIV/0!</v>
      </c>
      <c r="CI299" s="129" t="e">
        <f t="shared" ref="CI299" si="4659">AA299/AA312</f>
        <v>#DIV/0!</v>
      </c>
      <c r="CJ299" s="135" t="e">
        <f t="shared" ref="CJ299" si="4660">AB299/AB312</f>
        <v>#DIV/0!</v>
      </c>
      <c r="CK299" s="136" t="e">
        <f t="shared" ref="CK299" si="4661">AC299/AC312</f>
        <v>#DIV/0!</v>
      </c>
    </row>
    <row r="300" spans="1:89" ht="14" thickTop="1">
      <c r="A300" s="146" t="s">
        <v>28</v>
      </c>
      <c r="B300" s="203"/>
      <c r="C300" s="197"/>
      <c r="D300" s="198"/>
      <c r="E300" s="199"/>
      <c r="F300" s="196"/>
      <c r="G300" s="200"/>
      <c r="H300" s="198"/>
      <c r="I300" s="199"/>
      <c r="J300" s="196"/>
      <c r="K300" s="197"/>
      <c r="L300" s="198"/>
      <c r="M300" s="196"/>
      <c r="N300" s="201"/>
      <c r="O300" s="204"/>
      <c r="P300" s="196"/>
      <c r="Q300" s="197"/>
      <c r="R300" s="198"/>
      <c r="S300" s="199"/>
      <c r="T300" s="196"/>
      <c r="U300" s="200"/>
      <c r="V300" s="198"/>
      <c r="W300" s="205"/>
      <c r="X300" s="196"/>
      <c r="Y300" s="200"/>
      <c r="Z300" s="198"/>
      <c r="AA300" s="196"/>
      <c r="AB300" s="172">
        <f t="shared" si="4359"/>
        <v>0</v>
      </c>
      <c r="AC300" s="173">
        <f t="shared" si="4360"/>
        <v>0</v>
      </c>
      <c r="BI300" s="146" t="s">
        <v>28</v>
      </c>
      <c r="BJ300" s="129" t="e">
        <f>B300/B312</f>
        <v>#DIV/0!</v>
      </c>
      <c r="BK300" s="130" t="e">
        <f t="shared" ref="BK300" si="4662">C300/C312</f>
        <v>#DIV/0!</v>
      </c>
      <c r="BL300" s="131" t="e">
        <f t="shared" ref="BL300" si="4663">D300/D312</f>
        <v>#DIV/0!</v>
      </c>
      <c r="BM300" s="132" t="e">
        <f t="shared" ref="BM300" si="4664">E300/E312</f>
        <v>#DIV/0!</v>
      </c>
      <c r="BN300" s="129" t="e">
        <f t="shared" ref="BN300" si="4665">F300/F312</f>
        <v>#DIV/0!</v>
      </c>
      <c r="BO300" s="130" t="e">
        <f t="shared" ref="BO300" si="4666">G300/G312</f>
        <v>#DIV/0!</v>
      </c>
      <c r="BP300" s="131" t="e">
        <f t="shared" ref="BP300" si="4667">H300/H312</f>
        <v>#DIV/0!</v>
      </c>
      <c r="BQ300" s="132" t="e">
        <f t="shared" ref="BQ300" si="4668">I300/I312</f>
        <v>#DIV/0!</v>
      </c>
      <c r="BR300" s="129" t="e">
        <f t="shared" ref="BR300" si="4669">J300/J312</f>
        <v>#DIV/0!</v>
      </c>
      <c r="BS300" s="130" t="e">
        <f t="shared" ref="BS300" si="4670">K300/K312</f>
        <v>#DIV/0!</v>
      </c>
      <c r="BT300" s="131" t="e">
        <f t="shared" ref="BT300" si="4671">L300/L312</f>
        <v>#DIV/0!</v>
      </c>
      <c r="BU300" s="129" t="e">
        <f t="shared" ref="BU300" si="4672">M300/M312</f>
        <v>#DIV/0!</v>
      </c>
      <c r="BV300" s="133" t="e">
        <f t="shared" ref="BV300" si="4673">N300/N312</f>
        <v>#DIV/0!</v>
      </c>
      <c r="BW300" s="134" t="e">
        <f t="shared" ref="BW300" si="4674">O300/O312</f>
        <v>#DIV/0!</v>
      </c>
      <c r="BX300" s="129" t="e">
        <f t="shared" ref="BX300" si="4675">P300/P312</f>
        <v>#DIV/0!</v>
      </c>
      <c r="BY300" s="130" t="e">
        <f t="shared" ref="BY300" si="4676">Q300/Q312</f>
        <v>#DIV/0!</v>
      </c>
      <c r="BZ300" s="131" t="e">
        <f t="shared" ref="BZ300" si="4677">R300/R312</f>
        <v>#DIV/0!</v>
      </c>
      <c r="CA300" s="132" t="e">
        <f t="shared" ref="CA300" si="4678">S300/S312</f>
        <v>#DIV/0!</v>
      </c>
      <c r="CB300" s="129" t="e">
        <f t="shared" ref="CB300" si="4679">T300/T312</f>
        <v>#DIV/0!</v>
      </c>
      <c r="CC300" s="130" t="e">
        <f t="shared" ref="CC300" si="4680">U300/U312</f>
        <v>#DIV/0!</v>
      </c>
      <c r="CD300" s="131" t="e">
        <f t="shared" ref="CD300" si="4681">V300/V312</f>
        <v>#DIV/0!</v>
      </c>
      <c r="CE300" s="132" t="e">
        <f t="shared" ref="CE300" si="4682">W300/W312</f>
        <v>#DIV/0!</v>
      </c>
      <c r="CF300" s="129" t="e">
        <f t="shared" ref="CF300" si="4683">X300/X312</f>
        <v>#DIV/0!</v>
      </c>
      <c r="CG300" s="130" t="e">
        <f t="shared" ref="CG300" si="4684">Y300/Y312</f>
        <v>#DIV/0!</v>
      </c>
      <c r="CH300" s="131" t="e">
        <f t="shared" ref="CH300" si="4685">Z300/Z312</f>
        <v>#DIV/0!</v>
      </c>
      <c r="CI300" s="129" t="e">
        <f t="shared" ref="CI300" si="4686">AA300/AA312</f>
        <v>#DIV/0!</v>
      </c>
      <c r="CJ300" s="135" t="e">
        <f t="shared" ref="CJ300" si="4687">AB300/AB312</f>
        <v>#DIV/0!</v>
      </c>
      <c r="CK300" s="136" t="e">
        <f t="shared" ref="CK300" si="4688">AC300/AC312</f>
        <v>#DIV/0!</v>
      </c>
    </row>
    <row r="301" spans="1:89">
      <c r="A301" s="137" t="s">
        <v>29</v>
      </c>
      <c r="B301" s="206"/>
      <c r="C301" s="190"/>
      <c r="D301" s="191"/>
      <c r="E301" s="192"/>
      <c r="F301" s="189"/>
      <c r="G301" s="193"/>
      <c r="H301" s="191"/>
      <c r="I301" s="192"/>
      <c r="J301" s="189"/>
      <c r="K301" s="190"/>
      <c r="L301" s="191"/>
      <c r="M301" s="189"/>
      <c r="N301" s="194"/>
      <c r="O301" s="207"/>
      <c r="P301" s="189"/>
      <c r="Q301" s="190"/>
      <c r="R301" s="191"/>
      <c r="S301" s="192"/>
      <c r="T301" s="189"/>
      <c r="U301" s="193"/>
      <c r="V301" s="191"/>
      <c r="W301" s="208"/>
      <c r="X301" s="189"/>
      <c r="Y301" s="193"/>
      <c r="Z301" s="191"/>
      <c r="AA301" s="189"/>
      <c r="AB301" s="172">
        <f t="shared" si="4359"/>
        <v>0</v>
      </c>
      <c r="AC301" s="173">
        <f t="shared" si="4360"/>
        <v>0</v>
      </c>
      <c r="BI301" s="137" t="s">
        <v>29</v>
      </c>
      <c r="BJ301" s="129" t="e">
        <f>B301/B312</f>
        <v>#DIV/0!</v>
      </c>
      <c r="BK301" s="130" t="e">
        <f t="shared" ref="BK301" si="4689">C301/C312</f>
        <v>#DIV/0!</v>
      </c>
      <c r="BL301" s="131" t="e">
        <f t="shared" ref="BL301" si="4690">D301/D312</f>
        <v>#DIV/0!</v>
      </c>
      <c r="BM301" s="132" t="e">
        <f t="shared" ref="BM301" si="4691">E301/E312</f>
        <v>#DIV/0!</v>
      </c>
      <c r="BN301" s="129" t="e">
        <f t="shared" ref="BN301" si="4692">F301/F312</f>
        <v>#DIV/0!</v>
      </c>
      <c r="BO301" s="130" t="e">
        <f t="shared" ref="BO301" si="4693">G301/G312</f>
        <v>#DIV/0!</v>
      </c>
      <c r="BP301" s="131" t="e">
        <f t="shared" ref="BP301" si="4694">H301/H312</f>
        <v>#DIV/0!</v>
      </c>
      <c r="BQ301" s="132" t="e">
        <f t="shared" ref="BQ301" si="4695">I301/I312</f>
        <v>#DIV/0!</v>
      </c>
      <c r="BR301" s="129" t="e">
        <f t="shared" ref="BR301" si="4696">J301/J312</f>
        <v>#DIV/0!</v>
      </c>
      <c r="BS301" s="130" t="e">
        <f t="shared" ref="BS301" si="4697">K301/K312</f>
        <v>#DIV/0!</v>
      </c>
      <c r="BT301" s="131" t="e">
        <f t="shared" ref="BT301" si="4698">L301/L312</f>
        <v>#DIV/0!</v>
      </c>
      <c r="BU301" s="129" t="e">
        <f t="shared" ref="BU301" si="4699">M301/M312</f>
        <v>#DIV/0!</v>
      </c>
      <c r="BV301" s="133" t="e">
        <f t="shared" ref="BV301" si="4700">N301/N312</f>
        <v>#DIV/0!</v>
      </c>
      <c r="BW301" s="134" t="e">
        <f t="shared" ref="BW301" si="4701">O301/O312</f>
        <v>#DIV/0!</v>
      </c>
      <c r="BX301" s="129" t="e">
        <f t="shared" ref="BX301" si="4702">P301/P312</f>
        <v>#DIV/0!</v>
      </c>
      <c r="BY301" s="130" t="e">
        <f t="shared" ref="BY301" si="4703">Q301/Q312</f>
        <v>#DIV/0!</v>
      </c>
      <c r="BZ301" s="131" t="e">
        <f t="shared" ref="BZ301" si="4704">R301/R312</f>
        <v>#DIV/0!</v>
      </c>
      <c r="CA301" s="132" t="e">
        <f t="shared" ref="CA301" si="4705">S301/S312</f>
        <v>#DIV/0!</v>
      </c>
      <c r="CB301" s="129" t="e">
        <f t="shared" ref="CB301" si="4706">T301/T312</f>
        <v>#DIV/0!</v>
      </c>
      <c r="CC301" s="130" t="e">
        <f t="shared" ref="CC301" si="4707">U301/U312</f>
        <v>#DIV/0!</v>
      </c>
      <c r="CD301" s="131" t="e">
        <f t="shared" ref="CD301" si="4708">V301/V312</f>
        <v>#DIV/0!</v>
      </c>
      <c r="CE301" s="132" t="e">
        <f t="shared" ref="CE301" si="4709">W301/W312</f>
        <v>#DIV/0!</v>
      </c>
      <c r="CF301" s="129" t="e">
        <f t="shared" ref="CF301" si="4710">X301/X312</f>
        <v>#DIV/0!</v>
      </c>
      <c r="CG301" s="130" t="e">
        <f t="shared" ref="CG301" si="4711">Y301/Y312</f>
        <v>#DIV/0!</v>
      </c>
      <c r="CH301" s="131" t="e">
        <f t="shared" ref="CH301" si="4712">Z301/Z312</f>
        <v>#DIV/0!</v>
      </c>
      <c r="CI301" s="129" t="e">
        <f t="shared" ref="CI301" si="4713">AA301/AA312</f>
        <v>#DIV/0!</v>
      </c>
      <c r="CJ301" s="135" t="e">
        <f t="shared" ref="CJ301" si="4714">AB301/AB312</f>
        <v>#DIV/0!</v>
      </c>
      <c r="CK301" s="136" t="e">
        <f t="shared" ref="CK301" si="4715">AC301/AC312</f>
        <v>#DIV/0!</v>
      </c>
    </row>
    <row r="302" spans="1:89">
      <c r="A302" s="146" t="s">
        <v>30</v>
      </c>
      <c r="B302" s="203"/>
      <c r="C302" s="197"/>
      <c r="D302" s="198"/>
      <c r="E302" s="199"/>
      <c r="F302" s="196"/>
      <c r="G302" s="200"/>
      <c r="H302" s="198"/>
      <c r="I302" s="199"/>
      <c r="J302" s="196"/>
      <c r="K302" s="197"/>
      <c r="L302" s="198"/>
      <c r="M302" s="196"/>
      <c r="N302" s="201"/>
      <c r="O302" s="204"/>
      <c r="P302" s="196"/>
      <c r="Q302" s="197"/>
      <c r="R302" s="198"/>
      <c r="S302" s="199"/>
      <c r="T302" s="196"/>
      <c r="U302" s="200"/>
      <c r="V302" s="198"/>
      <c r="W302" s="205"/>
      <c r="X302" s="196"/>
      <c r="Y302" s="200"/>
      <c r="Z302" s="198"/>
      <c r="AA302" s="196"/>
      <c r="AB302" s="172">
        <f t="shared" si="4359"/>
        <v>0</v>
      </c>
      <c r="AC302" s="173">
        <f t="shared" si="4360"/>
        <v>0</v>
      </c>
      <c r="BI302" s="146" t="s">
        <v>30</v>
      </c>
      <c r="BJ302" s="129" t="e">
        <f>B302/B312</f>
        <v>#DIV/0!</v>
      </c>
      <c r="BK302" s="130" t="e">
        <f t="shared" ref="BK302" si="4716">C302/C312</f>
        <v>#DIV/0!</v>
      </c>
      <c r="BL302" s="131" t="e">
        <f t="shared" ref="BL302" si="4717">D302/D312</f>
        <v>#DIV/0!</v>
      </c>
      <c r="BM302" s="132" t="e">
        <f t="shared" ref="BM302" si="4718">E302/E312</f>
        <v>#DIV/0!</v>
      </c>
      <c r="BN302" s="129" t="e">
        <f t="shared" ref="BN302" si="4719">F302/F312</f>
        <v>#DIV/0!</v>
      </c>
      <c r="BO302" s="130" t="e">
        <f t="shared" ref="BO302" si="4720">G302/G312</f>
        <v>#DIV/0!</v>
      </c>
      <c r="BP302" s="131" t="e">
        <f t="shared" ref="BP302" si="4721">H302/H312</f>
        <v>#DIV/0!</v>
      </c>
      <c r="BQ302" s="132" t="e">
        <f t="shared" ref="BQ302" si="4722">I302/I312</f>
        <v>#DIV/0!</v>
      </c>
      <c r="BR302" s="129" t="e">
        <f t="shared" ref="BR302" si="4723">J302/J312</f>
        <v>#DIV/0!</v>
      </c>
      <c r="BS302" s="130" t="e">
        <f t="shared" ref="BS302" si="4724">K302/K312</f>
        <v>#DIV/0!</v>
      </c>
      <c r="BT302" s="131" t="e">
        <f t="shared" ref="BT302" si="4725">L302/L312</f>
        <v>#DIV/0!</v>
      </c>
      <c r="BU302" s="129" t="e">
        <f t="shared" ref="BU302" si="4726">M302/M312</f>
        <v>#DIV/0!</v>
      </c>
      <c r="BV302" s="133" t="e">
        <f t="shared" ref="BV302" si="4727">N302/N312</f>
        <v>#DIV/0!</v>
      </c>
      <c r="BW302" s="134" t="e">
        <f t="shared" ref="BW302" si="4728">O302/O312</f>
        <v>#DIV/0!</v>
      </c>
      <c r="BX302" s="129" t="e">
        <f t="shared" ref="BX302" si="4729">P302/P312</f>
        <v>#DIV/0!</v>
      </c>
      <c r="BY302" s="130" t="e">
        <f t="shared" ref="BY302" si="4730">Q302/Q312</f>
        <v>#DIV/0!</v>
      </c>
      <c r="BZ302" s="131" t="e">
        <f t="shared" ref="BZ302" si="4731">R302/R312</f>
        <v>#DIV/0!</v>
      </c>
      <c r="CA302" s="132" t="e">
        <f t="shared" ref="CA302" si="4732">S302/S312</f>
        <v>#DIV/0!</v>
      </c>
      <c r="CB302" s="129" t="e">
        <f t="shared" ref="CB302" si="4733">T302/T312</f>
        <v>#DIV/0!</v>
      </c>
      <c r="CC302" s="130" t="e">
        <f t="shared" ref="CC302" si="4734">U302/U312</f>
        <v>#DIV/0!</v>
      </c>
      <c r="CD302" s="131" t="e">
        <f t="shared" ref="CD302" si="4735">V302/V312</f>
        <v>#DIV/0!</v>
      </c>
      <c r="CE302" s="132" t="e">
        <f t="shared" ref="CE302" si="4736">W302/W312</f>
        <v>#DIV/0!</v>
      </c>
      <c r="CF302" s="129" t="e">
        <f t="shared" ref="CF302" si="4737">X302/X312</f>
        <v>#DIV/0!</v>
      </c>
      <c r="CG302" s="130" t="e">
        <f t="shared" ref="CG302" si="4738">Y302/Y312</f>
        <v>#DIV/0!</v>
      </c>
      <c r="CH302" s="131" t="e">
        <f t="shared" ref="CH302" si="4739">Z302/Z312</f>
        <v>#DIV/0!</v>
      </c>
      <c r="CI302" s="129" t="e">
        <f t="shared" ref="CI302" si="4740">AA302/AA312</f>
        <v>#DIV/0!</v>
      </c>
      <c r="CJ302" s="135" t="e">
        <f t="shared" ref="CJ302" si="4741">AB302/AB312</f>
        <v>#DIV/0!</v>
      </c>
      <c r="CK302" s="136" t="e">
        <f t="shared" ref="CK302" si="4742">AC302/AC312</f>
        <v>#DIV/0!</v>
      </c>
    </row>
    <row r="303" spans="1:89">
      <c r="A303" s="137" t="s">
        <v>31</v>
      </c>
      <c r="B303" s="206"/>
      <c r="C303" s="190"/>
      <c r="D303" s="191"/>
      <c r="E303" s="192"/>
      <c r="F303" s="189"/>
      <c r="G303" s="193"/>
      <c r="H303" s="191"/>
      <c r="I303" s="192"/>
      <c r="J303" s="189"/>
      <c r="K303" s="190"/>
      <c r="L303" s="191"/>
      <c r="M303" s="189"/>
      <c r="N303" s="194"/>
      <c r="O303" s="207"/>
      <c r="P303" s="189"/>
      <c r="Q303" s="190"/>
      <c r="R303" s="191"/>
      <c r="S303" s="192"/>
      <c r="T303" s="189"/>
      <c r="U303" s="193"/>
      <c r="V303" s="191"/>
      <c r="W303" s="208"/>
      <c r="X303" s="189"/>
      <c r="Y303" s="193"/>
      <c r="Z303" s="191"/>
      <c r="AA303" s="189"/>
      <c r="AB303" s="172">
        <f t="shared" si="4359"/>
        <v>0</v>
      </c>
      <c r="AC303" s="173">
        <f t="shared" si="4360"/>
        <v>0</v>
      </c>
      <c r="BI303" s="137" t="s">
        <v>31</v>
      </c>
      <c r="BJ303" s="129" t="e">
        <f>B303/B312</f>
        <v>#DIV/0!</v>
      </c>
      <c r="BK303" s="130" t="e">
        <f t="shared" ref="BK303" si="4743">C303/C312</f>
        <v>#DIV/0!</v>
      </c>
      <c r="BL303" s="131" t="e">
        <f t="shared" ref="BL303" si="4744">D303/D312</f>
        <v>#DIV/0!</v>
      </c>
      <c r="BM303" s="132" t="e">
        <f t="shared" ref="BM303" si="4745">E303/E312</f>
        <v>#DIV/0!</v>
      </c>
      <c r="BN303" s="129" t="e">
        <f t="shared" ref="BN303" si="4746">F303/F312</f>
        <v>#DIV/0!</v>
      </c>
      <c r="BO303" s="130" t="e">
        <f t="shared" ref="BO303" si="4747">G303/G312</f>
        <v>#DIV/0!</v>
      </c>
      <c r="BP303" s="131" t="e">
        <f t="shared" ref="BP303" si="4748">H303/H312</f>
        <v>#DIV/0!</v>
      </c>
      <c r="BQ303" s="132" t="e">
        <f t="shared" ref="BQ303" si="4749">I303/I312</f>
        <v>#DIV/0!</v>
      </c>
      <c r="BR303" s="129" t="e">
        <f t="shared" ref="BR303" si="4750">J303/J312</f>
        <v>#DIV/0!</v>
      </c>
      <c r="BS303" s="130" t="e">
        <f t="shared" ref="BS303" si="4751">K303/K312</f>
        <v>#DIV/0!</v>
      </c>
      <c r="BT303" s="131" t="e">
        <f t="shared" ref="BT303" si="4752">L303/L312</f>
        <v>#DIV/0!</v>
      </c>
      <c r="BU303" s="129" t="e">
        <f t="shared" ref="BU303" si="4753">M303/M312</f>
        <v>#DIV/0!</v>
      </c>
      <c r="BV303" s="133" t="e">
        <f t="shared" ref="BV303" si="4754">N303/N312</f>
        <v>#DIV/0!</v>
      </c>
      <c r="BW303" s="134" t="e">
        <f t="shared" ref="BW303" si="4755">O303/O312</f>
        <v>#DIV/0!</v>
      </c>
      <c r="BX303" s="129" t="e">
        <f t="shared" ref="BX303" si="4756">P303/P312</f>
        <v>#DIV/0!</v>
      </c>
      <c r="BY303" s="130" t="e">
        <f t="shared" ref="BY303" si="4757">Q303/Q312</f>
        <v>#DIV/0!</v>
      </c>
      <c r="BZ303" s="131" t="e">
        <f t="shared" ref="BZ303" si="4758">R303/R312</f>
        <v>#DIV/0!</v>
      </c>
      <c r="CA303" s="132" t="e">
        <f t="shared" ref="CA303" si="4759">S303/S312</f>
        <v>#DIV/0!</v>
      </c>
      <c r="CB303" s="129" t="e">
        <f t="shared" ref="CB303" si="4760">T303/T312</f>
        <v>#DIV/0!</v>
      </c>
      <c r="CC303" s="130" t="e">
        <f t="shared" ref="CC303" si="4761">U303/U312</f>
        <v>#DIV/0!</v>
      </c>
      <c r="CD303" s="131" t="e">
        <f t="shared" ref="CD303" si="4762">V303/V312</f>
        <v>#DIV/0!</v>
      </c>
      <c r="CE303" s="132" t="e">
        <f t="shared" ref="CE303" si="4763">W303/W312</f>
        <v>#DIV/0!</v>
      </c>
      <c r="CF303" s="129" t="e">
        <f t="shared" ref="CF303" si="4764">X303/X312</f>
        <v>#DIV/0!</v>
      </c>
      <c r="CG303" s="130" t="e">
        <f t="shared" ref="CG303" si="4765">Y303/Y312</f>
        <v>#DIV/0!</v>
      </c>
      <c r="CH303" s="131" t="e">
        <f t="shared" ref="CH303" si="4766">Z303/Z312</f>
        <v>#DIV/0!</v>
      </c>
      <c r="CI303" s="129" t="e">
        <f t="shared" ref="CI303" si="4767">AA303/AA312</f>
        <v>#DIV/0!</v>
      </c>
      <c r="CJ303" s="135" t="e">
        <f t="shared" ref="CJ303" si="4768">AB303/AB312</f>
        <v>#DIV/0!</v>
      </c>
      <c r="CK303" s="136" t="e">
        <f t="shared" ref="CK303" si="4769">AC303/AC312</f>
        <v>#DIV/0!</v>
      </c>
    </row>
    <row r="304" spans="1:89">
      <c r="A304" s="146" t="s">
        <v>32</v>
      </c>
      <c r="B304" s="203"/>
      <c r="C304" s="197"/>
      <c r="D304" s="198"/>
      <c r="E304" s="199"/>
      <c r="F304" s="196"/>
      <c r="G304" s="200"/>
      <c r="H304" s="198"/>
      <c r="I304" s="199"/>
      <c r="J304" s="196"/>
      <c r="K304" s="197"/>
      <c r="L304" s="198"/>
      <c r="M304" s="196"/>
      <c r="N304" s="201"/>
      <c r="O304" s="204"/>
      <c r="P304" s="196"/>
      <c r="Q304" s="197"/>
      <c r="R304" s="198"/>
      <c r="S304" s="199"/>
      <c r="T304" s="196"/>
      <c r="U304" s="200"/>
      <c r="V304" s="198"/>
      <c r="W304" s="205"/>
      <c r="X304" s="196"/>
      <c r="Y304" s="200"/>
      <c r="Z304" s="198"/>
      <c r="AA304" s="196"/>
      <c r="AB304" s="172">
        <f t="shared" si="4359"/>
        <v>0</v>
      </c>
      <c r="AC304" s="173">
        <f t="shared" si="4360"/>
        <v>0</v>
      </c>
      <c r="BI304" s="146" t="s">
        <v>32</v>
      </c>
      <c r="BJ304" s="129" t="e">
        <f>B304/B312</f>
        <v>#DIV/0!</v>
      </c>
      <c r="BK304" s="130" t="e">
        <f t="shared" ref="BK304" si="4770">C304/C312</f>
        <v>#DIV/0!</v>
      </c>
      <c r="BL304" s="131" t="e">
        <f t="shared" ref="BL304" si="4771">D304/D312</f>
        <v>#DIV/0!</v>
      </c>
      <c r="BM304" s="132" t="e">
        <f t="shared" ref="BM304" si="4772">E304/E312</f>
        <v>#DIV/0!</v>
      </c>
      <c r="BN304" s="129" t="e">
        <f t="shared" ref="BN304" si="4773">F304/F312</f>
        <v>#DIV/0!</v>
      </c>
      <c r="BO304" s="130" t="e">
        <f t="shared" ref="BO304" si="4774">G304/G312</f>
        <v>#DIV/0!</v>
      </c>
      <c r="BP304" s="131" t="e">
        <f t="shared" ref="BP304" si="4775">H304/H312</f>
        <v>#DIV/0!</v>
      </c>
      <c r="BQ304" s="132" t="e">
        <f t="shared" ref="BQ304" si="4776">I304/I312</f>
        <v>#DIV/0!</v>
      </c>
      <c r="BR304" s="129" t="e">
        <f t="shared" ref="BR304" si="4777">J304/J312</f>
        <v>#DIV/0!</v>
      </c>
      <c r="BS304" s="130" t="e">
        <f t="shared" ref="BS304" si="4778">K304/K312</f>
        <v>#DIV/0!</v>
      </c>
      <c r="BT304" s="131" t="e">
        <f t="shared" ref="BT304" si="4779">L304/L312</f>
        <v>#DIV/0!</v>
      </c>
      <c r="BU304" s="129" t="e">
        <f t="shared" ref="BU304" si="4780">M304/M312</f>
        <v>#DIV/0!</v>
      </c>
      <c r="BV304" s="133" t="e">
        <f t="shared" ref="BV304" si="4781">N304/N312</f>
        <v>#DIV/0!</v>
      </c>
      <c r="BW304" s="134" t="e">
        <f t="shared" ref="BW304" si="4782">O304/O312</f>
        <v>#DIV/0!</v>
      </c>
      <c r="BX304" s="129" t="e">
        <f t="shared" ref="BX304" si="4783">P304/P312</f>
        <v>#DIV/0!</v>
      </c>
      <c r="BY304" s="130" t="e">
        <f t="shared" ref="BY304" si="4784">Q304/Q312</f>
        <v>#DIV/0!</v>
      </c>
      <c r="BZ304" s="131" t="e">
        <f t="shared" ref="BZ304" si="4785">R304/R312</f>
        <v>#DIV/0!</v>
      </c>
      <c r="CA304" s="132" t="e">
        <f t="shared" ref="CA304" si="4786">S304/S312</f>
        <v>#DIV/0!</v>
      </c>
      <c r="CB304" s="129" t="e">
        <f t="shared" ref="CB304" si="4787">T304/T312</f>
        <v>#DIV/0!</v>
      </c>
      <c r="CC304" s="130" t="e">
        <f t="shared" ref="CC304" si="4788">U304/U312</f>
        <v>#DIV/0!</v>
      </c>
      <c r="CD304" s="131" t="e">
        <f t="shared" ref="CD304" si="4789">V304/V312</f>
        <v>#DIV/0!</v>
      </c>
      <c r="CE304" s="132" t="e">
        <f t="shared" ref="CE304" si="4790">W304/W312</f>
        <v>#DIV/0!</v>
      </c>
      <c r="CF304" s="129" t="e">
        <f t="shared" ref="CF304" si="4791">X304/X312</f>
        <v>#DIV/0!</v>
      </c>
      <c r="CG304" s="130" t="e">
        <f t="shared" ref="CG304" si="4792">Y304/Y312</f>
        <v>#DIV/0!</v>
      </c>
      <c r="CH304" s="131" t="e">
        <f t="shared" ref="CH304" si="4793">Z304/Z312</f>
        <v>#DIV/0!</v>
      </c>
      <c r="CI304" s="129" t="e">
        <f t="shared" ref="CI304" si="4794">AA304/AA312</f>
        <v>#DIV/0!</v>
      </c>
      <c r="CJ304" s="135" t="e">
        <f t="shared" ref="CJ304" si="4795">AB304/AB312</f>
        <v>#DIV/0!</v>
      </c>
      <c r="CK304" s="136" t="e">
        <f t="shared" ref="CK304" si="4796">AC304/AC312</f>
        <v>#DIV/0!</v>
      </c>
    </row>
    <row r="305" spans="1:89">
      <c r="A305" s="137" t="s">
        <v>33</v>
      </c>
      <c r="B305" s="206"/>
      <c r="C305" s="190"/>
      <c r="D305" s="191"/>
      <c r="E305" s="192"/>
      <c r="F305" s="189"/>
      <c r="G305" s="193"/>
      <c r="H305" s="191"/>
      <c r="I305" s="192"/>
      <c r="J305" s="189"/>
      <c r="K305" s="190"/>
      <c r="L305" s="191"/>
      <c r="M305" s="189"/>
      <c r="N305" s="194"/>
      <c r="O305" s="207"/>
      <c r="P305" s="189"/>
      <c r="Q305" s="190"/>
      <c r="R305" s="191"/>
      <c r="S305" s="192"/>
      <c r="T305" s="189"/>
      <c r="U305" s="193"/>
      <c r="V305" s="191"/>
      <c r="W305" s="208"/>
      <c r="X305" s="189"/>
      <c r="Y305" s="193"/>
      <c r="Z305" s="191"/>
      <c r="AA305" s="189"/>
      <c r="AB305" s="172">
        <f t="shared" si="4359"/>
        <v>0</v>
      </c>
      <c r="AC305" s="173">
        <f t="shared" si="4360"/>
        <v>0</v>
      </c>
      <c r="BI305" s="137" t="s">
        <v>33</v>
      </c>
      <c r="BJ305" s="129" t="e">
        <f>B305/B312</f>
        <v>#DIV/0!</v>
      </c>
      <c r="BK305" s="130" t="e">
        <f t="shared" ref="BK305" si="4797">C305/C312</f>
        <v>#DIV/0!</v>
      </c>
      <c r="BL305" s="131" t="e">
        <f t="shared" ref="BL305" si="4798">D305/D312</f>
        <v>#DIV/0!</v>
      </c>
      <c r="BM305" s="132" t="e">
        <f t="shared" ref="BM305" si="4799">E305/E312</f>
        <v>#DIV/0!</v>
      </c>
      <c r="BN305" s="129" t="e">
        <f t="shared" ref="BN305" si="4800">F305/F312</f>
        <v>#DIV/0!</v>
      </c>
      <c r="BO305" s="130" t="e">
        <f t="shared" ref="BO305" si="4801">G305/G312</f>
        <v>#DIV/0!</v>
      </c>
      <c r="BP305" s="131" t="e">
        <f t="shared" ref="BP305" si="4802">H305/H312</f>
        <v>#DIV/0!</v>
      </c>
      <c r="BQ305" s="132" t="e">
        <f t="shared" ref="BQ305" si="4803">I305/I312</f>
        <v>#DIV/0!</v>
      </c>
      <c r="BR305" s="129" t="e">
        <f t="shared" ref="BR305" si="4804">J305/J312</f>
        <v>#DIV/0!</v>
      </c>
      <c r="BS305" s="130" t="e">
        <f t="shared" ref="BS305" si="4805">K305/K312</f>
        <v>#DIV/0!</v>
      </c>
      <c r="BT305" s="131" t="e">
        <f t="shared" ref="BT305" si="4806">L305/L312</f>
        <v>#DIV/0!</v>
      </c>
      <c r="BU305" s="129" t="e">
        <f t="shared" ref="BU305" si="4807">M305/M312</f>
        <v>#DIV/0!</v>
      </c>
      <c r="BV305" s="133" t="e">
        <f t="shared" ref="BV305" si="4808">N305/N312</f>
        <v>#DIV/0!</v>
      </c>
      <c r="BW305" s="134" t="e">
        <f t="shared" ref="BW305" si="4809">O305/O312</f>
        <v>#DIV/0!</v>
      </c>
      <c r="BX305" s="129" t="e">
        <f t="shared" ref="BX305" si="4810">P305/P312</f>
        <v>#DIV/0!</v>
      </c>
      <c r="BY305" s="130" t="e">
        <f t="shared" ref="BY305" si="4811">Q305/Q312</f>
        <v>#DIV/0!</v>
      </c>
      <c r="BZ305" s="131" t="e">
        <f t="shared" ref="BZ305" si="4812">R305/R312</f>
        <v>#DIV/0!</v>
      </c>
      <c r="CA305" s="132" t="e">
        <f t="shared" ref="CA305" si="4813">S305/S312</f>
        <v>#DIV/0!</v>
      </c>
      <c r="CB305" s="129" t="e">
        <f t="shared" ref="CB305" si="4814">T305/T312</f>
        <v>#DIV/0!</v>
      </c>
      <c r="CC305" s="130" t="e">
        <f t="shared" ref="CC305" si="4815">U305/U312</f>
        <v>#DIV/0!</v>
      </c>
      <c r="CD305" s="131" t="e">
        <f t="shared" ref="CD305" si="4816">V305/V312</f>
        <v>#DIV/0!</v>
      </c>
      <c r="CE305" s="132" t="e">
        <f t="shared" ref="CE305" si="4817">W305/W312</f>
        <v>#DIV/0!</v>
      </c>
      <c r="CF305" s="129" t="e">
        <f t="shared" ref="CF305" si="4818">X305/X312</f>
        <v>#DIV/0!</v>
      </c>
      <c r="CG305" s="130" t="e">
        <f t="shared" ref="CG305" si="4819">Y305/Y312</f>
        <v>#DIV/0!</v>
      </c>
      <c r="CH305" s="131" t="e">
        <f t="shared" ref="CH305" si="4820">Z305/Z312</f>
        <v>#DIV/0!</v>
      </c>
      <c r="CI305" s="129" t="e">
        <f t="shared" ref="CI305" si="4821">AA305/AA312</f>
        <v>#DIV/0!</v>
      </c>
      <c r="CJ305" s="135" t="e">
        <f t="shared" ref="CJ305" si="4822">AB305/AB312</f>
        <v>#DIV/0!</v>
      </c>
      <c r="CK305" s="136" t="e">
        <f t="shared" ref="CK305" si="4823">AC305/AC312</f>
        <v>#DIV/0!</v>
      </c>
    </row>
    <row r="306" spans="1:89">
      <c r="A306" s="146" t="s">
        <v>34</v>
      </c>
      <c r="B306" s="203"/>
      <c r="C306" s="197"/>
      <c r="D306" s="198"/>
      <c r="E306" s="199"/>
      <c r="F306" s="196"/>
      <c r="G306" s="200"/>
      <c r="H306" s="198"/>
      <c r="I306" s="199"/>
      <c r="J306" s="196"/>
      <c r="K306" s="197"/>
      <c r="L306" s="198"/>
      <c r="M306" s="196"/>
      <c r="N306" s="201"/>
      <c r="O306" s="204"/>
      <c r="P306" s="196"/>
      <c r="Q306" s="197"/>
      <c r="R306" s="198"/>
      <c r="S306" s="199"/>
      <c r="T306" s="196"/>
      <c r="U306" s="200"/>
      <c r="V306" s="198"/>
      <c r="W306" s="205"/>
      <c r="X306" s="196"/>
      <c r="Y306" s="200"/>
      <c r="Z306" s="198"/>
      <c r="AA306" s="196"/>
      <c r="AB306" s="172">
        <f t="shared" si="4359"/>
        <v>0</v>
      </c>
      <c r="AC306" s="173">
        <f t="shared" si="4360"/>
        <v>0</v>
      </c>
      <c r="BI306" s="146" t="s">
        <v>34</v>
      </c>
      <c r="BJ306" s="129" t="e">
        <f>B306/B312</f>
        <v>#DIV/0!</v>
      </c>
      <c r="BK306" s="130" t="e">
        <f t="shared" ref="BK306" si="4824">C306/C312</f>
        <v>#DIV/0!</v>
      </c>
      <c r="BL306" s="131" t="e">
        <f t="shared" ref="BL306" si="4825">D306/D312</f>
        <v>#DIV/0!</v>
      </c>
      <c r="BM306" s="132" t="e">
        <f t="shared" ref="BM306" si="4826">E306/E312</f>
        <v>#DIV/0!</v>
      </c>
      <c r="BN306" s="129" t="e">
        <f t="shared" ref="BN306" si="4827">F306/F312</f>
        <v>#DIV/0!</v>
      </c>
      <c r="BO306" s="130" t="e">
        <f t="shared" ref="BO306" si="4828">G306/G312</f>
        <v>#DIV/0!</v>
      </c>
      <c r="BP306" s="131" t="e">
        <f t="shared" ref="BP306" si="4829">H306/H312</f>
        <v>#DIV/0!</v>
      </c>
      <c r="BQ306" s="132" t="e">
        <f t="shared" ref="BQ306" si="4830">I306/I312</f>
        <v>#DIV/0!</v>
      </c>
      <c r="BR306" s="129" t="e">
        <f t="shared" ref="BR306" si="4831">J306/J312</f>
        <v>#DIV/0!</v>
      </c>
      <c r="BS306" s="130" t="e">
        <f t="shared" ref="BS306" si="4832">K306/K312</f>
        <v>#DIV/0!</v>
      </c>
      <c r="BT306" s="131" t="e">
        <f t="shared" ref="BT306" si="4833">L306/L312</f>
        <v>#DIV/0!</v>
      </c>
      <c r="BU306" s="129" t="e">
        <f t="shared" ref="BU306" si="4834">M306/M312</f>
        <v>#DIV/0!</v>
      </c>
      <c r="BV306" s="133" t="e">
        <f t="shared" ref="BV306" si="4835">N306/N312</f>
        <v>#DIV/0!</v>
      </c>
      <c r="BW306" s="134" t="e">
        <f t="shared" ref="BW306" si="4836">O306/O312</f>
        <v>#DIV/0!</v>
      </c>
      <c r="BX306" s="129" t="e">
        <f t="shared" ref="BX306" si="4837">P306/P312</f>
        <v>#DIV/0!</v>
      </c>
      <c r="BY306" s="130" t="e">
        <f t="shared" ref="BY306" si="4838">Q306/Q312</f>
        <v>#DIV/0!</v>
      </c>
      <c r="BZ306" s="131" t="e">
        <f t="shared" ref="BZ306" si="4839">R306/R312</f>
        <v>#DIV/0!</v>
      </c>
      <c r="CA306" s="132" t="e">
        <f t="shared" ref="CA306" si="4840">S306/S312</f>
        <v>#DIV/0!</v>
      </c>
      <c r="CB306" s="129" t="e">
        <f t="shared" ref="CB306" si="4841">T306/T312</f>
        <v>#DIV/0!</v>
      </c>
      <c r="CC306" s="130" t="e">
        <f t="shared" ref="CC306" si="4842">U306/U312</f>
        <v>#DIV/0!</v>
      </c>
      <c r="CD306" s="131" t="e">
        <f t="shared" ref="CD306" si="4843">V306/V312</f>
        <v>#DIV/0!</v>
      </c>
      <c r="CE306" s="132" t="e">
        <f t="shared" ref="CE306" si="4844">W306/W312</f>
        <v>#DIV/0!</v>
      </c>
      <c r="CF306" s="129" t="e">
        <f t="shared" ref="CF306" si="4845">X306/X312</f>
        <v>#DIV/0!</v>
      </c>
      <c r="CG306" s="130" t="e">
        <f t="shared" ref="CG306" si="4846">Y306/Y312</f>
        <v>#DIV/0!</v>
      </c>
      <c r="CH306" s="131" t="e">
        <f t="shared" ref="CH306" si="4847">Z306/Z312</f>
        <v>#DIV/0!</v>
      </c>
      <c r="CI306" s="129" t="e">
        <f t="shared" ref="CI306" si="4848">AA306/AA312</f>
        <v>#DIV/0!</v>
      </c>
      <c r="CJ306" s="135" t="e">
        <f t="shared" ref="CJ306" si="4849">AB306/AB312</f>
        <v>#DIV/0!</v>
      </c>
      <c r="CK306" s="136" t="e">
        <f t="shared" ref="CK306" si="4850">AC306/AC312</f>
        <v>#DIV/0!</v>
      </c>
    </row>
    <row r="307" spans="1:89">
      <c r="A307" s="137" t="s">
        <v>35</v>
      </c>
      <c r="B307" s="206"/>
      <c r="C307" s="190"/>
      <c r="D307" s="191"/>
      <c r="E307" s="192"/>
      <c r="F307" s="189"/>
      <c r="G307" s="193"/>
      <c r="H307" s="191"/>
      <c r="I307" s="192"/>
      <c r="J307" s="189"/>
      <c r="K307" s="190"/>
      <c r="L307" s="191"/>
      <c r="M307" s="189"/>
      <c r="N307" s="194"/>
      <c r="O307" s="207"/>
      <c r="P307" s="189"/>
      <c r="Q307" s="190"/>
      <c r="R307" s="191"/>
      <c r="S307" s="192"/>
      <c r="T307" s="189"/>
      <c r="U307" s="193"/>
      <c r="V307" s="191"/>
      <c r="W307" s="208"/>
      <c r="X307" s="189"/>
      <c r="Y307" s="193"/>
      <c r="Z307" s="191"/>
      <c r="AA307" s="189"/>
      <c r="AB307" s="172">
        <f t="shared" si="4359"/>
        <v>0</v>
      </c>
      <c r="AC307" s="173">
        <f t="shared" si="4360"/>
        <v>0</v>
      </c>
      <c r="BI307" s="137" t="s">
        <v>35</v>
      </c>
      <c r="BJ307" s="129" t="e">
        <f>B307/B312</f>
        <v>#DIV/0!</v>
      </c>
      <c r="BK307" s="130" t="e">
        <f t="shared" ref="BK307" si="4851">C307/C312</f>
        <v>#DIV/0!</v>
      </c>
      <c r="BL307" s="131" t="e">
        <f t="shared" ref="BL307" si="4852">D307/D312</f>
        <v>#DIV/0!</v>
      </c>
      <c r="BM307" s="132" t="e">
        <f t="shared" ref="BM307" si="4853">E307/E312</f>
        <v>#DIV/0!</v>
      </c>
      <c r="BN307" s="129" t="e">
        <f t="shared" ref="BN307" si="4854">F307/F312</f>
        <v>#DIV/0!</v>
      </c>
      <c r="BO307" s="130" t="e">
        <f t="shared" ref="BO307" si="4855">G307/G312</f>
        <v>#DIV/0!</v>
      </c>
      <c r="BP307" s="131" t="e">
        <f t="shared" ref="BP307" si="4856">H307/H312</f>
        <v>#DIV/0!</v>
      </c>
      <c r="BQ307" s="132" t="e">
        <f t="shared" ref="BQ307" si="4857">I307/I312</f>
        <v>#DIV/0!</v>
      </c>
      <c r="BR307" s="129" t="e">
        <f t="shared" ref="BR307" si="4858">J307/J312</f>
        <v>#DIV/0!</v>
      </c>
      <c r="BS307" s="130" t="e">
        <f t="shared" ref="BS307" si="4859">K307/K312</f>
        <v>#DIV/0!</v>
      </c>
      <c r="BT307" s="131" t="e">
        <f t="shared" ref="BT307" si="4860">L307/L312</f>
        <v>#DIV/0!</v>
      </c>
      <c r="BU307" s="129" t="e">
        <f t="shared" ref="BU307" si="4861">M307/M312</f>
        <v>#DIV/0!</v>
      </c>
      <c r="BV307" s="133" t="e">
        <f t="shared" ref="BV307" si="4862">N307/N312</f>
        <v>#DIV/0!</v>
      </c>
      <c r="BW307" s="134" t="e">
        <f t="shared" ref="BW307" si="4863">O307/O312</f>
        <v>#DIV/0!</v>
      </c>
      <c r="BX307" s="129" t="e">
        <f t="shared" ref="BX307" si="4864">P307/P312</f>
        <v>#DIV/0!</v>
      </c>
      <c r="BY307" s="130" t="e">
        <f t="shared" ref="BY307" si="4865">Q307/Q312</f>
        <v>#DIV/0!</v>
      </c>
      <c r="BZ307" s="131" t="e">
        <f t="shared" ref="BZ307" si="4866">R307/R312</f>
        <v>#DIV/0!</v>
      </c>
      <c r="CA307" s="132" t="e">
        <f t="shared" ref="CA307" si="4867">S307/S312</f>
        <v>#DIV/0!</v>
      </c>
      <c r="CB307" s="129" t="e">
        <f t="shared" ref="CB307" si="4868">T307/T312</f>
        <v>#DIV/0!</v>
      </c>
      <c r="CC307" s="130" t="e">
        <f t="shared" ref="CC307" si="4869">U307/U312</f>
        <v>#DIV/0!</v>
      </c>
      <c r="CD307" s="131" t="e">
        <f t="shared" ref="CD307" si="4870">V307/V312</f>
        <v>#DIV/0!</v>
      </c>
      <c r="CE307" s="132" t="e">
        <f t="shared" ref="CE307" si="4871">W307/W312</f>
        <v>#DIV/0!</v>
      </c>
      <c r="CF307" s="129" t="e">
        <f t="shared" ref="CF307" si="4872">X307/X312</f>
        <v>#DIV/0!</v>
      </c>
      <c r="CG307" s="130" t="e">
        <f t="shared" ref="CG307" si="4873">Y307/Y312</f>
        <v>#DIV/0!</v>
      </c>
      <c r="CH307" s="131" t="e">
        <f t="shared" ref="CH307" si="4874">Z307/Z312</f>
        <v>#DIV/0!</v>
      </c>
      <c r="CI307" s="129" t="e">
        <f t="shared" ref="CI307" si="4875">AA307/AA312</f>
        <v>#DIV/0!</v>
      </c>
      <c r="CJ307" s="135" t="e">
        <f t="shared" ref="CJ307" si="4876">AB307/AB312</f>
        <v>#DIV/0!</v>
      </c>
      <c r="CK307" s="136" t="e">
        <f t="shared" ref="CK307" si="4877">AC307/AC312</f>
        <v>#DIV/0!</v>
      </c>
    </row>
    <row r="308" spans="1:89">
      <c r="A308" s="146" t="s">
        <v>36</v>
      </c>
      <c r="B308" s="203"/>
      <c r="C308" s="197"/>
      <c r="D308" s="198"/>
      <c r="E308" s="199"/>
      <c r="F308" s="196"/>
      <c r="G308" s="200"/>
      <c r="H308" s="198"/>
      <c r="I308" s="199"/>
      <c r="J308" s="196"/>
      <c r="K308" s="200"/>
      <c r="L308" s="198"/>
      <c r="M308" s="196"/>
      <c r="N308" s="201"/>
      <c r="O308" s="204"/>
      <c r="P308" s="196"/>
      <c r="Q308" s="200"/>
      <c r="R308" s="198"/>
      <c r="S308" s="199"/>
      <c r="T308" s="196"/>
      <c r="U308" s="200"/>
      <c r="V308" s="198"/>
      <c r="W308" s="199"/>
      <c r="X308" s="196"/>
      <c r="Y308" s="200"/>
      <c r="Z308" s="198"/>
      <c r="AA308" s="196"/>
      <c r="AB308" s="172">
        <f t="shared" si="4359"/>
        <v>0</v>
      </c>
      <c r="AC308" s="173">
        <f t="shared" si="4360"/>
        <v>0</v>
      </c>
      <c r="BI308" s="146" t="s">
        <v>36</v>
      </c>
      <c r="BJ308" s="129" t="e">
        <f>B308/B312</f>
        <v>#DIV/0!</v>
      </c>
      <c r="BK308" s="130" t="e">
        <f t="shared" ref="BK308" si="4878">C308/C312</f>
        <v>#DIV/0!</v>
      </c>
      <c r="BL308" s="131" t="e">
        <f t="shared" ref="BL308" si="4879">D308/D312</f>
        <v>#DIV/0!</v>
      </c>
      <c r="BM308" s="132" t="e">
        <f t="shared" ref="BM308" si="4880">E308/E312</f>
        <v>#DIV/0!</v>
      </c>
      <c r="BN308" s="129" t="e">
        <f t="shared" ref="BN308" si="4881">F308/F312</f>
        <v>#DIV/0!</v>
      </c>
      <c r="BO308" s="130" t="e">
        <f t="shared" ref="BO308" si="4882">G308/G312</f>
        <v>#DIV/0!</v>
      </c>
      <c r="BP308" s="131" t="e">
        <f t="shared" ref="BP308" si="4883">H308/H312</f>
        <v>#DIV/0!</v>
      </c>
      <c r="BQ308" s="132" t="e">
        <f t="shared" ref="BQ308" si="4884">I308/I312</f>
        <v>#DIV/0!</v>
      </c>
      <c r="BR308" s="129" t="e">
        <f t="shared" ref="BR308" si="4885">J308/J312</f>
        <v>#DIV/0!</v>
      </c>
      <c r="BS308" s="130" t="e">
        <f t="shared" ref="BS308" si="4886">K308/K312</f>
        <v>#DIV/0!</v>
      </c>
      <c r="BT308" s="131" t="e">
        <f t="shared" ref="BT308" si="4887">L308/L312</f>
        <v>#DIV/0!</v>
      </c>
      <c r="BU308" s="129" t="e">
        <f t="shared" ref="BU308" si="4888">M308/M312</f>
        <v>#DIV/0!</v>
      </c>
      <c r="BV308" s="133" t="e">
        <f t="shared" ref="BV308" si="4889">N308/N312</f>
        <v>#DIV/0!</v>
      </c>
      <c r="BW308" s="134" t="e">
        <f t="shared" ref="BW308" si="4890">O308/O312</f>
        <v>#DIV/0!</v>
      </c>
      <c r="BX308" s="129" t="e">
        <f t="shared" ref="BX308" si="4891">P308/P312</f>
        <v>#DIV/0!</v>
      </c>
      <c r="BY308" s="130" t="e">
        <f t="shared" ref="BY308" si="4892">Q308/Q312</f>
        <v>#DIV/0!</v>
      </c>
      <c r="BZ308" s="131" t="e">
        <f t="shared" ref="BZ308" si="4893">R308/R312</f>
        <v>#DIV/0!</v>
      </c>
      <c r="CA308" s="132" t="e">
        <f t="shared" ref="CA308" si="4894">S308/S312</f>
        <v>#DIV/0!</v>
      </c>
      <c r="CB308" s="129" t="e">
        <f t="shared" ref="CB308" si="4895">T308/T312</f>
        <v>#DIV/0!</v>
      </c>
      <c r="CC308" s="130" t="e">
        <f t="shared" ref="CC308" si="4896">U308/U312</f>
        <v>#DIV/0!</v>
      </c>
      <c r="CD308" s="131" t="e">
        <f t="shared" ref="CD308" si="4897">V308/V312</f>
        <v>#DIV/0!</v>
      </c>
      <c r="CE308" s="132" t="e">
        <f t="shared" ref="CE308" si="4898">W308/W312</f>
        <v>#DIV/0!</v>
      </c>
      <c r="CF308" s="129" t="e">
        <f t="shared" ref="CF308" si="4899">X308/X312</f>
        <v>#DIV/0!</v>
      </c>
      <c r="CG308" s="130" t="e">
        <f t="shared" ref="CG308" si="4900">Y308/Y312</f>
        <v>#DIV/0!</v>
      </c>
      <c r="CH308" s="131" t="e">
        <f t="shared" ref="CH308" si="4901">Z308/Z312</f>
        <v>#DIV/0!</v>
      </c>
      <c r="CI308" s="129" t="e">
        <f t="shared" ref="CI308" si="4902">AA308/AA312</f>
        <v>#DIV/0!</v>
      </c>
      <c r="CJ308" s="135" t="e">
        <f t="shared" ref="CJ308" si="4903">AB308/AB312</f>
        <v>#DIV/0!</v>
      </c>
      <c r="CK308" s="136" t="e">
        <f t="shared" ref="CK308" si="4904">AC308/AC312</f>
        <v>#DIV/0!</v>
      </c>
    </row>
    <row r="309" spans="1:89">
      <c r="A309" s="137" t="s">
        <v>37</v>
      </c>
      <c r="B309" s="59"/>
      <c r="C309" s="60"/>
      <c r="D309" s="139"/>
      <c r="E309" s="140"/>
      <c r="F309" s="138"/>
      <c r="G309" s="141"/>
      <c r="H309" s="139"/>
      <c r="I309" s="140"/>
      <c r="J309" s="138"/>
      <c r="K309" s="141"/>
      <c r="L309" s="139"/>
      <c r="M309" s="138"/>
      <c r="N309" s="142"/>
      <c r="O309" s="143"/>
      <c r="P309" s="138"/>
      <c r="Q309" s="141"/>
      <c r="R309" s="139"/>
      <c r="S309" s="140"/>
      <c r="T309" s="138"/>
      <c r="U309" s="141"/>
      <c r="V309" s="139"/>
      <c r="W309" s="140"/>
      <c r="X309" s="138"/>
      <c r="Y309" s="141"/>
      <c r="Z309" s="144"/>
      <c r="AA309" s="145"/>
      <c r="AB309" s="172"/>
      <c r="AC309" s="173"/>
      <c r="BI309" s="137" t="s">
        <v>37</v>
      </c>
      <c r="BJ309" s="129" t="e">
        <f>B309/B312</f>
        <v>#DIV/0!</v>
      </c>
      <c r="BK309" s="130" t="e">
        <f t="shared" ref="BK309" si="4905">C309/C312</f>
        <v>#DIV/0!</v>
      </c>
      <c r="BL309" s="131" t="e">
        <f t="shared" ref="BL309" si="4906">D309/D312</f>
        <v>#DIV/0!</v>
      </c>
      <c r="BM309" s="132" t="e">
        <f t="shared" ref="BM309" si="4907">E309/E312</f>
        <v>#DIV/0!</v>
      </c>
      <c r="BN309" s="129" t="e">
        <f t="shared" ref="BN309" si="4908">F309/F312</f>
        <v>#DIV/0!</v>
      </c>
      <c r="BO309" s="130" t="e">
        <f t="shared" ref="BO309" si="4909">G309/G312</f>
        <v>#DIV/0!</v>
      </c>
      <c r="BP309" s="131" t="e">
        <f t="shared" ref="BP309" si="4910">H309/H312</f>
        <v>#DIV/0!</v>
      </c>
      <c r="BQ309" s="132" t="e">
        <f t="shared" ref="BQ309" si="4911">I309/I312</f>
        <v>#DIV/0!</v>
      </c>
      <c r="BR309" s="129" t="e">
        <f t="shared" ref="BR309" si="4912">J309/J312</f>
        <v>#DIV/0!</v>
      </c>
      <c r="BS309" s="130" t="e">
        <f t="shared" ref="BS309" si="4913">K309/K312</f>
        <v>#DIV/0!</v>
      </c>
      <c r="BT309" s="131" t="e">
        <f t="shared" ref="BT309" si="4914">L309/L312</f>
        <v>#DIV/0!</v>
      </c>
      <c r="BU309" s="129" t="e">
        <f t="shared" ref="BU309" si="4915">M309/M312</f>
        <v>#DIV/0!</v>
      </c>
      <c r="BV309" s="133" t="e">
        <f t="shared" ref="BV309" si="4916">N309/N312</f>
        <v>#DIV/0!</v>
      </c>
      <c r="BW309" s="134" t="e">
        <f t="shared" ref="BW309" si="4917">O309/O312</f>
        <v>#DIV/0!</v>
      </c>
      <c r="BX309" s="129" t="e">
        <f t="shared" ref="BX309" si="4918">P309/P312</f>
        <v>#DIV/0!</v>
      </c>
      <c r="BY309" s="130" t="e">
        <f t="shared" ref="BY309" si="4919">Q309/Q312</f>
        <v>#DIV/0!</v>
      </c>
      <c r="BZ309" s="131" t="e">
        <f t="shared" ref="BZ309" si="4920">R309/R312</f>
        <v>#DIV/0!</v>
      </c>
      <c r="CA309" s="132" t="e">
        <f t="shared" ref="CA309" si="4921">S309/S312</f>
        <v>#DIV/0!</v>
      </c>
      <c r="CB309" s="129" t="e">
        <f t="shared" ref="CB309" si="4922">T309/T312</f>
        <v>#DIV/0!</v>
      </c>
      <c r="CC309" s="130" t="e">
        <f t="shared" ref="CC309" si="4923">U309/U312</f>
        <v>#DIV/0!</v>
      </c>
      <c r="CD309" s="131" t="e">
        <f t="shared" ref="CD309" si="4924">V309/V312</f>
        <v>#DIV/0!</v>
      </c>
      <c r="CE309" s="132" t="e">
        <f t="shared" ref="CE309" si="4925">W309/W312</f>
        <v>#DIV/0!</v>
      </c>
      <c r="CF309" s="129" t="e">
        <f t="shared" ref="CF309" si="4926">X309/X312</f>
        <v>#DIV/0!</v>
      </c>
      <c r="CG309" s="130" t="e">
        <f t="shared" ref="CG309" si="4927">Y309/Y312</f>
        <v>#DIV/0!</v>
      </c>
      <c r="CH309" s="131" t="e">
        <f t="shared" ref="CH309" si="4928">Z309/Z312</f>
        <v>#DIV/0!</v>
      </c>
      <c r="CI309" s="129" t="e">
        <f t="shared" ref="CI309" si="4929">AA309/AA312</f>
        <v>#DIV/0!</v>
      </c>
      <c r="CJ309" s="135" t="e">
        <f t="shared" ref="CJ309" si="4930">AB309/AB312</f>
        <v>#DIV/0!</v>
      </c>
      <c r="CK309" s="136" t="e">
        <f t="shared" ref="CK309" si="4931">AC309/AC312</f>
        <v>#DIV/0!</v>
      </c>
    </row>
    <row r="310" spans="1:89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/>
      <c r="AC310" s="173"/>
      <c r="BI310" s="146" t="s">
        <v>38</v>
      </c>
      <c r="BJ310" s="129" t="e">
        <f>B310/B312</f>
        <v>#DIV/0!</v>
      </c>
      <c r="BK310" s="130" t="e">
        <f t="shared" ref="BK310" si="4932">C310/C312</f>
        <v>#DIV/0!</v>
      </c>
      <c r="BL310" s="131" t="e">
        <f t="shared" ref="BL310" si="4933">D310/D312</f>
        <v>#DIV/0!</v>
      </c>
      <c r="BM310" s="132" t="e">
        <f t="shared" ref="BM310" si="4934">E310/E312</f>
        <v>#DIV/0!</v>
      </c>
      <c r="BN310" s="129" t="e">
        <f t="shared" ref="BN310" si="4935">F310/F312</f>
        <v>#DIV/0!</v>
      </c>
      <c r="BO310" s="130" t="e">
        <f t="shared" ref="BO310" si="4936">G310/G312</f>
        <v>#DIV/0!</v>
      </c>
      <c r="BP310" s="131" t="e">
        <f t="shared" ref="BP310" si="4937">H310/H312</f>
        <v>#DIV/0!</v>
      </c>
      <c r="BQ310" s="132" t="e">
        <f t="shared" ref="BQ310" si="4938">I310/I312</f>
        <v>#DIV/0!</v>
      </c>
      <c r="BR310" s="129" t="e">
        <f t="shared" ref="BR310" si="4939">J310/J312</f>
        <v>#DIV/0!</v>
      </c>
      <c r="BS310" s="130" t="e">
        <f t="shared" ref="BS310" si="4940">K310/K312</f>
        <v>#DIV/0!</v>
      </c>
      <c r="BT310" s="131" t="e">
        <f t="shared" ref="BT310" si="4941">L310/L312</f>
        <v>#DIV/0!</v>
      </c>
      <c r="BU310" s="129" t="e">
        <f t="shared" ref="BU310" si="4942">M310/M312</f>
        <v>#DIV/0!</v>
      </c>
      <c r="BV310" s="133" t="e">
        <f t="shared" ref="BV310" si="4943">N310/N312</f>
        <v>#DIV/0!</v>
      </c>
      <c r="BW310" s="134" t="e">
        <f t="shared" ref="BW310" si="4944">O310/O312</f>
        <v>#DIV/0!</v>
      </c>
      <c r="BX310" s="129" t="e">
        <f t="shared" ref="BX310" si="4945">P310/P312</f>
        <v>#DIV/0!</v>
      </c>
      <c r="BY310" s="130" t="e">
        <f t="shared" ref="BY310" si="4946">Q310/Q312</f>
        <v>#DIV/0!</v>
      </c>
      <c r="BZ310" s="131" t="e">
        <f t="shared" ref="BZ310" si="4947">R310/R312</f>
        <v>#DIV/0!</v>
      </c>
      <c r="CA310" s="132" t="e">
        <f t="shared" ref="CA310" si="4948">S310/S312</f>
        <v>#DIV/0!</v>
      </c>
      <c r="CB310" s="129" t="e">
        <f t="shared" ref="CB310" si="4949">T310/T312</f>
        <v>#DIV/0!</v>
      </c>
      <c r="CC310" s="130" t="e">
        <f t="shared" ref="CC310" si="4950">U310/U312</f>
        <v>#DIV/0!</v>
      </c>
      <c r="CD310" s="131" t="e">
        <f t="shared" ref="CD310" si="4951">V310/V312</f>
        <v>#DIV/0!</v>
      </c>
      <c r="CE310" s="132" t="e">
        <f t="shared" ref="CE310" si="4952">W310/W312</f>
        <v>#DIV/0!</v>
      </c>
      <c r="CF310" s="129" t="e">
        <f t="shared" ref="CF310" si="4953">X310/X312</f>
        <v>#DIV/0!</v>
      </c>
      <c r="CG310" s="130" t="e">
        <f t="shared" ref="CG310" si="4954">Y310/Y312</f>
        <v>#DIV/0!</v>
      </c>
      <c r="CH310" s="131" t="e">
        <f t="shared" ref="CH310" si="4955">Z310/Z312</f>
        <v>#DIV/0!</v>
      </c>
      <c r="CI310" s="129" t="e">
        <f t="shared" ref="CI310" si="4956">AA310/AA312</f>
        <v>#DIV/0!</v>
      </c>
      <c r="CJ310" s="135" t="e">
        <f t="shared" ref="CJ310" si="4957">AB310/AB312</f>
        <v>#DIV/0!</v>
      </c>
      <c r="CK310" s="136" t="e">
        <f t="shared" ref="CK310" si="4958">AC310/AC312</f>
        <v>#DIV/0!</v>
      </c>
    </row>
    <row r="311" spans="1:89" ht="14" thickBot="1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/>
      <c r="AC311" s="173"/>
      <c r="BI311" s="137" t="s">
        <v>39</v>
      </c>
      <c r="BJ311" s="129" t="e">
        <f>B311/B312</f>
        <v>#DIV/0!</v>
      </c>
      <c r="BK311" s="130" t="e">
        <f t="shared" ref="BK311" si="4959">C311/C312</f>
        <v>#DIV/0!</v>
      </c>
      <c r="BL311" s="131" t="e">
        <f t="shared" ref="BL311" si="4960">D311/D312</f>
        <v>#DIV/0!</v>
      </c>
      <c r="BM311" s="132" t="e">
        <f t="shared" ref="BM311" si="4961">E311/E312</f>
        <v>#DIV/0!</v>
      </c>
      <c r="BN311" s="129" t="e">
        <f t="shared" ref="BN311" si="4962">F311/F312</f>
        <v>#DIV/0!</v>
      </c>
      <c r="BO311" s="130" t="e">
        <f t="shared" ref="BO311" si="4963">G311/G312</f>
        <v>#DIV/0!</v>
      </c>
      <c r="BP311" s="131" t="e">
        <f t="shared" ref="BP311" si="4964">H311/H312</f>
        <v>#DIV/0!</v>
      </c>
      <c r="BQ311" s="132" t="e">
        <f t="shared" ref="BQ311" si="4965">I311/I312</f>
        <v>#DIV/0!</v>
      </c>
      <c r="BR311" s="129" t="e">
        <f t="shared" ref="BR311" si="4966">J311/J312</f>
        <v>#DIV/0!</v>
      </c>
      <c r="BS311" s="130" t="e">
        <f t="shared" ref="BS311" si="4967">K311/K312</f>
        <v>#DIV/0!</v>
      </c>
      <c r="BT311" s="131" t="e">
        <f t="shared" ref="BT311" si="4968">L311/L312</f>
        <v>#DIV/0!</v>
      </c>
      <c r="BU311" s="129" t="e">
        <f t="shared" ref="BU311" si="4969">M311/M312</f>
        <v>#DIV/0!</v>
      </c>
      <c r="BV311" s="133" t="e">
        <f t="shared" ref="BV311" si="4970">N311/N312</f>
        <v>#DIV/0!</v>
      </c>
      <c r="BW311" s="134" t="e">
        <f t="shared" ref="BW311" si="4971">O311/O312</f>
        <v>#DIV/0!</v>
      </c>
      <c r="BX311" s="129" t="e">
        <f t="shared" ref="BX311" si="4972">P311/P312</f>
        <v>#DIV/0!</v>
      </c>
      <c r="BY311" s="130" t="e">
        <f t="shared" ref="BY311" si="4973">Q311/Q312</f>
        <v>#DIV/0!</v>
      </c>
      <c r="BZ311" s="131" t="e">
        <f t="shared" ref="BZ311" si="4974">R311/R312</f>
        <v>#DIV/0!</v>
      </c>
      <c r="CA311" s="132" t="e">
        <f t="shared" ref="CA311" si="4975">S311/S312</f>
        <v>#DIV/0!</v>
      </c>
      <c r="CB311" s="129" t="e">
        <f t="shared" ref="CB311" si="4976">T311/T312</f>
        <v>#DIV/0!</v>
      </c>
      <c r="CC311" s="130" t="e">
        <f t="shared" ref="CC311" si="4977">U311/U312</f>
        <v>#DIV/0!</v>
      </c>
      <c r="CD311" s="131" t="e">
        <f t="shared" ref="CD311" si="4978">V311/V312</f>
        <v>#DIV/0!</v>
      </c>
      <c r="CE311" s="132" t="e">
        <f t="shared" ref="CE311" si="4979">W311/W312</f>
        <v>#DIV/0!</v>
      </c>
      <c r="CF311" s="129" t="e">
        <f t="shared" ref="CF311" si="4980">X311/X312</f>
        <v>#DIV/0!</v>
      </c>
      <c r="CG311" s="130" t="e">
        <f t="shared" ref="CG311" si="4981">Y311/Y312</f>
        <v>#DIV/0!</v>
      </c>
      <c r="CH311" s="131" t="e">
        <f t="shared" ref="CH311" si="4982">Z311/Z312</f>
        <v>#DIV/0!</v>
      </c>
      <c r="CI311" s="129" t="e">
        <f t="shared" ref="CI311" si="4983">AA311/AA312</f>
        <v>#DIV/0!</v>
      </c>
      <c r="CJ311" s="135" t="e">
        <f t="shared" ref="CJ311" si="4984">AB311/AB312</f>
        <v>#DIV/0!</v>
      </c>
      <c r="CK311" s="136" t="e">
        <f t="shared" ref="CK311" si="4985">AC311/AC312</f>
        <v>#DIV/0!</v>
      </c>
    </row>
    <row r="312" spans="1:89" ht="15" thickTop="1" thickBot="1">
      <c r="A312" s="269" t="s">
        <v>13</v>
      </c>
      <c r="B312" s="20">
        <f t="shared" ref="B312:AA312" si="4986">SUM(B289:B311)</f>
        <v>0</v>
      </c>
      <c r="C312" s="20">
        <f t="shared" si="4986"/>
        <v>0</v>
      </c>
      <c r="D312" s="20">
        <f t="shared" si="4986"/>
        <v>0</v>
      </c>
      <c r="E312" s="20">
        <f t="shared" si="4986"/>
        <v>0</v>
      </c>
      <c r="F312" s="20">
        <f t="shared" si="4986"/>
        <v>0</v>
      </c>
      <c r="G312" s="20">
        <f t="shared" si="4986"/>
        <v>0</v>
      </c>
      <c r="H312" s="20">
        <f t="shared" si="4986"/>
        <v>0</v>
      </c>
      <c r="I312" s="20">
        <f t="shared" si="4986"/>
        <v>0</v>
      </c>
      <c r="J312" s="20">
        <f t="shared" si="4986"/>
        <v>0</v>
      </c>
      <c r="K312" s="20">
        <f t="shared" si="4986"/>
        <v>0</v>
      </c>
      <c r="L312" s="20">
        <f t="shared" si="4986"/>
        <v>0</v>
      </c>
      <c r="M312" s="20">
        <f t="shared" si="4986"/>
        <v>0</v>
      </c>
      <c r="N312" s="20">
        <f t="shared" si="4986"/>
        <v>0</v>
      </c>
      <c r="O312" s="20">
        <f t="shared" si="4986"/>
        <v>0</v>
      </c>
      <c r="P312" s="20">
        <f t="shared" si="4986"/>
        <v>0</v>
      </c>
      <c r="Q312" s="20">
        <f t="shared" si="4986"/>
        <v>0</v>
      </c>
      <c r="R312" s="20">
        <f t="shared" si="4986"/>
        <v>0</v>
      </c>
      <c r="S312" s="20">
        <f t="shared" si="4986"/>
        <v>0</v>
      </c>
      <c r="T312" s="20">
        <f t="shared" si="4986"/>
        <v>0</v>
      </c>
      <c r="U312" s="20">
        <f t="shared" si="4986"/>
        <v>0</v>
      </c>
      <c r="V312" s="20">
        <f t="shared" si="4986"/>
        <v>0</v>
      </c>
      <c r="W312" s="20">
        <f t="shared" si="4986"/>
        <v>0</v>
      </c>
      <c r="X312" s="20">
        <f t="shared" si="4986"/>
        <v>0</v>
      </c>
      <c r="Y312" s="20">
        <f t="shared" si="4986"/>
        <v>0</v>
      </c>
      <c r="Z312" s="20">
        <f t="shared" si="4986"/>
        <v>0</v>
      </c>
      <c r="AA312" s="20">
        <f t="shared" si="4986"/>
        <v>0</v>
      </c>
      <c r="AB312" s="174">
        <f t="shared" ref="AB312:AC312" si="4987">SUM(AB288:AB311)</f>
        <v>0</v>
      </c>
      <c r="AC312" s="175">
        <f t="shared" si="4987"/>
        <v>0</v>
      </c>
      <c r="BI312" s="269" t="s">
        <v>13</v>
      </c>
      <c r="BJ312" s="155" t="e">
        <f>SUM(BJ288:BJ311)</f>
        <v>#DIV/0!</v>
      </c>
      <c r="BK312" s="156" t="e">
        <f t="shared" ref="BK312:CK312" si="4988">SUM(BK288:BK311)</f>
        <v>#DIV/0!</v>
      </c>
      <c r="BL312" s="155" t="e">
        <f t="shared" si="4988"/>
        <v>#DIV/0!</v>
      </c>
      <c r="BM312" s="156" t="e">
        <f t="shared" si="4988"/>
        <v>#DIV/0!</v>
      </c>
      <c r="BN312" s="155" t="e">
        <f t="shared" si="4988"/>
        <v>#DIV/0!</v>
      </c>
      <c r="BO312" s="156" t="e">
        <f t="shared" si="4988"/>
        <v>#DIV/0!</v>
      </c>
      <c r="BP312" s="155" t="e">
        <f t="shared" si="4988"/>
        <v>#DIV/0!</v>
      </c>
      <c r="BQ312" s="156" t="e">
        <f t="shared" si="4988"/>
        <v>#DIV/0!</v>
      </c>
      <c r="BR312" s="155" t="e">
        <f t="shared" si="4988"/>
        <v>#DIV/0!</v>
      </c>
      <c r="BS312" s="156" t="e">
        <f t="shared" si="4988"/>
        <v>#DIV/0!</v>
      </c>
      <c r="BT312" s="155" t="e">
        <f t="shared" si="4988"/>
        <v>#DIV/0!</v>
      </c>
      <c r="BU312" s="156" t="e">
        <f t="shared" si="4988"/>
        <v>#DIV/0!</v>
      </c>
      <c r="BV312" s="155" t="e">
        <f t="shared" si="4988"/>
        <v>#DIV/0!</v>
      </c>
      <c r="BW312" s="156" t="e">
        <f t="shared" si="4988"/>
        <v>#DIV/0!</v>
      </c>
      <c r="BX312" s="155" t="e">
        <f t="shared" si="4988"/>
        <v>#DIV/0!</v>
      </c>
      <c r="BY312" s="156" t="e">
        <f t="shared" si="4988"/>
        <v>#DIV/0!</v>
      </c>
      <c r="BZ312" s="155" t="e">
        <f t="shared" si="4988"/>
        <v>#DIV/0!</v>
      </c>
      <c r="CA312" s="156" t="e">
        <f t="shared" si="4988"/>
        <v>#DIV/0!</v>
      </c>
      <c r="CB312" s="155" t="e">
        <f t="shared" si="4988"/>
        <v>#DIV/0!</v>
      </c>
      <c r="CC312" s="156" t="e">
        <f t="shared" si="4988"/>
        <v>#DIV/0!</v>
      </c>
      <c r="CD312" s="155" t="e">
        <f t="shared" si="4988"/>
        <v>#DIV/0!</v>
      </c>
      <c r="CE312" s="156" t="e">
        <f t="shared" si="4988"/>
        <v>#DIV/0!</v>
      </c>
      <c r="CF312" s="155" t="e">
        <f t="shared" si="4988"/>
        <v>#DIV/0!</v>
      </c>
      <c r="CG312" s="156" t="e">
        <f t="shared" si="4988"/>
        <v>#DIV/0!</v>
      </c>
      <c r="CH312" s="155" t="e">
        <f t="shared" si="4988"/>
        <v>#DIV/0!</v>
      </c>
      <c r="CI312" s="156" t="e">
        <f t="shared" si="4988"/>
        <v>#DIV/0!</v>
      </c>
      <c r="CJ312" s="155" t="e">
        <f t="shared" si="4988"/>
        <v>#DIV/0!</v>
      </c>
      <c r="CK312" s="156" t="e">
        <f t="shared" si="4988"/>
        <v>#DIV/0!</v>
      </c>
    </row>
    <row r="313" spans="1:89" ht="14" thickTop="1">
      <c r="A313" s="187"/>
    </row>
    <row r="315" spans="1:89">
      <c r="A315" s="301">
        <f>+A284+1</f>
        <v>44023</v>
      </c>
      <c r="B315" s="301"/>
      <c r="C315" s="301"/>
      <c r="D315" s="301"/>
      <c r="BI315" s="300">
        <f>+BI284+1</f>
        <v>44023</v>
      </c>
      <c r="BJ315" s="300"/>
      <c r="BK315" s="300"/>
      <c r="BL315" s="300"/>
    </row>
    <row r="316" spans="1:89" ht="14" thickBot="1">
      <c r="AE316" s="272" t="s">
        <v>84</v>
      </c>
    </row>
    <row r="317" spans="1:89" ht="15" thickTop="1" thickBot="1">
      <c r="A317" s="298" t="s">
        <v>0</v>
      </c>
      <c r="B317" s="292" t="s">
        <v>1</v>
      </c>
      <c r="C317" s="293"/>
      <c r="D317" s="292" t="s">
        <v>2</v>
      </c>
      <c r="E317" s="293"/>
      <c r="F317" s="292" t="s">
        <v>3</v>
      </c>
      <c r="G317" s="293"/>
      <c r="H317" s="292" t="s">
        <v>4</v>
      </c>
      <c r="I317" s="293"/>
      <c r="J317" s="292" t="s">
        <v>5</v>
      </c>
      <c r="K317" s="293"/>
      <c r="L317" s="292" t="s">
        <v>6</v>
      </c>
      <c r="M317" s="293"/>
      <c r="N317" s="292" t="s">
        <v>7</v>
      </c>
      <c r="O317" s="293"/>
      <c r="P317" s="292" t="s">
        <v>8</v>
      </c>
      <c r="Q317" s="293"/>
      <c r="R317" s="292" t="s">
        <v>9</v>
      </c>
      <c r="S317" s="293"/>
      <c r="T317" s="292" t="s">
        <v>10</v>
      </c>
      <c r="U317" s="293"/>
      <c r="V317" s="292" t="s">
        <v>11</v>
      </c>
      <c r="W317" s="293"/>
      <c r="X317" s="292" t="s">
        <v>12</v>
      </c>
      <c r="Y317" s="293"/>
      <c r="Z317" s="294" t="s">
        <v>40</v>
      </c>
      <c r="AA317" s="295"/>
      <c r="AB317" s="296" t="s">
        <v>41</v>
      </c>
      <c r="AC317" s="297"/>
      <c r="AE317" s="298" t="s">
        <v>0</v>
      </c>
      <c r="AF317" s="292" t="s">
        <v>1</v>
      </c>
      <c r="AG317" s="293"/>
      <c r="AH317" s="292" t="s">
        <v>2</v>
      </c>
      <c r="AI317" s="293"/>
      <c r="AJ317" s="292" t="s">
        <v>3</v>
      </c>
      <c r="AK317" s="293"/>
      <c r="AL317" s="292" t="s">
        <v>4</v>
      </c>
      <c r="AM317" s="293"/>
      <c r="AN317" s="292" t="s">
        <v>5</v>
      </c>
      <c r="AO317" s="293"/>
      <c r="AP317" s="292" t="s">
        <v>6</v>
      </c>
      <c r="AQ317" s="293"/>
      <c r="AR317" s="292" t="s">
        <v>7</v>
      </c>
      <c r="AS317" s="293"/>
      <c r="AT317" s="292" t="s">
        <v>8</v>
      </c>
      <c r="AU317" s="293"/>
      <c r="AV317" s="292" t="s">
        <v>9</v>
      </c>
      <c r="AW317" s="293"/>
      <c r="AX317" s="292" t="s">
        <v>10</v>
      </c>
      <c r="AY317" s="293"/>
      <c r="AZ317" s="292" t="s">
        <v>11</v>
      </c>
      <c r="BA317" s="293"/>
      <c r="BB317" s="292" t="s">
        <v>12</v>
      </c>
      <c r="BC317" s="293"/>
      <c r="BD317" s="294" t="s">
        <v>40</v>
      </c>
      <c r="BE317" s="295"/>
      <c r="BF317" s="296" t="s">
        <v>41</v>
      </c>
      <c r="BG317" s="297"/>
      <c r="BI317" s="298" t="s">
        <v>0</v>
      </c>
      <c r="BJ317" s="292" t="s">
        <v>1</v>
      </c>
      <c r="BK317" s="293"/>
      <c r="BL317" s="292" t="s">
        <v>2</v>
      </c>
      <c r="BM317" s="293"/>
      <c r="BN317" s="292" t="s">
        <v>3</v>
      </c>
      <c r="BO317" s="293"/>
      <c r="BP317" s="292" t="s">
        <v>4</v>
      </c>
      <c r="BQ317" s="293"/>
      <c r="BR317" s="292" t="s">
        <v>5</v>
      </c>
      <c r="BS317" s="293"/>
      <c r="BT317" s="292" t="s">
        <v>6</v>
      </c>
      <c r="BU317" s="293"/>
      <c r="BV317" s="292" t="s">
        <v>7</v>
      </c>
      <c r="BW317" s="293"/>
      <c r="BX317" s="292" t="s">
        <v>8</v>
      </c>
      <c r="BY317" s="293"/>
      <c r="BZ317" s="292" t="s">
        <v>9</v>
      </c>
      <c r="CA317" s="293"/>
      <c r="CB317" s="292" t="s">
        <v>10</v>
      </c>
      <c r="CC317" s="293"/>
      <c r="CD317" s="292" t="s">
        <v>11</v>
      </c>
      <c r="CE317" s="293"/>
      <c r="CF317" s="292" t="s">
        <v>12</v>
      </c>
      <c r="CG317" s="293"/>
      <c r="CH317" s="294" t="s">
        <v>40</v>
      </c>
      <c r="CI317" s="295"/>
      <c r="CJ317" s="292" t="s">
        <v>41</v>
      </c>
      <c r="CK317" s="293"/>
    </row>
    <row r="318" spans="1:89" ht="15" thickTop="1" thickBot="1">
      <c r="A318" s="299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9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9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4" thickTop="1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5" t="str">
        <f>$AE$9</f>
        <v>07:00 - 07:59</v>
      </c>
      <c r="AF319" s="126">
        <f>SUMIF($A$9:$A$32,$AE319,B$319:B$342)</f>
        <v>0</v>
      </c>
      <c r="AG319" s="186">
        <f t="shared" ref="AG319:AV320" si="4989">SUMIF($A$9:$A$32,$AE319,C$319:C$342)</f>
        <v>0</v>
      </c>
      <c r="AH319" s="127">
        <f t="shared" si="4989"/>
        <v>0</v>
      </c>
      <c r="AI319" s="180">
        <f t="shared" si="4989"/>
        <v>0</v>
      </c>
      <c r="AJ319" s="126">
        <f t="shared" si="4989"/>
        <v>0</v>
      </c>
      <c r="AK319" s="128">
        <f t="shared" si="4989"/>
        <v>0</v>
      </c>
      <c r="AL319" s="127">
        <f t="shared" si="4989"/>
        <v>0</v>
      </c>
      <c r="AM319" s="180">
        <f t="shared" si="4989"/>
        <v>0</v>
      </c>
      <c r="AN319" s="126">
        <f t="shared" si="4989"/>
        <v>0</v>
      </c>
      <c r="AO319" s="128">
        <f t="shared" si="4989"/>
        <v>0</v>
      </c>
      <c r="AP319" s="127">
        <f t="shared" si="4989"/>
        <v>0</v>
      </c>
      <c r="AQ319" s="126">
        <f t="shared" si="4989"/>
        <v>0</v>
      </c>
      <c r="AR319" s="179">
        <f t="shared" si="4989"/>
        <v>0</v>
      </c>
      <c r="AS319" s="181">
        <f t="shared" si="4989"/>
        <v>0</v>
      </c>
      <c r="AT319" s="126">
        <f t="shared" si="4989"/>
        <v>0</v>
      </c>
      <c r="AU319" s="128">
        <f t="shared" si="4989"/>
        <v>0</v>
      </c>
      <c r="AV319" s="127">
        <f t="shared" si="4989"/>
        <v>0</v>
      </c>
      <c r="AW319" s="180">
        <f t="shared" ref="AW319:BE320" si="4990">SUMIF($A$9:$A$32,$AE319,S$319:S$342)</f>
        <v>0</v>
      </c>
      <c r="AX319" s="126">
        <f t="shared" si="4990"/>
        <v>0</v>
      </c>
      <c r="AY319" s="128">
        <f t="shared" si="4990"/>
        <v>0</v>
      </c>
      <c r="AZ319" s="127">
        <f t="shared" si="4990"/>
        <v>0</v>
      </c>
      <c r="BA319" s="180">
        <f t="shared" si="4990"/>
        <v>0</v>
      </c>
      <c r="BB319" s="126">
        <f t="shared" si="4990"/>
        <v>0</v>
      </c>
      <c r="BC319" s="128">
        <f t="shared" si="4990"/>
        <v>0</v>
      </c>
      <c r="BD319" s="184">
        <f t="shared" si="4990"/>
        <v>0</v>
      </c>
      <c r="BE319" s="185">
        <f t="shared" si="4990"/>
        <v>0</v>
      </c>
      <c r="BF319" s="170">
        <f>AF319+AH319+AJ319+AL319+AN319+AP319+AR319+AT319+AV319+AX319+AZ319+BB319+BD319</f>
        <v>0</v>
      </c>
      <c r="BG319" s="171">
        <f>AG319+AI319+AK319+AM319+AO319+AQ319+AS319+AU319+AW319+AY319+BA319+BC319+BE319</f>
        <v>0</v>
      </c>
      <c r="BI319" s="125" t="s">
        <v>16</v>
      </c>
      <c r="BJ319" s="129" t="e">
        <f>B319/B343</f>
        <v>#DIV/0!</v>
      </c>
      <c r="BK319" s="130" t="e">
        <f t="shared" ref="BK319" si="4991">C319/C343</f>
        <v>#DIV/0!</v>
      </c>
      <c r="BL319" s="131" t="e">
        <f t="shared" ref="BL319" si="4992">D319/D343</f>
        <v>#DIV/0!</v>
      </c>
      <c r="BM319" s="132" t="e">
        <f t="shared" ref="BM319" si="4993">E319/E343</f>
        <v>#DIV/0!</v>
      </c>
      <c r="BN319" s="129" t="e">
        <f t="shared" ref="BN319" si="4994">F319/F343</f>
        <v>#DIV/0!</v>
      </c>
      <c r="BO319" s="130" t="e">
        <f t="shared" ref="BO319" si="4995">G319/G343</f>
        <v>#DIV/0!</v>
      </c>
      <c r="BP319" s="131" t="e">
        <f t="shared" ref="BP319" si="4996">H319/H343</f>
        <v>#DIV/0!</v>
      </c>
      <c r="BQ319" s="132" t="e">
        <f t="shared" ref="BQ319" si="4997">I319/I343</f>
        <v>#DIV/0!</v>
      </c>
      <c r="BR319" s="129" t="e">
        <f t="shared" ref="BR319" si="4998">J319/J343</f>
        <v>#DIV/0!</v>
      </c>
      <c r="BS319" s="130" t="e">
        <f t="shared" ref="BS319" si="4999">K319/K343</f>
        <v>#DIV/0!</v>
      </c>
      <c r="BT319" s="131" t="e">
        <f t="shared" ref="BT319" si="5000">L319/L343</f>
        <v>#DIV/0!</v>
      </c>
      <c r="BU319" s="129" t="e">
        <f t="shared" ref="BU319" si="5001">M319/M343</f>
        <v>#DIV/0!</v>
      </c>
      <c r="BV319" s="133" t="e">
        <f t="shared" ref="BV319" si="5002">N319/N343</f>
        <v>#DIV/0!</v>
      </c>
      <c r="BW319" s="134" t="e">
        <f t="shared" ref="BW319" si="5003">O319/O343</f>
        <v>#DIV/0!</v>
      </c>
      <c r="BX319" s="129" t="e">
        <f t="shared" ref="BX319" si="5004">P319/P343</f>
        <v>#DIV/0!</v>
      </c>
      <c r="BY319" s="130" t="e">
        <f t="shared" ref="BY319" si="5005">Q319/Q343</f>
        <v>#DIV/0!</v>
      </c>
      <c r="BZ319" s="131" t="e">
        <f t="shared" ref="BZ319" si="5006">R319/R343</f>
        <v>#DIV/0!</v>
      </c>
      <c r="CA319" s="132" t="e">
        <f t="shared" ref="CA319" si="5007">S319/S343</f>
        <v>#DIV/0!</v>
      </c>
      <c r="CB319" s="129" t="e">
        <f t="shared" ref="CB319" si="5008">T319/T343</f>
        <v>#DIV/0!</v>
      </c>
      <c r="CC319" s="130" t="e">
        <f t="shared" ref="CC319" si="5009">U319/U343</f>
        <v>#DIV/0!</v>
      </c>
      <c r="CD319" s="131" t="e">
        <f t="shared" ref="CD319" si="5010">V319/V343</f>
        <v>#DIV/0!</v>
      </c>
      <c r="CE319" s="132" t="e">
        <f t="shared" ref="CE319" si="5011">W319/W343</f>
        <v>#DIV/0!</v>
      </c>
      <c r="CF319" s="129" t="e">
        <f t="shared" ref="CF319" si="5012">X319/X343</f>
        <v>#DIV/0!</v>
      </c>
      <c r="CG319" s="130" t="e">
        <f t="shared" ref="CG319" si="5013">Y319/Y343</f>
        <v>#DIV/0!</v>
      </c>
      <c r="CH319" s="131" t="e">
        <f t="shared" ref="CH319" si="5014">Z319/Z343</f>
        <v>#DIV/0!</v>
      </c>
      <c r="CI319" s="129" t="e">
        <f t="shared" ref="CI319" si="5015">AA319/AA343</f>
        <v>#DIV/0!</v>
      </c>
      <c r="CJ319" s="135" t="e">
        <f t="shared" ref="CJ319" si="5016">AB319/AB343</f>
        <v>#DIV/0!</v>
      </c>
      <c r="CK319" s="136" t="e">
        <f t="shared" ref="CK319" si="5017">AC319/AC343</f>
        <v>#DIV/0!</v>
      </c>
    </row>
    <row r="320" spans="1:89">
      <c r="A320" s="137" t="s">
        <v>17</v>
      </c>
      <c r="B320" s="189"/>
      <c r="C320" s="190"/>
      <c r="D320" s="191"/>
      <c r="E320" s="192"/>
      <c r="F320" s="189"/>
      <c r="G320" s="193"/>
      <c r="H320" s="191"/>
      <c r="I320" s="192"/>
      <c r="J320" s="189"/>
      <c r="K320" s="193"/>
      <c r="L320" s="191"/>
      <c r="M320" s="189"/>
      <c r="N320" s="194"/>
      <c r="O320" s="195"/>
      <c r="P320" s="189"/>
      <c r="Q320" s="193"/>
      <c r="R320" s="191"/>
      <c r="S320" s="192"/>
      <c r="T320" s="189"/>
      <c r="U320" s="193"/>
      <c r="V320" s="191"/>
      <c r="W320" s="192"/>
      <c r="X320" s="189"/>
      <c r="Y320" s="193"/>
      <c r="Z320" s="191"/>
      <c r="AA320" s="189"/>
      <c r="AB320" s="172">
        <f t="shared" ref="AB320:AB339" si="5018">SUM(B320,D320,F320,H320,J320,L320,N320,P320,R320,T320,V320,X320,Z320)</f>
        <v>0</v>
      </c>
      <c r="AC320" s="173">
        <f t="shared" ref="AC320:AC339" si="5019">SUM(C320,E320,G320,I320,K320,M320,O320,Q320,S320,U320,W320,Y320,AA320)</f>
        <v>0</v>
      </c>
      <c r="AE320" s="277" t="str">
        <f>$AE$10</f>
        <v>08:00 - 08:59</v>
      </c>
      <c r="AF320" s="126">
        <f>SUMIF($A$9:$A$32,$AE320,B$319:B$342)</f>
        <v>0</v>
      </c>
      <c r="AG320" s="190">
        <f t="shared" si="4989"/>
        <v>0</v>
      </c>
      <c r="AH320" s="191">
        <f t="shared" si="4989"/>
        <v>0</v>
      </c>
      <c r="AI320" s="192">
        <f t="shared" si="4989"/>
        <v>0</v>
      </c>
      <c r="AJ320" s="278">
        <f t="shared" si="4989"/>
        <v>0</v>
      </c>
      <c r="AK320" s="193">
        <f t="shared" si="4989"/>
        <v>0</v>
      </c>
      <c r="AL320" s="191">
        <f t="shared" si="4989"/>
        <v>0</v>
      </c>
      <c r="AM320" s="192">
        <f t="shared" si="4989"/>
        <v>0</v>
      </c>
      <c r="AN320" s="278">
        <f t="shared" si="4989"/>
        <v>0</v>
      </c>
      <c r="AO320" s="193">
        <f t="shared" si="4989"/>
        <v>0</v>
      </c>
      <c r="AP320" s="191">
        <f t="shared" si="4989"/>
        <v>0</v>
      </c>
      <c r="AQ320" s="278">
        <f t="shared" si="4989"/>
        <v>0</v>
      </c>
      <c r="AR320" s="194">
        <f t="shared" si="4989"/>
        <v>0</v>
      </c>
      <c r="AS320" s="195">
        <f t="shared" si="4989"/>
        <v>0</v>
      </c>
      <c r="AT320" s="278">
        <f t="shared" si="4989"/>
        <v>0</v>
      </c>
      <c r="AU320" s="193">
        <f t="shared" si="4989"/>
        <v>0</v>
      </c>
      <c r="AV320" s="191">
        <f t="shared" si="4989"/>
        <v>0</v>
      </c>
      <c r="AW320" s="192">
        <f t="shared" si="4990"/>
        <v>0</v>
      </c>
      <c r="AX320" s="278">
        <f t="shared" si="4990"/>
        <v>0</v>
      </c>
      <c r="AY320" s="193">
        <f t="shared" si="4990"/>
        <v>0</v>
      </c>
      <c r="AZ320" s="191">
        <f t="shared" si="4990"/>
        <v>0</v>
      </c>
      <c r="BA320" s="192">
        <f t="shared" si="4990"/>
        <v>0</v>
      </c>
      <c r="BB320" s="278">
        <f t="shared" si="4990"/>
        <v>0</v>
      </c>
      <c r="BC320" s="193">
        <f t="shared" si="4990"/>
        <v>0</v>
      </c>
      <c r="BD320" s="191">
        <f t="shared" si="4990"/>
        <v>0</v>
      </c>
      <c r="BE320" s="278">
        <f t="shared" si="4990"/>
        <v>0</v>
      </c>
      <c r="BF320" s="172">
        <f>SUM(AF320,AH320,AJ320,AL320,AN320,AP320,AR320,AT320,AV320,AX320,AZ320,BB320,BD320)</f>
        <v>0</v>
      </c>
      <c r="BG320" s="173">
        <f>SUM(AG320,AI320,AK320,AM320,AO320,AQ320,AS320,AU320,AW320,AY320,BA320,BC320,BE320)</f>
        <v>0</v>
      </c>
      <c r="BI320" s="137" t="s">
        <v>17</v>
      </c>
      <c r="BJ320" s="129" t="e">
        <f>#REF!/B343</f>
        <v>#REF!</v>
      </c>
      <c r="BK320" s="130" t="e">
        <f t="shared" ref="BK320" si="5020">C320/C343</f>
        <v>#DIV/0!</v>
      </c>
      <c r="BL320" s="131" t="e">
        <f t="shared" ref="BL320" si="5021">D320/D343</f>
        <v>#DIV/0!</v>
      </c>
      <c r="BM320" s="132" t="e">
        <f t="shared" ref="BM320" si="5022">E320/E343</f>
        <v>#DIV/0!</v>
      </c>
      <c r="BN320" s="129" t="e">
        <f t="shared" ref="BN320" si="5023">F320/F343</f>
        <v>#DIV/0!</v>
      </c>
      <c r="BO320" s="130" t="e">
        <f t="shared" ref="BO320" si="5024">G320/G343</f>
        <v>#DIV/0!</v>
      </c>
      <c r="BP320" s="131" t="e">
        <f t="shared" ref="BP320" si="5025">H320/H343</f>
        <v>#DIV/0!</v>
      </c>
      <c r="BQ320" s="132" t="e">
        <f t="shared" ref="BQ320" si="5026">I320/I343</f>
        <v>#DIV/0!</v>
      </c>
      <c r="BR320" s="129" t="e">
        <f t="shared" ref="BR320" si="5027">J320/J343</f>
        <v>#DIV/0!</v>
      </c>
      <c r="BS320" s="130" t="e">
        <f t="shared" ref="BS320" si="5028">K320/K343</f>
        <v>#DIV/0!</v>
      </c>
      <c r="BT320" s="131" t="e">
        <f t="shared" ref="BT320" si="5029">L320/L343</f>
        <v>#DIV/0!</v>
      </c>
      <c r="BU320" s="129" t="e">
        <f t="shared" ref="BU320" si="5030">M320/M343</f>
        <v>#DIV/0!</v>
      </c>
      <c r="BV320" s="133" t="e">
        <f t="shared" ref="BV320" si="5031">N320/N343</f>
        <v>#DIV/0!</v>
      </c>
      <c r="BW320" s="134" t="e">
        <f t="shared" ref="BW320" si="5032">O320/O343</f>
        <v>#DIV/0!</v>
      </c>
      <c r="BX320" s="129" t="e">
        <f t="shared" ref="BX320" si="5033">P320/P343</f>
        <v>#DIV/0!</v>
      </c>
      <c r="BY320" s="130" t="e">
        <f t="shared" ref="BY320" si="5034">Q320/Q343</f>
        <v>#DIV/0!</v>
      </c>
      <c r="BZ320" s="131" t="e">
        <f t="shared" ref="BZ320" si="5035">R320/R343</f>
        <v>#DIV/0!</v>
      </c>
      <c r="CA320" s="132" t="e">
        <f t="shared" ref="CA320" si="5036">S320/S343</f>
        <v>#DIV/0!</v>
      </c>
      <c r="CB320" s="129" t="e">
        <f t="shared" ref="CB320" si="5037">T320/T343</f>
        <v>#DIV/0!</v>
      </c>
      <c r="CC320" s="130" t="e">
        <f t="shared" ref="CC320" si="5038">U320/U343</f>
        <v>#DIV/0!</v>
      </c>
      <c r="CD320" s="131" t="e">
        <f t="shared" ref="CD320" si="5039">V320/V343</f>
        <v>#DIV/0!</v>
      </c>
      <c r="CE320" s="132" t="e">
        <f t="shared" ref="CE320" si="5040">W320/W343</f>
        <v>#DIV/0!</v>
      </c>
      <c r="CF320" s="129" t="e">
        <f t="shared" ref="CF320" si="5041">X320/X343</f>
        <v>#DIV/0!</v>
      </c>
      <c r="CG320" s="130" t="e">
        <f t="shared" ref="CG320" si="5042">Y320/Y343</f>
        <v>#DIV/0!</v>
      </c>
      <c r="CH320" s="131" t="e">
        <f t="shared" ref="CH320" si="5043">Z320/Z343</f>
        <v>#DIV/0!</v>
      </c>
      <c r="CI320" s="129" t="e">
        <f t="shared" ref="CI320" si="5044">AA320/AA343</f>
        <v>#DIV/0!</v>
      </c>
      <c r="CJ320" s="135" t="e">
        <f t="shared" ref="CJ320" si="5045">AB320/AB343</f>
        <v>#DIV/0!</v>
      </c>
      <c r="CK320" s="136" t="e">
        <f t="shared" ref="CK320" si="5046">AC320/AC343</f>
        <v>#DIV/0!</v>
      </c>
    </row>
    <row r="321" spans="1:89" ht="14" thickBot="1">
      <c r="A321" s="146" t="s">
        <v>18</v>
      </c>
      <c r="B321" s="196"/>
      <c r="C321" s="197"/>
      <c r="D321" s="198"/>
      <c r="E321" s="199"/>
      <c r="F321" s="196"/>
      <c r="G321" s="200"/>
      <c r="H321" s="198"/>
      <c r="I321" s="199"/>
      <c r="J321" s="196"/>
      <c r="K321" s="200"/>
      <c r="L321" s="198"/>
      <c r="M321" s="196"/>
      <c r="N321" s="201"/>
      <c r="O321" s="202"/>
      <c r="P321" s="196"/>
      <c r="Q321" s="200"/>
      <c r="R321" s="198"/>
      <c r="S321" s="199"/>
      <c r="T321" s="196"/>
      <c r="U321" s="200"/>
      <c r="V321" s="198"/>
      <c r="W321" s="199"/>
      <c r="X321" s="196"/>
      <c r="Y321" s="200"/>
      <c r="Z321" s="198"/>
      <c r="AA321" s="196"/>
      <c r="AB321" s="172">
        <f t="shared" si="5018"/>
        <v>0</v>
      </c>
      <c r="AC321" s="173">
        <f t="shared" si="5019"/>
        <v>0</v>
      </c>
      <c r="AE321" s="275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 t="e">
        <f>B320/B343</f>
        <v>#DIV/0!</v>
      </c>
      <c r="BK321" s="130" t="e">
        <f t="shared" ref="BK321" si="5047">C321/C343</f>
        <v>#DIV/0!</v>
      </c>
      <c r="BL321" s="131" t="e">
        <f t="shared" ref="BL321" si="5048">D321/D343</f>
        <v>#DIV/0!</v>
      </c>
      <c r="BM321" s="132" t="e">
        <f t="shared" ref="BM321" si="5049">E321/E343</f>
        <v>#DIV/0!</v>
      </c>
      <c r="BN321" s="129" t="e">
        <f t="shared" ref="BN321" si="5050">F321/F343</f>
        <v>#DIV/0!</v>
      </c>
      <c r="BO321" s="130" t="e">
        <f t="shared" ref="BO321" si="5051">G321/G343</f>
        <v>#DIV/0!</v>
      </c>
      <c r="BP321" s="131" t="e">
        <f t="shared" ref="BP321" si="5052">H321/H343</f>
        <v>#DIV/0!</v>
      </c>
      <c r="BQ321" s="132" t="e">
        <f t="shared" ref="BQ321" si="5053">I321/I343</f>
        <v>#DIV/0!</v>
      </c>
      <c r="BR321" s="129" t="e">
        <f t="shared" ref="BR321" si="5054">J321/J343</f>
        <v>#DIV/0!</v>
      </c>
      <c r="BS321" s="130" t="e">
        <f t="shared" ref="BS321" si="5055">K321/K343</f>
        <v>#DIV/0!</v>
      </c>
      <c r="BT321" s="131" t="e">
        <f t="shared" ref="BT321" si="5056">L321/L343</f>
        <v>#DIV/0!</v>
      </c>
      <c r="BU321" s="129" t="e">
        <f t="shared" ref="BU321" si="5057">M321/M343</f>
        <v>#DIV/0!</v>
      </c>
      <c r="BV321" s="133" t="e">
        <f t="shared" ref="BV321" si="5058">N321/N343</f>
        <v>#DIV/0!</v>
      </c>
      <c r="BW321" s="134" t="e">
        <f t="shared" ref="BW321" si="5059">O321/O343</f>
        <v>#DIV/0!</v>
      </c>
      <c r="BX321" s="129" t="e">
        <f t="shared" ref="BX321" si="5060">P321/P343</f>
        <v>#DIV/0!</v>
      </c>
      <c r="BY321" s="130" t="e">
        <f t="shared" ref="BY321" si="5061">Q321/Q343</f>
        <v>#DIV/0!</v>
      </c>
      <c r="BZ321" s="131" t="e">
        <f t="shared" ref="BZ321" si="5062">R321/R343</f>
        <v>#DIV/0!</v>
      </c>
      <c r="CA321" s="132" t="e">
        <f t="shared" ref="CA321" si="5063">S321/S343</f>
        <v>#DIV/0!</v>
      </c>
      <c r="CB321" s="129" t="e">
        <f t="shared" ref="CB321" si="5064">T321/T343</f>
        <v>#DIV/0!</v>
      </c>
      <c r="CC321" s="130" t="e">
        <f t="shared" ref="CC321" si="5065">U321/U343</f>
        <v>#DIV/0!</v>
      </c>
      <c r="CD321" s="131" t="e">
        <f t="shared" ref="CD321" si="5066">V321/V343</f>
        <v>#DIV/0!</v>
      </c>
      <c r="CE321" s="132" t="e">
        <f t="shared" ref="CE321" si="5067">W321/W343</f>
        <v>#DIV/0!</v>
      </c>
      <c r="CF321" s="129" t="e">
        <f t="shared" ref="CF321" si="5068">X321/X343</f>
        <v>#DIV/0!</v>
      </c>
      <c r="CG321" s="130" t="e">
        <f t="shared" ref="CG321" si="5069">Y321/Y343</f>
        <v>#DIV/0!</v>
      </c>
      <c r="CH321" s="131" t="e">
        <f t="shared" ref="CH321" si="5070">Z321/Z343</f>
        <v>#DIV/0!</v>
      </c>
      <c r="CI321" s="129" t="e">
        <f t="shared" ref="CI321" si="5071">AA321/AA343</f>
        <v>#DIV/0!</v>
      </c>
      <c r="CJ321" s="135" t="e">
        <f t="shared" ref="CJ321" si="5072">AB321/AB343</f>
        <v>#DIV/0!</v>
      </c>
      <c r="CK321" s="136" t="e">
        <f t="shared" ref="CK321" si="5073">AC321/AC343</f>
        <v>#DIV/0!</v>
      </c>
    </row>
    <row r="322" spans="1:89" ht="15" thickTop="1" thickBot="1">
      <c r="A322" s="137" t="s">
        <v>19</v>
      </c>
      <c r="B322" s="189"/>
      <c r="C322" s="190"/>
      <c r="D322" s="191"/>
      <c r="E322" s="192"/>
      <c r="F322" s="189"/>
      <c r="G322" s="193"/>
      <c r="H322" s="191"/>
      <c r="I322" s="192"/>
      <c r="J322" s="189"/>
      <c r="K322" s="193"/>
      <c r="L322" s="191"/>
      <c r="M322" s="189"/>
      <c r="N322" s="194"/>
      <c r="O322" s="195"/>
      <c r="P322" s="189"/>
      <c r="Q322" s="193"/>
      <c r="R322" s="191"/>
      <c r="S322" s="192"/>
      <c r="T322" s="189"/>
      <c r="U322" s="193"/>
      <c r="V322" s="191"/>
      <c r="W322" s="192"/>
      <c r="X322" s="189"/>
      <c r="Y322" s="193"/>
      <c r="Z322" s="191"/>
      <c r="AA322" s="189"/>
      <c r="AB322" s="172">
        <f t="shared" si="5018"/>
        <v>0</v>
      </c>
      <c r="AC322" s="173">
        <f t="shared" si="5019"/>
        <v>0</v>
      </c>
      <c r="AE322" s="269" t="s">
        <v>13</v>
      </c>
      <c r="AF322" s="20">
        <f t="shared" ref="AF322:BG322" si="5074">SUM(AF319:AF321)</f>
        <v>0</v>
      </c>
      <c r="AG322" s="21">
        <f t="shared" si="5074"/>
        <v>0</v>
      </c>
      <c r="AH322" s="20">
        <f t="shared" si="5074"/>
        <v>0</v>
      </c>
      <c r="AI322" s="21">
        <f t="shared" si="5074"/>
        <v>0</v>
      </c>
      <c r="AJ322" s="20">
        <f t="shared" si="5074"/>
        <v>0</v>
      </c>
      <c r="AK322" s="21">
        <f t="shared" si="5074"/>
        <v>0</v>
      </c>
      <c r="AL322" s="20">
        <f t="shared" si="5074"/>
        <v>0</v>
      </c>
      <c r="AM322" s="21">
        <f t="shared" si="5074"/>
        <v>0</v>
      </c>
      <c r="AN322" s="20">
        <f t="shared" si="5074"/>
        <v>0</v>
      </c>
      <c r="AO322" s="21">
        <f t="shared" si="5074"/>
        <v>0</v>
      </c>
      <c r="AP322" s="20">
        <f t="shared" si="5074"/>
        <v>0</v>
      </c>
      <c r="AQ322" s="21">
        <f t="shared" si="5074"/>
        <v>0</v>
      </c>
      <c r="AR322" s="20">
        <f t="shared" si="5074"/>
        <v>0</v>
      </c>
      <c r="AS322" s="21">
        <f t="shared" si="5074"/>
        <v>0</v>
      </c>
      <c r="AT322" s="20">
        <f t="shared" si="5074"/>
        <v>0</v>
      </c>
      <c r="AU322" s="21">
        <f t="shared" si="5074"/>
        <v>0</v>
      </c>
      <c r="AV322" s="20">
        <f t="shared" si="5074"/>
        <v>0</v>
      </c>
      <c r="AW322" s="21">
        <f t="shared" si="5074"/>
        <v>0</v>
      </c>
      <c r="AX322" s="20">
        <f t="shared" si="5074"/>
        <v>0</v>
      </c>
      <c r="AY322" s="21">
        <f t="shared" si="5074"/>
        <v>0</v>
      </c>
      <c r="AZ322" s="20">
        <f t="shared" si="5074"/>
        <v>0</v>
      </c>
      <c r="BA322" s="21">
        <f t="shared" si="5074"/>
        <v>0</v>
      </c>
      <c r="BB322" s="20">
        <f t="shared" si="5074"/>
        <v>0</v>
      </c>
      <c r="BC322" s="21">
        <f t="shared" si="5074"/>
        <v>0</v>
      </c>
      <c r="BD322" s="20">
        <f t="shared" si="5074"/>
        <v>0</v>
      </c>
      <c r="BE322" s="21">
        <f t="shared" si="5074"/>
        <v>0</v>
      </c>
      <c r="BF322" s="174">
        <f t="shared" si="5074"/>
        <v>0</v>
      </c>
      <c r="BG322" s="175">
        <f t="shared" si="5074"/>
        <v>0</v>
      </c>
      <c r="BI322" s="137" t="s">
        <v>19</v>
      </c>
      <c r="BJ322" s="129" t="e">
        <f>B322/B343</f>
        <v>#DIV/0!</v>
      </c>
      <c r="BK322" s="130" t="e">
        <f t="shared" ref="BK322" si="5075">C322/C343</f>
        <v>#DIV/0!</v>
      </c>
      <c r="BL322" s="131" t="e">
        <f t="shared" ref="BL322" si="5076">D322/D343</f>
        <v>#DIV/0!</v>
      </c>
      <c r="BM322" s="132" t="e">
        <f t="shared" ref="BM322" si="5077">E322/E343</f>
        <v>#DIV/0!</v>
      </c>
      <c r="BN322" s="129" t="e">
        <f t="shared" ref="BN322" si="5078">F322/F343</f>
        <v>#DIV/0!</v>
      </c>
      <c r="BO322" s="130" t="e">
        <f t="shared" ref="BO322" si="5079">G322/G343</f>
        <v>#DIV/0!</v>
      </c>
      <c r="BP322" s="131" t="e">
        <f t="shared" ref="BP322" si="5080">H322/H343</f>
        <v>#DIV/0!</v>
      </c>
      <c r="BQ322" s="132" t="e">
        <f t="shared" ref="BQ322" si="5081">I322/I343</f>
        <v>#DIV/0!</v>
      </c>
      <c r="BR322" s="129" t="e">
        <f t="shared" ref="BR322" si="5082">J322/J343</f>
        <v>#DIV/0!</v>
      </c>
      <c r="BS322" s="130" t="e">
        <f t="shared" ref="BS322" si="5083">K322/K343</f>
        <v>#DIV/0!</v>
      </c>
      <c r="BT322" s="131" t="e">
        <f t="shared" ref="BT322" si="5084">L322/L343</f>
        <v>#DIV/0!</v>
      </c>
      <c r="BU322" s="129" t="e">
        <f t="shared" ref="BU322" si="5085">M322/M343</f>
        <v>#DIV/0!</v>
      </c>
      <c r="BV322" s="133" t="e">
        <f t="shared" ref="BV322" si="5086">N322/N343</f>
        <v>#DIV/0!</v>
      </c>
      <c r="BW322" s="134" t="e">
        <f t="shared" ref="BW322" si="5087">O322/O343</f>
        <v>#DIV/0!</v>
      </c>
      <c r="BX322" s="129" t="e">
        <f t="shared" ref="BX322" si="5088">P322/P343</f>
        <v>#DIV/0!</v>
      </c>
      <c r="BY322" s="130" t="e">
        <f t="shared" ref="BY322" si="5089">Q322/Q343</f>
        <v>#DIV/0!</v>
      </c>
      <c r="BZ322" s="131" t="e">
        <f t="shared" ref="BZ322" si="5090">R322/R343</f>
        <v>#DIV/0!</v>
      </c>
      <c r="CA322" s="132" t="e">
        <f t="shared" ref="CA322" si="5091">S322/S343</f>
        <v>#DIV/0!</v>
      </c>
      <c r="CB322" s="129" t="e">
        <f t="shared" ref="CB322" si="5092">T322/T343</f>
        <v>#DIV/0!</v>
      </c>
      <c r="CC322" s="130" t="e">
        <f t="shared" ref="CC322" si="5093">U322/U343</f>
        <v>#DIV/0!</v>
      </c>
      <c r="CD322" s="131" t="e">
        <f t="shared" ref="CD322" si="5094">V322/V343</f>
        <v>#DIV/0!</v>
      </c>
      <c r="CE322" s="132" t="e">
        <f t="shared" ref="CE322" si="5095">W322/W343</f>
        <v>#DIV/0!</v>
      </c>
      <c r="CF322" s="129" t="e">
        <f t="shared" ref="CF322" si="5096">X322/X343</f>
        <v>#DIV/0!</v>
      </c>
      <c r="CG322" s="130" t="e">
        <f t="shared" ref="CG322" si="5097">Y322/Y343</f>
        <v>#DIV/0!</v>
      </c>
      <c r="CH322" s="131" t="e">
        <f t="shared" ref="CH322" si="5098">Z322/Z343</f>
        <v>#DIV/0!</v>
      </c>
      <c r="CI322" s="129" t="e">
        <f t="shared" ref="CI322" si="5099">AA322/AA343</f>
        <v>#DIV/0!</v>
      </c>
      <c r="CJ322" s="135" t="e">
        <f t="shared" ref="CJ322" si="5100">AB322/AB343</f>
        <v>#DIV/0!</v>
      </c>
      <c r="CK322" s="136" t="e">
        <f t="shared" ref="CK322" si="5101">AC322/AC343</f>
        <v>#DIV/0!</v>
      </c>
    </row>
    <row r="323" spans="1:89" ht="14" thickTop="1">
      <c r="A323" s="146" t="s">
        <v>20</v>
      </c>
      <c r="B323" s="196"/>
      <c r="C323" s="197"/>
      <c r="D323" s="198"/>
      <c r="E323" s="199"/>
      <c r="F323" s="196"/>
      <c r="G323" s="200"/>
      <c r="H323" s="198"/>
      <c r="I323" s="199"/>
      <c r="J323" s="196"/>
      <c r="K323" s="200"/>
      <c r="L323" s="198"/>
      <c r="M323" s="196"/>
      <c r="N323" s="201"/>
      <c r="O323" s="202"/>
      <c r="P323" s="196"/>
      <c r="Q323" s="200"/>
      <c r="R323" s="198"/>
      <c r="S323" s="199"/>
      <c r="T323" s="196"/>
      <c r="U323" s="200"/>
      <c r="V323" s="198"/>
      <c r="W323" s="199"/>
      <c r="X323" s="196"/>
      <c r="Y323" s="200"/>
      <c r="Z323" s="198"/>
      <c r="AA323" s="196"/>
      <c r="AB323" s="172">
        <f t="shared" si="5018"/>
        <v>0</v>
      </c>
      <c r="AC323" s="173">
        <f t="shared" si="5019"/>
        <v>0</v>
      </c>
      <c r="BI323" s="146" t="s">
        <v>20</v>
      </c>
      <c r="BJ323" s="129" t="e">
        <f>B323/B343</f>
        <v>#DIV/0!</v>
      </c>
      <c r="BK323" s="130" t="e">
        <f t="shared" ref="BK323" si="5102">C323/C343</f>
        <v>#DIV/0!</v>
      </c>
      <c r="BL323" s="131" t="e">
        <f t="shared" ref="BL323" si="5103">D323/D343</f>
        <v>#DIV/0!</v>
      </c>
      <c r="BM323" s="132" t="e">
        <f t="shared" ref="BM323" si="5104">E323/E343</f>
        <v>#DIV/0!</v>
      </c>
      <c r="BN323" s="129" t="e">
        <f t="shared" ref="BN323" si="5105">F323/F343</f>
        <v>#DIV/0!</v>
      </c>
      <c r="BO323" s="130" t="e">
        <f t="shared" ref="BO323" si="5106">G323/G343</f>
        <v>#DIV/0!</v>
      </c>
      <c r="BP323" s="131" t="e">
        <f t="shared" ref="BP323" si="5107">H323/H343</f>
        <v>#DIV/0!</v>
      </c>
      <c r="BQ323" s="132" t="e">
        <f t="shared" ref="BQ323" si="5108">I323/I343</f>
        <v>#DIV/0!</v>
      </c>
      <c r="BR323" s="129" t="e">
        <f t="shared" ref="BR323" si="5109">J323/J343</f>
        <v>#DIV/0!</v>
      </c>
      <c r="BS323" s="130" t="e">
        <f t="shared" ref="BS323" si="5110">K323/K343</f>
        <v>#DIV/0!</v>
      </c>
      <c r="BT323" s="131" t="e">
        <f t="shared" ref="BT323" si="5111">L323/L343</f>
        <v>#DIV/0!</v>
      </c>
      <c r="BU323" s="129" t="e">
        <f t="shared" ref="BU323" si="5112">M323/M343</f>
        <v>#DIV/0!</v>
      </c>
      <c r="BV323" s="133" t="e">
        <f t="shared" ref="BV323" si="5113">N323/N343</f>
        <v>#DIV/0!</v>
      </c>
      <c r="BW323" s="134" t="e">
        <f t="shared" ref="BW323" si="5114">O323/O343</f>
        <v>#DIV/0!</v>
      </c>
      <c r="BX323" s="129" t="e">
        <f t="shared" ref="BX323" si="5115">P323/P343</f>
        <v>#DIV/0!</v>
      </c>
      <c r="BY323" s="130" t="e">
        <f t="shared" ref="BY323" si="5116">Q323/Q343</f>
        <v>#DIV/0!</v>
      </c>
      <c r="BZ323" s="131" t="e">
        <f t="shared" ref="BZ323" si="5117">R323/R343</f>
        <v>#DIV/0!</v>
      </c>
      <c r="CA323" s="132" t="e">
        <f t="shared" ref="CA323" si="5118">S323/S343</f>
        <v>#DIV/0!</v>
      </c>
      <c r="CB323" s="129" t="e">
        <f t="shared" ref="CB323" si="5119">T323/T343</f>
        <v>#DIV/0!</v>
      </c>
      <c r="CC323" s="130" t="e">
        <f t="shared" ref="CC323" si="5120">U323/U343</f>
        <v>#DIV/0!</v>
      </c>
      <c r="CD323" s="131" t="e">
        <f t="shared" ref="CD323" si="5121">V323/V343</f>
        <v>#DIV/0!</v>
      </c>
      <c r="CE323" s="132" t="e">
        <f t="shared" ref="CE323" si="5122">W323/W343</f>
        <v>#DIV/0!</v>
      </c>
      <c r="CF323" s="129" t="e">
        <f t="shared" ref="CF323" si="5123">X323/X343</f>
        <v>#DIV/0!</v>
      </c>
      <c r="CG323" s="130" t="e">
        <f t="shared" ref="CG323" si="5124">Y323/Y343</f>
        <v>#DIV/0!</v>
      </c>
      <c r="CH323" s="131" t="e">
        <f t="shared" ref="CH323" si="5125">Z323/Z343</f>
        <v>#DIV/0!</v>
      </c>
      <c r="CI323" s="129" t="e">
        <f t="shared" ref="CI323" si="5126">AA323/AA343</f>
        <v>#DIV/0!</v>
      </c>
      <c r="CJ323" s="135" t="e">
        <f t="shared" ref="CJ323" si="5127">AB323/AB343</f>
        <v>#DIV/0!</v>
      </c>
      <c r="CK323" s="136" t="e">
        <f t="shared" ref="CK323" si="5128">AC323/AC343</f>
        <v>#DIV/0!</v>
      </c>
    </row>
    <row r="324" spans="1:89" ht="14" thickBot="1">
      <c r="A324" s="137" t="s">
        <v>21</v>
      </c>
      <c r="B324" s="189"/>
      <c r="C324" s="190"/>
      <c r="D324" s="191"/>
      <c r="E324" s="192"/>
      <c r="F324" s="189"/>
      <c r="G324" s="193"/>
      <c r="H324" s="191"/>
      <c r="I324" s="192"/>
      <c r="J324" s="189"/>
      <c r="K324" s="193"/>
      <c r="L324" s="191"/>
      <c r="M324" s="189"/>
      <c r="N324" s="194"/>
      <c r="O324" s="195"/>
      <c r="P324" s="189"/>
      <c r="Q324" s="193"/>
      <c r="R324" s="191"/>
      <c r="S324" s="192"/>
      <c r="T324" s="189"/>
      <c r="U324" s="193"/>
      <c r="V324" s="191"/>
      <c r="W324" s="192"/>
      <c r="X324" s="189"/>
      <c r="Y324" s="193"/>
      <c r="Z324" s="191"/>
      <c r="AA324" s="189"/>
      <c r="AB324" s="172">
        <f t="shared" si="5018"/>
        <v>0</v>
      </c>
      <c r="AC324" s="173">
        <f t="shared" si="5019"/>
        <v>0</v>
      </c>
      <c r="AE324" s="272" t="s">
        <v>85</v>
      </c>
      <c r="BI324" s="137" t="s">
        <v>21</v>
      </c>
      <c r="BJ324" s="129" t="e">
        <f>B324/B343</f>
        <v>#DIV/0!</v>
      </c>
      <c r="BK324" s="130" t="e">
        <f t="shared" ref="BK324" si="5129">C324/C343</f>
        <v>#DIV/0!</v>
      </c>
      <c r="BL324" s="131" t="e">
        <f t="shared" ref="BL324" si="5130">D324/D343</f>
        <v>#DIV/0!</v>
      </c>
      <c r="BM324" s="132" t="e">
        <f t="shared" ref="BM324" si="5131">E324/E343</f>
        <v>#DIV/0!</v>
      </c>
      <c r="BN324" s="129" t="e">
        <f t="shared" ref="BN324" si="5132">F324/F343</f>
        <v>#DIV/0!</v>
      </c>
      <c r="BO324" s="130" t="e">
        <f t="shared" ref="BO324" si="5133">G324/G343</f>
        <v>#DIV/0!</v>
      </c>
      <c r="BP324" s="131" t="e">
        <f t="shared" ref="BP324" si="5134">H324/H343</f>
        <v>#DIV/0!</v>
      </c>
      <c r="BQ324" s="132" t="e">
        <f t="shared" ref="BQ324" si="5135">I324/I343</f>
        <v>#DIV/0!</v>
      </c>
      <c r="BR324" s="129" t="e">
        <f t="shared" ref="BR324" si="5136">J324/J343</f>
        <v>#DIV/0!</v>
      </c>
      <c r="BS324" s="130" t="e">
        <f t="shared" ref="BS324" si="5137">K324/K343</f>
        <v>#DIV/0!</v>
      </c>
      <c r="BT324" s="131" t="e">
        <f t="shared" ref="BT324" si="5138">L324/L343</f>
        <v>#DIV/0!</v>
      </c>
      <c r="BU324" s="129" t="e">
        <f t="shared" ref="BU324" si="5139">M324/M343</f>
        <v>#DIV/0!</v>
      </c>
      <c r="BV324" s="133" t="e">
        <f t="shared" ref="BV324" si="5140">N324/N343</f>
        <v>#DIV/0!</v>
      </c>
      <c r="BW324" s="134" t="e">
        <f t="shared" ref="BW324" si="5141">O324/O343</f>
        <v>#DIV/0!</v>
      </c>
      <c r="BX324" s="129" t="e">
        <f t="shared" ref="BX324" si="5142">P324/P343</f>
        <v>#DIV/0!</v>
      </c>
      <c r="BY324" s="130" t="e">
        <f t="shared" ref="BY324" si="5143">Q324/Q343</f>
        <v>#DIV/0!</v>
      </c>
      <c r="BZ324" s="131" t="e">
        <f t="shared" ref="BZ324" si="5144">R324/R343</f>
        <v>#DIV/0!</v>
      </c>
      <c r="CA324" s="132" t="e">
        <f t="shared" ref="CA324" si="5145">S324/S343</f>
        <v>#DIV/0!</v>
      </c>
      <c r="CB324" s="129" t="e">
        <f t="shared" ref="CB324" si="5146">T324/T343</f>
        <v>#DIV/0!</v>
      </c>
      <c r="CC324" s="130" t="e">
        <f t="shared" ref="CC324" si="5147">U324/U343</f>
        <v>#DIV/0!</v>
      </c>
      <c r="CD324" s="131" t="e">
        <f t="shared" ref="CD324" si="5148">V324/V343</f>
        <v>#DIV/0!</v>
      </c>
      <c r="CE324" s="132" t="e">
        <f t="shared" ref="CE324" si="5149">W324/W343</f>
        <v>#DIV/0!</v>
      </c>
      <c r="CF324" s="129" t="e">
        <f t="shared" ref="CF324" si="5150">X324/X343</f>
        <v>#DIV/0!</v>
      </c>
      <c r="CG324" s="130" t="e">
        <f t="shared" ref="CG324" si="5151">Y324/Y343</f>
        <v>#DIV/0!</v>
      </c>
      <c r="CH324" s="131" t="e">
        <f t="shared" ref="CH324" si="5152">Z324/Z343</f>
        <v>#DIV/0!</v>
      </c>
      <c r="CI324" s="129" t="e">
        <f t="shared" ref="CI324" si="5153">AA324/AA343</f>
        <v>#DIV/0!</v>
      </c>
      <c r="CJ324" s="135" t="e">
        <f t="shared" ref="CJ324" si="5154">AB324/AB343</f>
        <v>#DIV/0!</v>
      </c>
      <c r="CK324" s="136" t="e">
        <f t="shared" ref="CK324" si="5155">AC324/AC343</f>
        <v>#DIV/0!</v>
      </c>
    </row>
    <row r="325" spans="1:89" ht="15" thickTop="1" thickBot="1">
      <c r="A325" s="146" t="s">
        <v>22</v>
      </c>
      <c r="B325" s="196"/>
      <c r="C325" s="197"/>
      <c r="D325" s="198"/>
      <c r="E325" s="199"/>
      <c r="F325" s="196"/>
      <c r="G325" s="200"/>
      <c r="H325" s="198"/>
      <c r="I325" s="199"/>
      <c r="J325" s="196"/>
      <c r="K325" s="200"/>
      <c r="L325" s="198"/>
      <c r="M325" s="196"/>
      <c r="N325" s="201"/>
      <c r="O325" s="202"/>
      <c r="P325" s="196"/>
      <c r="Q325" s="200"/>
      <c r="R325" s="198"/>
      <c r="S325" s="199"/>
      <c r="T325" s="196"/>
      <c r="U325" s="200"/>
      <c r="V325" s="198"/>
      <c r="W325" s="199"/>
      <c r="X325" s="196"/>
      <c r="Y325" s="200"/>
      <c r="Z325" s="198"/>
      <c r="AA325" s="196"/>
      <c r="AB325" s="172">
        <f t="shared" si="5018"/>
        <v>0</v>
      </c>
      <c r="AC325" s="173">
        <f t="shared" si="5019"/>
        <v>0</v>
      </c>
      <c r="AE325" s="298" t="s">
        <v>0</v>
      </c>
      <c r="AF325" s="292" t="s">
        <v>1</v>
      </c>
      <c r="AG325" s="293"/>
      <c r="AH325" s="292" t="s">
        <v>2</v>
      </c>
      <c r="AI325" s="293"/>
      <c r="AJ325" s="292" t="s">
        <v>3</v>
      </c>
      <c r="AK325" s="293"/>
      <c r="AL325" s="292" t="s">
        <v>4</v>
      </c>
      <c r="AM325" s="293"/>
      <c r="AN325" s="292" t="s">
        <v>5</v>
      </c>
      <c r="AO325" s="293"/>
      <c r="AP325" s="292" t="s">
        <v>6</v>
      </c>
      <c r="AQ325" s="293"/>
      <c r="AR325" s="292" t="s">
        <v>7</v>
      </c>
      <c r="AS325" s="293"/>
      <c r="AT325" s="292" t="s">
        <v>8</v>
      </c>
      <c r="AU325" s="293"/>
      <c r="AV325" s="292" t="s">
        <v>9</v>
      </c>
      <c r="AW325" s="293"/>
      <c r="AX325" s="292" t="s">
        <v>10</v>
      </c>
      <c r="AY325" s="293"/>
      <c r="AZ325" s="292" t="s">
        <v>11</v>
      </c>
      <c r="BA325" s="293"/>
      <c r="BB325" s="292" t="s">
        <v>12</v>
      </c>
      <c r="BC325" s="293"/>
      <c r="BD325" s="294" t="s">
        <v>40</v>
      </c>
      <c r="BE325" s="295"/>
      <c r="BF325" s="296" t="s">
        <v>41</v>
      </c>
      <c r="BG325" s="297"/>
      <c r="BI325" s="146" t="s">
        <v>22</v>
      </c>
      <c r="BJ325" s="129" t="e">
        <f>B325/B343</f>
        <v>#DIV/0!</v>
      </c>
      <c r="BK325" s="130" t="e">
        <f t="shared" ref="BK325" si="5156">C325/C343</f>
        <v>#DIV/0!</v>
      </c>
      <c r="BL325" s="131" t="e">
        <f t="shared" ref="BL325" si="5157">D325/D343</f>
        <v>#DIV/0!</v>
      </c>
      <c r="BM325" s="132" t="e">
        <f t="shared" ref="BM325" si="5158">E325/E343</f>
        <v>#DIV/0!</v>
      </c>
      <c r="BN325" s="129" t="e">
        <f t="shared" ref="BN325" si="5159">F325/F343</f>
        <v>#DIV/0!</v>
      </c>
      <c r="BO325" s="130" t="e">
        <f t="shared" ref="BO325" si="5160">G325/G343</f>
        <v>#DIV/0!</v>
      </c>
      <c r="BP325" s="131" t="e">
        <f t="shared" ref="BP325" si="5161">H325/H343</f>
        <v>#DIV/0!</v>
      </c>
      <c r="BQ325" s="132" t="e">
        <f t="shared" ref="BQ325" si="5162">I325/I343</f>
        <v>#DIV/0!</v>
      </c>
      <c r="BR325" s="129" t="e">
        <f t="shared" ref="BR325" si="5163">J325/J343</f>
        <v>#DIV/0!</v>
      </c>
      <c r="BS325" s="130" t="e">
        <f t="shared" ref="BS325" si="5164">K325/K343</f>
        <v>#DIV/0!</v>
      </c>
      <c r="BT325" s="131" t="e">
        <f t="shared" ref="BT325" si="5165">L325/L343</f>
        <v>#DIV/0!</v>
      </c>
      <c r="BU325" s="129" t="e">
        <f t="shared" ref="BU325" si="5166">M325/M343</f>
        <v>#DIV/0!</v>
      </c>
      <c r="BV325" s="133" t="e">
        <f t="shared" ref="BV325" si="5167">N325/N343</f>
        <v>#DIV/0!</v>
      </c>
      <c r="BW325" s="134" t="e">
        <f t="shared" ref="BW325" si="5168">O325/O343</f>
        <v>#DIV/0!</v>
      </c>
      <c r="BX325" s="129" t="e">
        <f t="shared" ref="BX325" si="5169">P325/P343</f>
        <v>#DIV/0!</v>
      </c>
      <c r="BY325" s="130" t="e">
        <f t="shared" ref="BY325" si="5170">Q325/Q343</f>
        <v>#DIV/0!</v>
      </c>
      <c r="BZ325" s="131" t="e">
        <f t="shared" ref="BZ325" si="5171">R325/R343</f>
        <v>#DIV/0!</v>
      </c>
      <c r="CA325" s="132" t="e">
        <f t="shared" ref="CA325" si="5172">S325/S343</f>
        <v>#DIV/0!</v>
      </c>
      <c r="CB325" s="129" t="e">
        <f t="shared" ref="CB325" si="5173">T325/T343</f>
        <v>#DIV/0!</v>
      </c>
      <c r="CC325" s="130" t="e">
        <f t="shared" ref="CC325" si="5174">U325/U343</f>
        <v>#DIV/0!</v>
      </c>
      <c r="CD325" s="131" t="e">
        <f t="shared" ref="CD325" si="5175">V325/V343</f>
        <v>#DIV/0!</v>
      </c>
      <c r="CE325" s="132" t="e">
        <f t="shared" ref="CE325" si="5176">W325/W343</f>
        <v>#DIV/0!</v>
      </c>
      <c r="CF325" s="129" t="e">
        <f t="shared" ref="CF325" si="5177">X325/X343</f>
        <v>#DIV/0!</v>
      </c>
      <c r="CG325" s="130" t="e">
        <f t="shared" ref="CG325" si="5178">Y325/Y343</f>
        <v>#DIV/0!</v>
      </c>
      <c r="CH325" s="131" t="e">
        <f t="shared" ref="CH325" si="5179">Z325/Z343</f>
        <v>#DIV/0!</v>
      </c>
      <c r="CI325" s="129" t="e">
        <f t="shared" ref="CI325" si="5180">AA325/AA343</f>
        <v>#DIV/0!</v>
      </c>
      <c r="CJ325" s="135" t="e">
        <f t="shared" ref="CJ325" si="5181">AB325/AB343</f>
        <v>#DIV/0!</v>
      </c>
      <c r="CK325" s="136" t="e">
        <f t="shared" ref="CK325" si="5182">AC325/AC343</f>
        <v>#DIV/0!</v>
      </c>
    </row>
    <row r="326" spans="1:89" ht="15" thickTop="1" thickBot="1">
      <c r="A326" s="137" t="s">
        <v>23</v>
      </c>
      <c r="B326" s="189"/>
      <c r="C326" s="190"/>
      <c r="D326" s="191"/>
      <c r="E326" s="192"/>
      <c r="F326" s="189"/>
      <c r="G326" s="193"/>
      <c r="H326" s="191"/>
      <c r="I326" s="192"/>
      <c r="J326" s="189"/>
      <c r="K326" s="193"/>
      <c r="L326" s="191"/>
      <c r="M326" s="189"/>
      <c r="N326" s="194"/>
      <c r="O326" s="195"/>
      <c r="P326" s="189"/>
      <c r="Q326" s="193"/>
      <c r="R326" s="191"/>
      <c r="S326" s="192"/>
      <c r="T326" s="189"/>
      <c r="U326" s="193"/>
      <c r="V326" s="191"/>
      <c r="W326" s="192"/>
      <c r="X326" s="189"/>
      <c r="Y326" s="193"/>
      <c r="Z326" s="191"/>
      <c r="AA326" s="189"/>
      <c r="AB326" s="172">
        <f t="shared" si="5018"/>
        <v>0</v>
      </c>
      <c r="AC326" s="173">
        <f t="shared" si="5019"/>
        <v>0</v>
      </c>
      <c r="AE326" s="299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 t="e">
        <f>B326/B343</f>
        <v>#DIV/0!</v>
      </c>
      <c r="BK326" s="130" t="e">
        <f t="shared" ref="BK326" si="5183">C326/C343</f>
        <v>#DIV/0!</v>
      </c>
      <c r="BL326" s="131" t="e">
        <f t="shared" ref="BL326" si="5184">D326/D343</f>
        <v>#DIV/0!</v>
      </c>
      <c r="BM326" s="132" t="e">
        <f t="shared" ref="BM326" si="5185">E326/E343</f>
        <v>#DIV/0!</v>
      </c>
      <c r="BN326" s="129" t="e">
        <f t="shared" ref="BN326" si="5186">F326/F343</f>
        <v>#DIV/0!</v>
      </c>
      <c r="BO326" s="130" t="e">
        <f t="shared" ref="BO326" si="5187">G326/G343</f>
        <v>#DIV/0!</v>
      </c>
      <c r="BP326" s="131" t="e">
        <f t="shared" ref="BP326" si="5188">H326/H343</f>
        <v>#DIV/0!</v>
      </c>
      <c r="BQ326" s="132" t="e">
        <f t="shared" ref="BQ326" si="5189">I326/I343</f>
        <v>#DIV/0!</v>
      </c>
      <c r="BR326" s="129" t="e">
        <f t="shared" ref="BR326" si="5190">J326/J343</f>
        <v>#DIV/0!</v>
      </c>
      <c r="BS326" s="130" t="e">
        <f t="shared" ref="BS326" si="5191">K326/K343</f>
        <v>#DIV/0!</v>
      </c>
      <c r="BT326" s="131" t="e">
        <f t="shared" ref="BT326" si="5192">L326/L343</f>
        <v>#DIV/0!</v>
      </c>
      <c r="BU326" s="129" t="e">
        <f t="shared" ref="BU326" si="5193">M326/M343</f>
        <v>#DIV/0!</v>
      </c>
      <c r="BV326" s="133" t="e">
        <f t="shared" ref="BV326" si="5194">N326/N343</f>
        <v>#DIV/0!</v>
      </c>
      <c r="BW326" s="134" t="e">
        <f t="shared" ref="BW326" si="5195">O326/O343</f>
        <v>#DIV/0!</v>
      </c>
      <c r="BX326" s="129" t="e">
        <f t="shared" ref="BX326" si="5196">P326/P343</f>
        <v>#DIV/0!</v>
      </c>
      <c r="BY326" s="130" t="e">
        <f t="shared" ref="BY326" si="5197">Q326/Q343</f>
        <v>#DIV/0!</v>
      </c>
      <c r="BZ326" s="131" t="e">
        <f t="shared" ref="BZ326" si="5198">R326/R343</f>
        <v>#DIV/0!</v>
      </c>
      <c r="CA326" s="132" t="e">
        <f t="shared" ref="CA326" si="5199">S326/S343</f>
        <v>#DIV/0!</v>
      </c>
      <c r="CB326" s="129" t="e">
        <f t="shared" ref="CB326" si="5200">T326/T343</f>
        <v>#DIV/0!</v>
      </c>
      <c r="CC326" s="130" t="e">
        <f t="shared" ref="CC326" si="5201">U326/U343</f>
        <v>#DIV/0!</v>
      </c>
      <c r="CD326" s="131" t="e">
        <f t="shared" ref="CD326" si="5202">V326/V343</f>
        <v>#DIV/0!</v>
      </c>
      <c r="CE326" s="132" t="e">
        <f t="shared" ref="CE326" si="5203">W326/W343</f>
        <v>#DIV/0!</v>
      </c>
      <c r="CF326" s="129" t="e">
        <f t="shared" ref="CF326" si="5204">X326/X343</f>
        <v>#DIV/0!</v>
      </c>
      <c r="CG326" s="130" t="e">
        <f t="shared" ref="CG326" si="5205">Y326/Y343</f>
        <v>#DIV/0!</v>
      </c>
      <c r="CH326" s="131" t="e">
        <f t="shared" ref="CH326" si="5206">Z326/Z343</f>
        <v>#DIV/0!</v>
      </c>
      <c r="CI326" s="129" t="e">
        <f t="shared" ref="CI326" si="5207">AA326/AA343</f>
        <v>#DIV/0!</v>
      </c>
      <c r="CJ326" s="135" t="e">
        <f t="shared" ref="CJ326" si="5208">AB326/AB343</f>
        <v>#DIV/0!</v>
      </c>
      <c r="CK326" s="136" t="e">
        <f t="shared" ref="CK326" si="5209">AC326/AC343</f>
        <v>#DIV/0!</v>
      </c>
    </row>
    <row r="327" spans="1:89" ht="14" thickTop="1">
      <c r="A327" s="146" t="s">
        <v>24</v>
      </c>
      <c r="B327" s="203"/>
      <c r="C327" s="197"/>
      <c r="D327" s="198"/>
      <c r="E327" s="199"/>
      <c r="F327" s="196"/>
      <c r="G327" s="200"/>
      <c r="H327" s="198"/>
      <c r="I327" s="199"/>
      <c r="J327" s="196"/>
      <c r="K327" s="200"/>
      <c r="L327" s="198"/>
      <c r="M327" s="196"/>
      <c r="N327" s="201"/>
      <c r="O327" s="204"/>
      <c r="P327" s="196"/>
      <c r="Q327" s="200"/>
      <c r="R327" s="198"/>
      <c r="S327" s="199"/>
      <c r="T327" s="196"/>
      <c r="U327" s="200"/>
      <c r="V327" s="198"/>
      <c r="W327" s="205"/>
      <c r="X327" s="196"/>
      <c r="Y327" s="200"/>
      <c r="Z327" s="198"/>
      <c r="AA327" s="196"/>
      <c r="AB327" s="172">
        <f t="shared" si="5018"/>
        <v>0</v>
      </c>
      <c r="AC327" s="173">
        <f t="shared" si="5019"/>
        <v>0</v>
      </c>
      <c r="AE327" s="275" t="str">
        <f>$AE$17</f>
        <v>17:00 - 17:59</v>
      </c>
      <c r="AF327" s="126">
        <f t="shared" ref="AF327:AU328" si="5210">SUMIF($A$9:$A$32,$AE327,B$319:B$342)</f>
        <v>0</v>
      </c>
      <c r="AG327" s="186">
        <f t="shared" si="5210"/>
        <v>0</v>
      </c>
      <c r="AH327" s="127">
        <f t="shared" si="5210"/>
        <v>0</v>
      </c>
      <c r="AI327" s="180">
        <f t="shared" si="5210"/>
        <v>0</v>
      </c>
      <c r="AJ327" s="126">
        <f t="shared" si="5210"/>
        <v>0</v>
      </c>
      <c r="AK327" s="128">
        <f t="shared" si="5210"/>
        <v>0</v>
      </c>
      <c r="AL327" s="127">
        <f t="shared" si="5210"/>
        <v>0</v>
      </c>
      <c r="AM327" s="180">
        <f t="shared" si="5210"/>
        <v>0</v>
      </c>
      <c r="AN327" s="126">
        <f t="shared" si="5210"/>
        <v>0</v>
      </c>
      <c r="AO327" s="128">
        <f t="shared" si="5210"/>
        <v>0</v>
      </c>
      <c r="AP327" s="127">
        <f t="shared" si="5210"/>
        <v>0</v>
      </c>
      <c r="AQ327" s="126">
        <f t="shared" si="5210"/>
        <v>0</v>
      </c>
      <c r="AR327" s="179">
        <f t="shared" si="5210"/>
        <v>0</v>
      </c>
      <c r="AS327" s="181">
        <f t="shared" si="5210"/>
        <v>0</v>
      </c>
      <c r="AT327" s="126">
        <f t="shared" si="5210"/>
        <v>0</v>
      </c>
      <c r="AU327" s="128">
        <f t="shared" si="5210"/>
        <v>0</v>
      </c>
      <c r="AV327" s="127">
        <f t="shared" ref="AP327:BE328" si="5211">SUMIF($A$9:$A$32,$AE327,R$319:R$342)</f>
        <v>0</v>
      </c>
      <c r="AW327" s="180">
        <f t="shared" si="5211"/>
        <v>0</v>
      </c>
      <c r="AX327" s="126">
        <f t="shared" si="5211"/>
        <v>0</v>
      </c>
      <c r="AY327" s="128">
        <f t="shared" si="5211"/>
        <v>0</v>
      </c>
      <c r="AZ327" s="127">
        <f t="shared" si="5211"/>
        <v>0</v>
      </c>
      <c r="BA327" s="180">
        <f t="shared" si="5211"/>
        <v>0</v>
      </c>
      <c r="BB327" s="126">
        <f t="shared" si="5211"/>
        <v>0</v>
      </c>
      <c r="BC327" s="128">
        <f t="shared" si="5211"/>
        <v>0</v>
      </c>
      <c r="BD327" s="184">
        <f t="shared" si="5211"/>
        <v>0</v>
      </c>
      <c r="BE327" s="185">
        <f t="shared" si="5211"/>
        <v>0</v>
      </c>
      <c r="BF327" s="170">
        <f>AF327+AH327+AJ327+AL327+AN327+AP327+AR327+AT327+AV327+AX327+AZ327+BB327+BD327</f>
        <v>0</v>
      </c>
      <c r="BG327" s="171">
        <f>AG327+AI327+AK327+AM327+AO327+AQ327+AS327+AU327+AW327+AY327+BA327+BC327+BE327</f>
        <v>0</v>
      </c>
      <c r="BI327" s="146" t="s">
        <v>24</v>
      </c>
      <c r="BJ327" s="129" t="e">
        <f>B327/B343</f>
        <v>#DIV/0!</v>
      </c>
      <c r="BK327" s="130" t="e">
        <f t="shared" ref="BK327" si="5212">C327/C343</f>
        <v>#DIV/0!</v>
      </c>
      <c r="BL327" s="131" t="e">
        <f t="shared" ref="BL327" si="5213">D327/D343</f>
        <v>#DIV/0!</v>
      </c>
      <c r="BM327" s="132" t="e">
        <f t="shared" ref="BM327" si="5214">E327/E343</f>
        <v>#DIV/0!</v>
      </c>
      <c r="BN327" s="129" t="e">
        <f t="shared" ref="BN327" si="5215">F327/F343</f>
        <v>#DIV/0!</v>
      </c>
      <c r="BO327" s="130" t="e">
        <f t="shared" ref="BO327" si="5216">G327/G343</f>
        <v>#DIV/0!</v>
      </c>
      <c r="BP327" s="131" t="e">
        <f t="shared" ref="BP327" si="5217">H327/H343</f>
        <v>#DIV/0!</v>
      </c>
      <c r="BQ327" s="132" t="e">
        <f t="shared" ref="BQ327" si="5218">I327/I343</f>
        <v>#DIV/0!</v>
      </c>
      <c r="BR327" s="129" t="e">
        <f t="shared" ref="BR327" si="5219">J327/J343</f>
        <v>#DIV/0!</v>
      </c>
      <c r="BS327" s="130" t="e">
        <f t="shared" ref="BS327" si="5220">K327/K343</f>
        <v>#DIV/0!</v>
      </c>
      <c r="BT327" s="131" t="e">
        <f t="shared" ref="BT327" si="5221">L327/L343</f>
        <v>#DIV/0!</v>
      </c>
      <c r="BU327" s="129" t="e">
        <f t="shared" ref="BU327" si="5222">M327/M343</f>
        <v>#DIV/0!</v>
      </c>
      <c r="BV327" s="133" t="e">
        <f t="shared" ref="BV327" si="5223">N327/N343</f>
        <v>#DIV/0!</v>
      </c>
      <c r="BW327" s="134" t="e">
        <f t="shared" ref="BW327" si="5224">O327/O343</f>
        <v>#DIV/0!</v>
      </c>
      <c r="BX327" s="129" t="e">
        <f t="shared" ref="BX327" si="5225">P327/P343</f>
        <v>#DIV/0!</v>
      </c>
      <c r="BY327" s="130" t="e">
        <f t="shared" ref="BY327" si="5226">Q327/Q343</f>
        <v>#DIV/0!</v>
      </c>
      <c r="BZ327" s="131" t="e">
        <f t="shared" ref="BZ327" si="5227">R327/R343</f>
        <v>#DIV/0!</v>
      </c>
      <c r="CA327" s="132" t="e">
        <f t="shared" ref="CA327" si="5228">S327/S343</f>
        <v>#DIV/0!</v>
      </c>
      <c r="CB327" s="129" t="e">
        <f t="shared" ref="CB327" si="5229">T327/T343</f>
        <v>#DIV/0!</v>
      </c>
      <c r="CC327" s="130" t="e">
        <f t="shared" ref="CC327" si="5230">U327/U343</f>
        <v>#DIV/0!</v>
      </c>
      <c r="CD327" s="131" t="e">
        <f t="shared" ref="CD327" si="5231">V327/V343</f>
        <v>#DIV/0!</v>
      </c>
      <c r="CE327" s="132" t="e">
        <f t="shared" ref="CE327" si="5232">W327/W343</f>
        <v>#DIV/0!</v>
      </c>
      <c r="CF327" s="129" t="e">
        <f t="shared" ref="CF327" si="5233">X327/X343</f>
        <v>#DIV/0!</v>
      </c>
      <c r="CG327" s="130" t="e">
        <f t="shared" ref="CG327" si="5234">Y327/Y343</f>
        <v>#DIV/0!</v>
      </c>
      <c r="CH327" s="131" t="e">
        <f t="shared" ref="CH327" si="5235">Z327/Z343</f>
        <v>#DIV/0!</v>
      </c>
      <c r="CI327" s="129" t="e">
        <f t="shared" ref="CI327" si="5236">AA327/AA343</f>
        <v>#DIV/0!</v>
      </c>
      <c r="CJ327" s="135" t="e">
        <f t="shared" ref="CJ327" si="5237">AB327/AB343</f>
        <v>#DIV/0!</v>
      </c>
      <c r="CK327" s="136" t="e">
        <f t="shared" ref="CK327" si="5238">AC327/AC343</f>
        <v>#DIV/0!</v>
      </c>
    </row>
    <row r="328" spans="1:89">
      <c r="A328" s="137" t="s">
        <v>25</v>
      </c>
      <c r="B328" s="206"/>
      <c r="C328" s="190"/>
      <c r="D328" s="191"/>
      <c r="E328" s="192"/>
      <c r="F328" s="189"/>
      <c r="G328" s="193"/>
      <c r="H328" s="191"/>
      <c r="I328" s="192"/>
      <c r="J328" s="189"/>
      <c r="K328" s="190"/>
      <c r="L328" s="191"/>
      <c r="M328" s="189"/>
      <c r="N328" s="194"/>
      <c r="O328" s="207"/>
      <c r="P328" s="189"/>
      <c r="Q328" s="190"/>
      <c r="R328" s="191"/>
      <c r="S328" s="192"/>
      <c r="T328" s="198"/>
      <c r="U328" s="189"/>
      <c r="V328" s="191"/>
      <c r="W328" s="208"/>
      <c r="X328" s="189"/>
      <c r="Y328" s="193"/>
      <c r="Z328" s="191"/>
      <c r="AA328" s="189"/>
      <c r="AB328" s="172">
        <f t="shared" si="5018"/>
        <v>0</v>
      </c>
      <c r="AC328" s="173">
        <f t="shared" si="5019"/>
        <v>0</v>
      </c>
      <c r="AE328" s="277" t="str">
        <f>$AE$18</f>
        <v>18:00 - 18:59</v>
      </c>
      <c r="AF328" s="126">
        <f t="shared" si="5210"/>
        <v>0</v>
      </c>
      <c r="AG328" s="190">
        <f t="shared" si="5210"/>
        <v>0</v>
      </c>
      <c r="AH328" s="191">
        <f t="shared" si="5210"/>
        <v>0</v>
      </c>
      <c r="AI328" s="192">
        <f t="shared" si="5210"/>
        <v>0</v>
      </c>
      <c r="AJ328" s="278">
        <f t="shared" si="5210"/>
        <v>0</v>
      </c>
      <c r="AK328" s="193">
        <f t="shared" si="5210"/>
        <v>0</v>
      </c>
      <c r="AL328" s="191">
        <f t="shared" si="5210"/>
        <v>0</v>
      </c>
      <c r="AM328" s="192">
        <f t="shared" si="5210"/>
        <v>0</v>
      </c>
      <c r="AN328" s="278">
        <f t="shared" si="5210"/>
        <v>0</v>
      </c>
      <c r="AO328" s="193">
        <f t="shared" si="5210"/>
        <v>0</v>
      </c>
      <c r="AP328" s="191">
        <f t="shared" si="5211"/>
        <v>0</v>
      </c>
      <c r="AQ328" s="278">
        <f t="shared" si="5211"/>
        <v>0</v>
      </c>
      <c r="AR328" s="194">
        <f t="shared" si="5211"/>
        <v>0</v>
      </c>
      <c r="AS328" s="195">
        <f t="shared" si="5211"/>
        <v>0</v>
      </c>
      <c r="AT328" s="278">
        <f t="shared" si="5211"/>
        <v>0</v>
      </c>
      <c r="AU328" s="193">
        <f t="shared" si="5211"/>
        <v>0</v>
      </c>
      <c r="AV328" s="191">
        <f t="shared" si="5211"/>
        <v>0</v>
      </c>
      <c r="AW328" s="192">
        <f t="shared" si="5211"/>
        <v>0</v>
      </c>
      <c r="AX328" s="278">
        <f t="shared" si="5211"/>
        <v>0</v>
      </c>
      <c r="AY328" s="193">
        <f t="shared" si="5211"/>
        <v>0</v>
      </c>
      <c r="AZ328" s="191">
        <f t="shared" si="5211"/>
        <v>0</v>
      </c>
      <c r="BA328" s="192">
        <f t="shared" si="5211"/>
        <v>0</v>
      </c>
      <c r="BB328" s="278">
        <f t="shared" si="5211"/>
        <v>0</v>
      </c>
      <c r="BC328" s="193">
        <f t="shared" si="5211"/>
        <v>0</v>
      </c>
      <c r="BD328" s="191">
        <f t="shared" si="5211"/>
        <v>0</v>
      </c>
      <c r="BE328" s="278">
        <f t="shared" si="5211"/>
        <v>0</v>
      </c>
      <c r="BF328" s="172">
        <f>SUM(AF328,AH328,AJ328,AL328,AN328,AP328,AR328,AT328,AV328,AX328,AZ328,BB328,BD328)</f>
        <v>0</v>
      </c>
      <c r="BG328" s="173">
        <f>SUM(AG328,AI328,AK328,AM328,AO328,AQ328,AS328,AU328,AW328,AY328,BA328,BC328,BE328)</f>
        <v>0</v>
      </c>
      <c r="BI328" s="137" t="s">
        <v>25</v>
      </c>
      <c r="BJ328" s="129" t="e">
        <f>B328/B343</f>
        <v>#DIV/0!</v>
      </c>
      <c r="BK328" s="130" t="e">
        <f t="shared" ref="BK328" si="5239">C328/C343</f>
        <v>#DIV/0!</v>
      </c>
      <c r="BL328" s="131" t="e">
        <f t="shared" ref="BL328" si="5240">D328/D343</f>
        <v>#DIV/0!</v>
      </c>
      <c r="BM328" s="132" t="e">
        <f t="shared" ref="BM328" si="5241">E328/E343</f>
        <v>#DIV/0!</v>
      </c>
      <c r="BN328" s="129" t="e">
        <f t="shared" ref="BN328" si="5242">F328/F343</f>
        <v>#DIV/0!</v>
      </c>
      <c r="BO328" s="130" t="e">
        <f t="shared" ref="BO328" si="5243">G328/G343</f>
        <v>#DIV/0!</v>
      </c>
      <c r="BP328" s="131" t="e">
        <f t="shared" ref="BP328" si="5244">H328/H343</f>
        <v>#DIV/0!</v>
      </c>
      <c r="BQ328" s="132" t="e">
        <f t="shared" ref="BQ328" si="5245">I328/I343</f>
        <v>#DIV/0!</v>
      </c>
      <c r="BR328" s="129" t="e">
        <f t="shared" ref="BR328" si="5246">J328/J343</f>
        <v>#DIV/0!</v>
      </c>
      <c r="BS328" s="130" t="e">
        <f t="shared" ref="BS328" si="5247">K328/K343</f>
        <v>#DIV/0!</v>
      </c>
      <c r="BT328" s="131" t="e">
        <f t="shared" ref="BT328" si="5248">L328/L343</f>
        <v>#DIV/0!</v>
      </c>
      <c r="BU328" s="129" t="e">
        <f t="shared" ref="BU328" si="5249">M328/M343</f>
        <v>#DIV/0!</v>
      </c>
      <c r="BV328" s="133" t="e">
        <f t="shared" ref="BV328" si="5250">N328/N343</f>
        <v>#DIV/0!</v>
      </c>
      <c r="BW328" s="134" t="e">
        <f t="shared" ref="BW328" si="5251">O328/O343</f>
        <v>#DIV/0!</v>
      </c>
      <c r="BX328" s="129" t="e">
        <f t="shared" ref="BX328" si="5252">P328/P343</f>
        <v>#DIV/0!</v>
      </c>
      <c r="BY328" s="130" t="e">
        <f t="shared" ref="BY328" si="5253">Q328/Q343</f>
        <v>#DIV/0!</v>
      </c>
      <c r="BZ328" s="131" t="e">
        <f t="shared" ref="BZ328" si="5254">R328/R343</f>
        <v>#DIV/0!</v>
      </c>
      <c r="CA328" s="132" t="e">
        <f t="shared" ref="CA328" si="5255">S328/S343</f>
        <v>#DIV/0!</v>
      </c>
      <c r="CB328" s="129" t="e">
        <f t="shared" ref="CB328" si="5256">T328/T343</f>
        <v>#DIV/0!</v>
      </c>
      <c r="CC328" s="130" t="e">
        <f t="shared" ref="CC328" si="5257">U328/U343</f>
        <v>#DIV/0!</v>
      </c>
      <c r="CD328" s="131" t="e">
        <f t="shared" ref="CD328" si="5258">V328/V343</f>
        <v>#DIV/0!</v>
      </c>
      <c r="CE328" s="132" t="e">
        <f t="shared" ref="CE328" si="5259">W328/W343</f>
        <v>#DIV/0!</v>
      </c>
      <c r="CF328" s="129" t="e">
        <f t="shared" ref="CF328" si="5260">X328/X343</f>
        <v>#DIV/0!</v>
      </c>
      <c r="CG328" s="130" t="e">
        <f t="shared" ref="CG328" si="5261">Y328/Y343</f>
        <v>#DIV/0!</v>
      </c>
      <c r="CH328" s="131" t="e">
        <f t="shared" ref="CH328" si="5262">Z328/Z343</f>
        <v>#DIV/0!</v>
      </c>
      <c r="CI328" s="129" t="e">
        <f t="shared" ref="CI328" si="5263">AA328/AA343</f>
        <v>#DIV/0!</v>
      </c>
      <c r="CJ328" s="135" t="e">
        <f t="shared" ref="CJ328" si="5264">AB328/AB343</f>
        <v>#DIV/0!</v>
      </c>
      <c r="CK328" s="136" t="e">
        <f t="shared" ref="CK328" si="5265">AC328/AC343</f>
        <v>#DIV/0!</v>
      </c>
    </row>
    <row r="329" spans="1:89" ht="14" thickBot="1">
      <c r="A329" s="146" t="s">
        <v>26</v>
      </c>
      <c r="B329" s="203"/>
      <c r="C329" s="197"/>
      <c r="D329" s="198"/>
      <c r="E329" s="199"/>
      <c r="F329" s="196"/>
      <c r="G329" s="200"/>
      <c r="H329" s="198"/>
      <c r="I329" s="199"/>
      <c r="J329" s="196"/>
      <c r="K329" s="197"/>
      <c r="L329" s="198"/>
      <c r="M329" s="196"/>
      <c r="N329" s="201"/>
      <c r="O329" s="204"/>
      <c r="P329" s="196"/>
      <c r="Q329" s="197"/>
      <c r="R329" s="198"/>
      <c r="S329" s="199"/>
      <c r="T329" s="196"/>
      <c r="U329" s="200"/>
      <c r="V329" s="198"/>
      <c r="W329" s="205"/>
      <c r="X329" s="196"/>
      <c r="Y329" s="200"/>
      <c r="Z329" s="198"/>
      <c r="AA329" s="196"/>
      <c r="AB329" s="172">
        <f t="shared" si="5018"/>
        <v>0</v>
      </c>
      <c r="AC329" s="173">
        <f t="shared" si="5019"/>
        <v>0</v>
      </c>
      <c r="AE329" s="275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 t="e">
        <f>B329/B343</f>
        <v>#DIV/0!</v>
      </c>
      <c r="BK329" s="130" t="e">
        <f t="shared" ref="BK329" si="5266">C329/C343</f>
        <v>#DIV/0!</v>
      </c>
      <c r="BL329" s="131" t="e">
        <f t="shared" ref="BL329" si="5267">D329/D343</f>
        <v>#DIV/0!</v>
      </c>
      <c r="BM329" s="132" t="e">
        <f t="shared" ref="BM329" si="5268">E329/E343</f>
        <v>#DIV/0!</v>
      </c>
      <c r="BN329" s="129" t="e">
        <f t="shared" ref="BN329" si="5269">F329/F343</f>
        <v>#DIV/0!</v>
      </c>
      <c r="BO329" s="130" t="e">
        <f t="shared" ref="BO329" si="5270">G329/G343</f>
        <v>#DIV/0!</v>
      </c>
      <c r="BP329" s="131" t="e">
        <f t="shared" ref="BP329" si="5271">H329/H343</f>
        <v>#DIV/0!</v>
      </c>
      <c r="BQ329" s="132" t="e">
        <f t="shared" ref="BQ329" si="5272">I329/I343</f>
        <v>#DIV/0!</v>
      </c>
      <c r="BR329" s="129" t="e">
        <f t="shared" ref="BR329" si="5273">J329/J343</f>
        <v>#DIV/0!</v>
      </c>
      <c r="BS329" s="130" t="e">
        <f t="shared" ref="BS329" si="5274">K329/K343</f>
        <v>#DIV/0!</v>
      </c>
      <c r="BT329" s="131" t="e">
        <f t="shared" ref="BT329" si="5275">L329/L343</f>
        <v>#DIV/0!</v>
      </c>
      <c r="BU329" s="129" t="e">
        <f t="shared" ref="BU329" si="5276">M329/M343</f>
        <v>#DIV/0!</v>
      </c>
      <c r="BV329" s="133" t="e">
        <f t="shared" ref="BV329" si="5277">N329/N343</f>
        <v>#DIV/0!</v>
      </c>
      <c r="BW329" s="134" t="e">
        <f t="shared" ref="BW329" si="5278">O329/O343</f>
        <v>#DIV/0!</v>
      </c>
      <c r="BX329" s="129" t="e">
        <f t="shared" ref="BX329" si="5279">P329/P343</f>
        <v>#DIV/0!</v>
      </c>
      <c r="BY329" s="130" t="e">
        <f t="shared" ref="BY329" si="5280">Q329/Q343</f>
        <v>#DIV/0!</v>
      </c>
      <c r="BZ329" s="131" t="e">
        <f t="shared" ref="BZ329" si="5281">R329/R343</f>
        <v>#DIV/0!</v>
      </c>
      <c r="CA329" s="132" t="e">
        <f t="shared" ref="CA329" si="5282">S329/S343</f>
        <v>#DIV/0!</v>
      </c>
      <c r="CB329" s="129" t="e">
        <f t="shared" ref="CB329" si="5283">T329/T343</f>
        <v>#DIV/0!</v>
      </c>
      <c r="CC329" s="130" t="e">
        <f t="shared" ref="CC329" si="5284">U329/U343</f>
        <v>#DIV/0!</v>
      </c>
      <c r="CD329" s="131" t="e">
        <f t="shared" ref="CD329" si="5285">V329/V343</f>
        <v>#DIV/0!</v>
      </c>
      <c r="CE329" s="132" t="e">
        <f t="shared" ref="CE329" si="5286">W329/W343</f>
        <v>#DIV/0!</v>
      </c>
      <c r="CF329" s="129" t="e">
        <f t="shared" ref="CF329" si="5287">X329/X343</f>
        <v>#DIV/0!</v>
      </c>
      <c r="CG329" s="130" t="e">
        <f t="shared" ref="CG329" si="5288">Y329/Y343</f>
        <v>#DIV/0!</v>
      </c>
      <c r="CH329" s="131" t="e">
        <f t="shared" ref="CH329" si="5289">Z329/Z343</f>
        <v>#DIV/0!</v>
      </c>
      <c r="CI329" s="129" t="e">
        <f t="shared" ref="CI329" si="5290">AA329/AA343</f>
        <v>#DIV/0!</v>
      </c>
      <c r="CJ329" s="135" t="e">
        <f t="shared" ref="CJ329" si="5291">AB329/AB343</f>
        <v>#DIV/0!</v>
      </c>
      <c r="CK329" s="136" t="e">
        <f t="shared" ref="CK329" si="5292">AC329/AC343</f>
        <v>#DIV/0!</v>
      </c>
    </row>
    <row r="330" spans="1:89" ht="15" thickTop="1" thickBot="1">
      <c r="A330" s="137" t="s">
        <v>27</v>
      </c>
      <c r="B330" s="206"/>
      <c r="C330" s="190"/>
      <c r="D330" s="191"/>
      <c r="E330" s="192"/>
      <c r="F330" s="189"/>
      <c r="G330" s="193"/>
      <c r="H330" s="191"/>
      <c r="I330" s="192"/>
      <c r="J330" s="189"/>
      <c r="K330" s="190"/>
      <c r="L330" s="191"/>
      <c r="M330" s="189"/>
      <c r="N330" s="194"/>
      <c r="O330" s="207"/>
      <c r="P330" s="189"/>
      <c r="Q330" s="190"/>
      <c r="R330" s="191"/>
      <c r="S330" s="192"/>
      <c r="T330" s="189"/>
      <c r="U330" s="193"/>
      <c r="V330" s="191"/>
      <c r="W330" s="208"/>
      <c r="X330" s="189"/>
      <c r="Y330" s="193"/>
      <c r="Z330" s="191"/>
      <c r="AA330" s="189"/>
      <c r="AB330" s="172">
        <f t="shared" si="5018"/>
        <v>0</v>
      </c>
      <c r="AC330" s="173">
        <f t="shared" si="5019"/>
        <v>0</v>
      </c>
      <c r="AE330" s="269" t="s">
        <v>13</v>
      </c>
      <c r="AF330" s="20">
        <f t="shared" ref="AF330:BG330" si="5293">SUM(AF327:AF329)</f>
        <v>0</v>
      </c>
      <c r="AG330" s="21">
        <f t="shared" si="5293"/>
        <v>0</v>
      </c>
      <c r="AH330" s="20">
        <f t="shared" si="5293"/>
        <v>0</v>
      </c>
      <c r="AI330" s="21">
        <f t="shared" si="5293"/>
        <v>0</v>
      </c>
      <c r="AJ330" s="20">
        <f t="shared" si="5293"/>
        <v>0</v>
      </c>
      <c r="AK330" s="21">
        <f t="shared" si="5293"/>
        <v>0</v>
      </c>
      <c r="AL330" s="20">
        <f t="shared" si="5293"/>
        <v>0</v>
      </c>
      <c r="AM330" s="21">
        <f t="shared" si="5293"/>
        <v>0</v>
      </c>
      <c r="AN330" s="20">
        <f t="shared" si="5293"/>
        <v>0</v>
      </c>
      <c r="AO330" s="21">
        <f t="shared" si="5293"/>
        <v>0</v>
      </c>
      <c r="AP330" s="20">
        <f t="shared" si="5293"/>
        <v>0</v>
      </c>
      <c r="AQ330" s="21">
        <f t="shared" si="5293"/>
        <v>0</v>
      </c>
      <c r="AR330" s="20">
        <f t="shared" si="5293"/>
        <v>0</v>
      </c>
      <c r="AS330" s="21">
        <f t="shared" si="5293"/>
        <v>0</v>
      </c>
      <c r="AT330" s="20">
        <f t="shared" si="5293"/>
        <v>0</v>
      </c>
      <c r="AU330" s="21">
        <f t="shared" si="5293"/>
        <v>0</v>
      </c>
      <c r="AV330" s="20">
        <f t="shared" si="5293"/>
        <v>0</v>
      </c>
      <c r="AW330" s="21">
        <f t="shared" si="5293"/>
        <v>0</v>
      </c>
      <c r="AX330" s="20">
        <f t="shared" si="5293"/>
        <v>0</v>
      </c>
      <c r="AY330" s="21">
        <f t="shared" si="5293"/>
        <v>0</v>
      </c>
      <c r="AZ330" s="20">
        <f t="shared" si="5293"/>
        <v>0</v>
      </c>
      <c r="BA330" s="21">
        <f t="shared" si="5293"/>
        <v>0</v>
      </c>
      <c r="BB330" s="20">
        <f t="shared" si="5293"/>
        <v>0</v>
      </c>
      <c r="BC330" s="21">
        <f t="shared" si="5293"/>
        <v>0</v>
      </c>
      <c r="BD330" s="20">
        <f t="shared" si="5293"/>
        <v>0</v>
      </c>
      <c r="BE330" s="21">
        <f t="shared" si="5293"/>
        <v>0</v>
      </c>
      <c r="BF330" s="174">
        <f t="shared" si="5293"/>
        <v>0</v>
      </c>
      <c r="BG330" s="175">
        <f t="shared" si="5293"/>
        <v>0</v>
      </c>
      <c r="BI330" s="137" t="s">
        <v>27</v>
      </c>
      <c r="BJ330" s="129" t="e">
        <f>B330/B343</f>
        <v>#DIV/0!</v>
      </c>
      <c r="BK330" s="130" t="e">
        <f t="shared" ref="BK330" si="5294">C330/C343</f>
        <v>#DIV/0!</v>
      </c>
      <c r="BL330" s="131" t="e">
        <f t="shared" ref="BL330" si="5295">D330/D343</f>
        <v>#DIV/0!</v>
      </c>
      <c r="BM330" s="132" t="e">
        <f t="shared" ref="BM330" si="5296">E330/E343</f>
        <v>#DIV/0!</v>
      </c>
      <c r="BN330" s="129" t="e">
        <f t="shared" ref="BN330" si="5297">F330/F343</f>
        <v>#DIV/0!</v>
      </c>
      <c r="BO330" s="130" t="e">
        <f t="shared" ref="BO330" si="5298">G330/G343</f>
        <v>#DIV/0!</v>
      </c>
      <c r="BP330" s="131" t="e">
        <f t="shared" ref="BP330" si="5299">H330/H343</f>
        <v>#DIV/0!</v>
      </c>
      <c r="BQ330" s="132" t="e">
        <f t="shared" ref="BQ330" si="5300">I330/I343</f>
        <v>#DIV/0!</v>
      </c>
      <c r="BR330" s="129" t="e">
        <f t="shared" ref="BR330" si="5301">J330/J343</f>
        <v>#DIV/0!</v>
      </c>
      <c r="BS330" s="130" t="e">
        <f t="shared" ref="BS330" si="5302">K330/K343</f>
        <v>#DIV/0!</v>
      </c>
      <c r="BT330" s="131" t="e">
        <f t="shared" ref="BT330" si="5303">L330/L343</f>
        <v>#DIV/0!</v>
      </c>
      <c r="BU330" s="129" t="e">
        <f t="shared" ref="BU330" si="5304">M330/M343</f>
        <v>#DIV/0!</v>
      </c>
      <c r="BV330" s="133" t="e">
        <f t="shared" ref="BV330" si="5305">N330/N343</f>
        <v>#DIV/0!</v>
      </c>
      <c r="BW330" s="134" t="e">
        <f t="shared" ref="BW330" si="5306">O330/O343</f>
        <v>#DIV/0!</v>
      </c>
      <c r="BX330" s="129" t="e">
        <f t="shared" ref="BX330" si="5307">P330/P343</f>
        <v>#DIV/0!</v>
      </c>
      <c r="BY330" s="130" t="e">
        <f t="shared" ref="BY330" si="5308">Q330/Q343</f>
        <v>#DIV/0!</v>
      </c>
      <c r="BZ330" s="131" t="e">
        <f t="shared" ref="BZ330" si="5309">R330/R343</f>
        <v>#DIV/0!</v>
      </c>
      <c r="CA330" s="132" t="e">
        <f t="shared" ref="CA330" si="5310">S330/S343</f>
        <v>#DIV/0!</v>
      </c>
      <c r="CB330" s="129" t="e">
        <f t="shared" ref="CB330" si="5311">T330/T343</f>
        <v>#DIV/0!</v>
      </c>
      <c r="CC330" s="130" t="e">
        <f t="shared" ref="CC330" si="5312">U330/U343</f>
        <v>#DIV/0!</v>
      </c>
      <c r="CD330" s="131" t="e">
        <f t="shared" ref="CD330" si="5313">V330/V343</f>
        <v>#DIV/0!</v>
      </c>
      <c r="CE330" s="132" t="e">
        <f t="shared" ref="CE330" si="5314">W330/W343</f>
        <v>#DIV/0!</v>
      </c>
      <c r="CF330" s="129" t="e">
        <f t="shared" ref="CF330" si="5315">X330/X343</f>
        <v>#DIV/0!</v>
      </c>
      <c r="CG330" s="130" t="e">
        <f t="shared" ref="CG330" si="5316">Y330/Y343</f>
        <v>#DIV/0!</v>
      </c>
      <c r="CH330" s="131" t="e">
        <f t="shared" ref="CH330" si="5317">Z330/Z343</f>
        <v>#DIV/0!</v>
      </c>
      <c r="CI330" s="129" t="e">
        <f t="shared" ref="CI330" si="5318">AA330/AA343</f>
        <v>#DIV/0!</v>
      </c>
      <c r="CJ330" s="135" t="e">
        <f t="shared" ref="CJ330" si="5319">AB330/AB343</f>
        <v>#DIV/0!</v>
      </c>
      <c r="CK330" s="136" t="e">
        <f t="shared" ref="CK330" si="5320">AC330/AC343</f>
        <v>#DIV/0!</v>
      </c>
    </row>
    <row r="331" spans="1:89" ht="14" thickTop="1">
      <c r="A331" s="146" t="s">
        <v>28</v>
      </c>
      <c r="B331" s="203"/>
      <c r="C331" s="197"/>
      <c r="D331" s="198"/>
      <c r="E331" s="199"/>
      <c r="F331" s="196"/>
      <c r="G331" s="200"/>
      <c r="H331" s="198"/>
      <c r="I331" s="199"/>
      <c r="J331" s="196"/>
      <c r="K331" s="197"/>
      <c r="L331" s="198"/>
      <c r="M331" s="196"/>
      <c r="N331" s="201"/>
      <c r="O331" s="204"/>
      <c r="P331" s="196"/>
      <c r="Q331" s="197"/>
      <c r="R331" s="198"/>
      <c r="S331" s="199"/>
      <c r="T331" s="196"/>
      <c r="U331" s="200"/>
      <c r="V331" s="198"/>
      <c r="W331" s="205"/>
      <c r="X331" s="196"/>
      <c r="Y331" s="200"/>
      <c r="Z331" s="198"/>
      <c r="AA331" s="196"/>
      <c r="AB331" s="172">
        <f t="shared" si="5018"/>
        <v>0</v>
      </c>
      <c r="AC331" s="173">
        <f t="shared" si="5019"/>
        <v>0</v>
      </c>
      <c r="BI331" s="146" t="s">
        <v>28</v>
      </c>
      <c r="BJ331" s="129" t="e">
        <f>B331/B343</f>
        <v>#DIV/0!</v>
      </c>
      <c r="BK331" s="130" t="e">
        <f t="shared" ref="BK331" si="5321">C331/C343</f>
        <v>#DIV/0!</v>
      </c>
      <c r="BL331" s="131" t="e">
        <f t="shared" ref="BL331" si="5322">D331/D343</f>
        <v>#DIV/0!</v>
      </c>
      <c r="BM331" s="132" t="e">
        <f t="shared" ref="BM331" si="5323">E331/E343</f>
        <v>#DIV/0!</v>
      </c>
      <c r="BN331" s="129" t="e">
        <f t="shared" ref="BN331" si="5324">F331/F343</f>
        <v>#DIV/0!</v>
      </c>
      <c r="BO331" s="130" t="e">
        <f t="shared" ref="BO331" si="5325">G331/G343</f>
        <v>#DIV/0!</v>
      </c>
      <c r="BP331" s="131" t="e">
        <f t="shared" ref="BP331" si="5326">H331/H343</f>
        <v>#DIV/0!</v>
      </c>
      <c r="BQ331" s="132" t="e">
        <f t="shared" ref="BQ331" si="5327">I331/I343</f>
        <v>#DIV/0!</v>
      </c>
      <c r="BR331" s="129" t="e">
        <f t="shared" ref="BR331" si="5328">J331/J343</f>
        <v>#DIV/0!</v>
      </c>
      <c r="BS331" s="130" t="e">
        <f t="shared" ref="BS331" si="5329">K331/K343</f>
        <v>#DIV/0!</v>
      </c>
      <c r="BT331" s="131" t="e">
        <f t="shared" ref="BT331" si="5330">L331/L343</f>
        <v>#DIV/0!</v>
      </c>
      <c r="BU331" s="129" t="e">
        <f t="shared" ref="BU331" si="5331">M331/M343</f>
        <v>#DIV/0!</v>
      </c>
      <c r="BV331" s="133" t="e">
        <f t="shared" ref="BV331" si="5332">N331/N343</f>
        <v>#DIV/0!</v>
      </c>
      <c r="BW331" s="134" t="e">
        <f t="shared" ref="BW331" si="5333">O331/O343</f>
        <v>#DIV/0!</v>
      </c>
      <c r="BX331" s="129" t="e">
        <f t="shared" ref="BX331" si="5334">P331/P343</f>
        <v>#DIV/0!</v>
      </c>
      <c r="BY331" s="130" t="e">
        <f t="shared" ref="BY331" si="5335">Q331/Q343</f>
        <v>#DIV/0!</v>
      </c>
      <c r="BZ331" s="131" t="e">
        <f t="shared" ref="BZ331" si="5336">R331/R343</f>
        <v>#DIV/0!</v>
      </c>
      <c r="CA331" s="132" t="e">
        <f t="shared" ref="CA331" si="5337">S331/S343</f>
        <v>#DIV/0!</v>
      </c>
      <c r="CB331" s="129" t="e">
        <f t="shared" ref="CB331" si="5338">T331/T343</f>
        <v>#DIV/0!</v>
      </c>
      <c r="CC331" s="130" t="e">
        <f t="shared" ref="CC331" si="5339">U331/U343</f>
        <v>#DIV/0!</v>
      </c>
      <c r="CD331" s="131" t="e">
        <f t="shared" ref="CD331" si="5340">V331/V343</f>
        <v>#DIV/0!</v>
      </c>
      <c r="CE331" s="132" t="e">
        <f t="shared" ref="CE331" si="5341">W331/W343</f>
        <v>#DIV/0!</v>
      </c>
      <c r="CF331" s="129" t="e">
        <f t="shared" ref="CF331" si="5342">X331/X343</f>
        <v>#DIV/0!</v>
      </c>
      <c r="CG331" s="130" t="e">
        <f t="shared" ref="CG331" si="5343">Y331/Y343</f>
        <v>#DIV/0!</v>
      </c>
      <c r="CH331" s="131" t="e">
        <f t="shared" ref="CH331" si="5344">Z331/Z343</f>
        <v>#DIV/0!</v>
      </c>
      <c r="CI331" s="129" t="e">
        <f t="shared" ref="CI331" si="5345">AA331/AA343</f>
        <v>#DIV/0!</v>
      </c>
      <c r="CJ331" s="135" t="e">
        <f t="shared" ref="CJ331" si="5346">AB331/AB343</f>
        <v>#DIV/0!</v>
      </c>
      <c r="CK331" s="136" t="e">
        <f t="shared" ref="CK331" si="5347">AC331/AC343</f>
        <v>#DIV/0!</v>
      </c>
    </row>
    <row r="332" spans="1:89">
      <c r="A332" s="137" t="s">
        <v>29</v>
      </c>
      <c r="B332" s="206"/>
      <c r="C332" s="190"/>
      <c r="D332" s="191"/>
      <c r="E332" s="192"/>
      <c r="F332" s="189"/>
      <c r="G332" s="193"/>
      <c r="H332" s="191"/>
      <c r="I332" s="192"/>
      <c r="J332" s="189"/>
      <c r="K332" s="190"/>
      <c r="L332" s="191"/>
      <c r="M332" s="189"/>
      <c r="N332" s="194"/>
      <c r="O332" s="207"/>
      <c r="P332" s="189"/>
      <c r="Q332" s="190"/>
      <c r="R332" s="191"/>
      <c r="S332" s="192"/>
      <c r="T332" s="189"/>
      <c r="U332" s="193"/>
      <c r="V332" s="191"/>
      <c r="W332" s="208"/>
      <c r="X332" s="189"/>
      <c r="Y332" s="193"/>
      <c r="Z332" s="191"/>
      <c r="AA332" s="189"/>
      <c r="AB332" s="172">
        <f t="shared" si="5018"/>
        <v>0</v>
      </c>
      <c r="AC332" s="173">
        <f t="shared" si="5019"/>
        <v>0</v>
      </c>
      <c r="BI332" s="137" t="s">
        <v>29</v>
      </c>
      <c r="BJ332" s="129" t="e">
        <f>B332/B343</f>
        <v>#DIV/0!</v>
      </c>
      <c r="BK332" s="130" t="e">
        <f t="shared" ref="BK332" si="5348">C332/C343</f>
        <v>#DIV/0!</v>
      </c>
      <c r="BL332" s="131" t="e">
        <f t="shared" ref="BL332" si="5349">D332/D343</f>
        <v>#DIV/0!</v>
      </c>
      <c r="BM332" s="132" t="e">
        <f t="shared" ref="BM332" si="5350">E332/E343</f>
        <v>#DIV/0!</v>
      </c>
      <c r="BN332" s="129" t="e">
        <f t="shared" ref="BN332" si="5351">F332/F343</f>
        <v>#DIV/0!</v>
      </c>
      <c r="BO332" s="130" t="e">
        <f t="shared" ref="BO332" si="5352">G332/G343</f>
        <v>#DIV/0!</v>
      </c>
      <c r="BP332" s="131" t="e">
        <f t="shared" ref="BP332" si="5353">H332/H343</f>
        <v>#DIV/0!</v>
      </c>
      <c r="BQ332" s="132" t="e">
        <f t="shared" ref="BQ332" si="5354">I332/I343</f>
        <v>#DIV/0!</v>
      </c>
      <c r="BR332" s="129" t="e">
        <f t="shared" ref="BR332" si="5355">J332/J343</f>
        <v>#DIV/0!</v>
      </c>
      <c r="BS332" s="130" t="e">
        <f t="shared" ref="BS332" si="5356">K332/K343</f>
        <v>#DIV/0!</v>
      </c>
      <c r="BT332" s="131" t="e">
        <f t="shared" ref="BT332" si="5357">L332/L343</f>
        <v>#DIV/0!</v>
      </c>
      <c r="BU332" s="129" t="e">
        <f t="shared" ref="BU332" si="5358">M332/M343</f>
        <v>#DIV/0!</v>
      </c>
      <c r="BV332" s="133" t="e">
        <f t="shared" ref="BV332" si="5359">N332/N343</f>
        <v>#DIV/0!</v>
      </c>
      <c r="BW332" s="134" t="e">
        <f t="shared" ref="BW332" si="5360">O332/O343</f>
        <v>#DIV/0!</v>
      </c>
      <c r="BX332" s="129" t="e">
        <f t="shared" ref="BX332" si="5361">P332/P343</f>
        <v>#DIV/0!</v>
      </c>
      <c r="BY332" s="130" t="e">
        <f t="shared" ref="BY332" si="5362">Q332/Q343</f>
        <v>#DIV/0!</v>
      </c>
      <c r="BZ332" s="131" t="e">
        <f t="shared" ref="BZ332" si="5363">R332/R343</f>
        <v>#DIV/0!</v>
      </c>
      <c r="CA332" s="132" t="e">
        <f t="shared" ref="CA332" si="5364">S332/S343</f>
        <v>#DIV/0!</v>
      </c>
      <c r="CB332" s="129" t="e">
        <f t="shared" ref="CB332" si="5365">T332/T343</f>
        <v>#DIV/0!</v>
      </c>
      <c r="CC332" s="130" t="e">
        <f t="shared" ref="CC332" si="5366">U332/U343</f>
        <v>#DIV/0!</v>
      </c>
      <c r="CD332" s="131" t="e">
        <f t="shared" ref="CD332" si="5367">V332/V343</f>
        <v>#DIV/0!</v>
      </c>
      <c r="CE332" s="132" t="e">
        <f t="shared" ref="CE332" si="5368">W332/W343</f>
        <v>#DIV/0!</v>
      </c>
      <c r="CF332" s="129" t="e">
        <f t="shared" ref="CF332" si="5369">X332/X343</f>
        <v>#DIV/0!</v>
      </c>
      <c r="CG332" s="130" t="e">
        <f t="shared" ref="CG332" si="5370">Y332/Y343</f>
        <v>#DIV/0!</v>
      </c>
      <c r="CH332" s="131" t="e">
        <f t="shared" ref="CH332" si="5371">Z332/Z343</f>
        <v>#DIV/0!</v>
      </c>
      <c r="CI332" s="129" t="e">
        <f t="shared" ref="CI332" si="5372">AA332/AA343</f>
        <v>#DIV/0!</v>
      </c>
      <c r="CJ332" s="135" t="e">
        <f t="shared" ref="CJ332" si="5373">AB332/AB343</f>
        <v>#DIV/0!</v>
      </c>
      <c r="CK332" s="136" t="e">
        <f t="shared" ref="CK332" si="5374">AC332/AC343</f>
        <v>#DIV/0!</v>
      </c>
    </row>
    <row r="333" spans="1:89">
      <c r="A333" s="146" t="s">
        <v>30</v>
      </c>
      <c r="B333" s="203"/>
      <c r="C333" s="197"/>
      <c r="D333" s="198"/>
      <c r="E333" s="199"/>
      <c r="F333" s="196"/>
      <c r="G333" s="200"/>
      <c r="H333" s="198"/>
      <c r="I333" s="199"/>
      <c r="J333" s="196"/>
      <c r="K333" s="197"/>
      <c r="L333" s="198"/>
      <c r="M333" s="196"/>
      <c r="N333" s="201"/>
      <c r="O333" s="204"/>
      <c r="P333" s="196"/>
      <c r="Q333" s="197"/>
      <c r="R333" s="198"/>
      <c r="S333" s="199"/>
      <c r="T333" s="196"/>
      <c r="U333" s="200"/>
      <c r="V333" s="198"/>
      <c r="W333" s="205"/>
      <c r="X333" s="196"/>
      <c r="Y333" s="200"/>
      <c r="Z333" s="198"/>
      <c r="AA333" s="196"/>
      <c r="AB333" s="172">
        <f t="shared" si="5018"/>
        <v>0</v>
      </c>
      <c r="AC333" s="173">
        <f t="shared" si="5019"/>
        <v>0</v>
      </c>
      <c r="BI333" s="146" t="s">
        <v>30</v>
      </c>
      <c r="BJ333" s="129" t="e">
        <f>B333/B343</f>
        <v>#DIV/0!</v>
      </c>
      <c r="BK333" s="130" t="e">
        <f t="shared" ref="BK333" si="5375">C333/C343</f>
        <v>#DIV/0!</v>
      </c>
      <c r="BL333" s="131" t="e">
        <f t="shared" ref="BL333" si="5376">D333/D343</f>
        <v>#DIV/0!</v>
      </c>
      <c r="BM333" s="132" t="e">
        <f t="shared" ref="BM333" si="5377">E333/E343</f>
        <v>#DIV/0!</v>
      </c>
      <c r="BN333" s="129" t="e">
        <f t="shared" ref="BN333" si="5378">F333/F343</f>
        <v>#DIV/0!</v>
      </c>
      <c r="BO333" s="130" t="e">
        <f t="shared" ref="BO333" si="5379">G333/G343</f>
        <v>#DIV/0!</v>
      </c>
      <c r="BP333" s="131" t="e">
        <f t="shared" ref="BP333" si="5380">H333/H343</f>
        <v>#DIV/0!</v>
      </c>
      <c r="BQ333" s="132" t="e">
        <f t="shared" ref="BQ333" si="5381">I333/I343</f>
        <v>#DIV/0!</v>
      </c>
      <c r="BR333" s="129" t="e">
        <f t="shared" ref="BR333" si="5382">J333/J343</f>
        <v>#DIV/0!</v>
      </c>
      <c r="BS333" s="130" t="e">
        <f t="shared" ref="BS333" si="5383">K333/K343</f>
        <v>#DIV/0!</v>
      </c>
      <c r="BT333" s="131" t="e">
        <f t="shared" ref="BT333" si="5384">L333/L343</f>
        <v>#DIV/0!</v>
      </c>
      <c r="BU333" s="129" t="e">
        <f t="shared" ref="BU333" si="5385">M333/M343</f>
        <v>#DIV/0!</v>
      </c>
      <c r="BV333" s="133" t="e">
        <f t="shared" ref="BV333" si="5386">N333/N343</f>
        <v>#DIV/0!</v>
      </c>
      <c r="BW333" s="134" t="e">
        <f t="shared" ref="BW333" si="5387">O333/O343</f>
        <v>#DIV/0!</v>
      </c>
      <c r="BX333" s="129" t="e">
        <f t="shared" ref="BX333" si="5388">P333/P343</f>
        <v>#DIV/0!</v>
      </c>
      <c r="BY333" s="130" t="e">
        <f t="shared" ref="BY333" si="5389">Q333/Q343</f>
        <v>#DIV/0!</v>
      </c>
      <c r="BZ333" s="131" t="e">
        <f t="shared" ref="BZ333" si="5390">R333/R343</f>
        <v>#DIV/0!</v>
      </c>
      <c r="CA333" s="132" t="e">
        <f t="shared" ref="CA333" si="5391">S333/S343</f>
        <v>#DIV/0!</v>
      </c>
      <c r="CB333" s="129" t="e">
        <f t="shared" ref="CB333" si="5392">T333/T343</f>
        <v>#DIV/0!</v>
      </c>
      <c r="CC333" s="130" t="e">
        <f t="shared" ref="CC333" si="5393">U333/U343</f>
        <v>#DIV/0!</v>
      </c>
      <c r="CD333" s="131" t="e">
        <f t="shared" ref="CD333" si="5394">V333/V343</f>
        <v>#DIV/0!</v>
      </c>
      <c r="CE333" s="132" t="e">
        <f t="shared" ref="CE333" si="5395">W333/W343</f>
        <v>#DIV/0!</v>
      </c>
      <c r="CF333" s="129" t="e">
        <f t="shared" ref="CF333" si="5396">X333/X343</f>
        <v>#DIV/0!</v>
      </c>
      <c r="CG333" s="130" t="e">
        <f t="shared" ref="CG333" si="5397">Y333/Y343</f>
        <v>#DIV/0!</v>
      </c>
      <c r="CH333" s="131" t="e">
        <f t="shared" ref="CH333" si="5398">Z333/Z343</f>
        <v>#DIV/0!</v>
      </c>
      <c r="CI333" s="129" t="e">
        <f t="shared" ref="CI333" si="5399">AA333/AA343</f>
        <v>#DIV/0!</v>
      </c>
      <c r="CJ333" s="135" t="e">
        <f t="shared" ref="CJ333" si="5400">AB333/AB343</f>
        <v>#DIV/0!</v>
      </c>
      <c r="CK333" s="136" t="e">
        <f t="shared" ref="CK333" si="5401">AC333/AC343</f>
        <v>#DIV/0!</v>
      </c>
    </row>
    <row r="334" spans="1:89">
      <c r="A334" s="137" t="s">
        <v>31</v>
      </c>
      <c r="B334" s="206"/>
      <c r="C334" s="190"/>
      <c r="D334" s="191"/>
      <c r="E334" s="192"/>
      <c r="F334" s="189"/>
      <c r="G334" s="193"/>
      <c r="H334" s="191"/>
      <c r="I334" s="192"/>
      <c r="J334" s="189"/>
      <c r="K334" s="190"/>
      <c r="L334" s="191"/>
      <c r="M334" s="189"/>
      <c r="N334" s="194"/>
      <c r="O334" s="207"/>
      <c r="P334" s="189"/>
      <c r="Q334" s="190"/>
      <c r="R334" s="191"/>
      <c r="S334" s="192"/>
      <c r="T334" s="189"/>
      <c r="U334" s="193"/>
      <c r="V334" s="191"/>
      <c r="W334" s="208"/>
      <c r="X334" s="189"/>
      <c r="Y334" s="193"/>
      <c r="Z334" s="191"/>
      <c r="AA334" s="189"/>
      <c r="AB334" s="172">
        <f t="shared" si="5018"/>
        <v>0</v>
      </c>
      <c r="AC334" s="173">
        <f t="shared" si="5019"/>
        <v>0</v>
      </c>
      <c r="BI334" s="137" t="s">
        <v>31</v>
      </c>
      <c r="BJ334" s="129" t="e">
        <f>B334/B343</f>
        <v>#DIV/0!</v>
      </c>
      <c r="BK334" s="130" t="e">
        <f t="shared" ref="BK334" si="5402">C334/C343</f>
        <v>#DIV/0!</v>
      </c>
      <c r="BL334" s="131" t="e">
        <f t="shared" ref="BL334" si="5403">D334/D343</f>
        <v>#DIV/0!</v>
      </c>
      <c r="BM334" s="132" t="e">
        <f t="shared" ref="BM334" si="5404">E334/E343</f>
        <v>#DIV/0!</v>
      </c>
      <c r="BN334" s="129" t="e">
        <f t="shared" ref="BN334" si="5405">F334/F343</f>
        <v>#DIV/0!</v>
      </c>
      <c r="BO334" s="130" t="e">
        <f t="shared" ref="BO334" si="5406">G334/G343</f>
        <v>#DIV/0!</v>
      </c>
      <c r="BP334" s="131" t="e">
        <f t="shared" ref="BP334" si="5407">H334/H343</f>
        <v>#DIV/0!</v>
      </c>
      <c r="BQ334" s="132" t="e">
        <f t="shared" ref="BQ334" si="5408">I334/I343</f>
        <v>#DIV/0!</v>
      </c>
      <c r="BR334" s="129" t="e">
        <f t="shared" ref="BR334" si="5409">J334/J343</f>
        <v>#DIV/0!</v>
      </c>
      <c r="BS334" s="130" t="e">
        <f t="shared" ref="BS334" si="5410">K334/K343</f>
        <v>#DIV/0!</v>
      </c>
      <c r="BT334" s="131" t="e">
        <f t="shared" ref="BT334" si="5411">L334/L343</f>
        <v>#DIV/0!</v>
      </c>
      <c r="BU334" s="129" t="e">
        <f t="shared" ref="BU334" si="5412">M334/M343</f>
        <v>#DIV/0!</v>
      </c>
      <c r="BV334" s="133" t="e">
        <f t="shared" ref="BV334" si="5413">N334/N343</f>
        <v>#DIV/0!</v>
      </c>
      <c r="BW334" s="134" t="e">
        <f t="shared" ref="BW334" si="5414">O334/O343</f>
        <v>#DIV/0!</v>
      </c>
      <c r="BX334" s="129" t="e">
        <f t="shared" ref="BX334" si="5415">P334/P343</f>
        <v>#DIV/0!</v>
      </c>
      <c r="BY334" s="130" t="e">
        <f t="shared" ref="BY334" si="5416">Q334/Q343</f>
        <v>#DIV/0!</v>
      </c>
      <c r="BZ334" s="131" t="e">
        <f t="shared" ref="BZ334" si="5417">R334/R343</f>
        <v>#DIV/0!</v>
      </c>
      <c r="CA334" s="132" t="e">
        <f t="shared" ref="CA334" si="5418">S334/S343</f>
        <v>#DIV/0!</v>
      </c>
      <c r="CB334" s="129" t="e">
        <f t="shared" ref="CB334" si="5419">T334/T343</f>
        <v>#DIV/0!</v>
      </c>
      <c r="CC334" s="130" t="e">
        <f t="shared" ref="CC334" si="5420">U334/U343</f>
        <v>#DIV/0!</v>
      </c>
      <c r="CD334" s="131" t="e">
        <f t="shared" ref="CD334" si="5421">V334/V343</f>
        <v>#DIV/0!</v>
      </c>
      <c r="CE334" s="132" t="e">
        <f t="shared" ref="CE334" si="5422">W334/W343</f>
        <v>#DIV/0!</v>
      </c>
      <c r="CF334" s="129" t="e">
        <f t="shared" ref="CF334" si="5423">X334/X343</f>
        <v>#DIV/0!</v>
      </c>
      <c r="CG334" s="130" t="e">
        <f t="shared" ref="CG334" si="5424">Y334/Y343</f>
        <v>#DIV/0!</v>
      </c>
      <c r="CH334" s="131" t="e">
        <f t="shared" ref="CH334" si="5425">Z334/Z343</f>
        <v>#DIV/0!</v>
      </c>
      <c r="CI334" s="129" t="e">
        <f t="shared" ref="CI334" si="5426">AA334/AA343</f>
        <v>#DIV/0!</v>
      </c>
      <c r="CJ334" s="135" t="e">
        <f t="shared" ref="CJ334" si="5427">AB334/AB343</f>
        <v>#DIV/0!</v>
      </c>
      <c r="CK334" s="136" t="e">
        <f t="shared" ref="CK334" si="5428">AC334/AC343</f>
        <v>#DIV/0!</v>
      </c>
    </row>
    <row r="335" spans="1:89">
      <c r="A335" s="146" t="s">
        <v>32</v>
      </c>
      <c r="B335" s="203"/>
      <c r="C335" s="197"/>
      <c r="D335" s="198"/>
      <c r="E335" s="199"/>
      <c r="F335" s="196"/>
      <c r="G335" s="200"/>
      <c r="H335" s="198"/>
      <c r="I335" s="199"/>
      <c r="J335" s="196"/>
      <c r="K335" s="197"/>
      <c r="L335" s="198"/>
      <c r="M335" s="196"/>
      <c r="N335" s="201"/>
      <c r="O335" s="204"/>
      <c r="P335" s="196"/>
      <c r="Q335" s="197"/>
      <c r="R335" s="198"/>
      <c r="S335" s="199"/>
      <c r="T335" s="196"/>
      <c r="U335" s="200"/>
      <c r="V335" s="198"/>
      <c r="W335" s="205"/>
      <c r="X335" s="196"/>
      <c r="Y335" s="200"/>
      <c r="Z335" s="198"/>
      <c r="AA335" s="196"/>
      <c r="AB335" s="172">
        <f t="shared" si="5018"/>
        <v>0</v>
      </c>
      <c r="AC335" s="173">
        <f t="shared" si="5019"/>
        <v>0</v>
      </c>
      <c r="BI335" s="146" t="s">
        <v>32</v>
      </c>
      <c r="BJ335" s="129" t="e">
        <f>B335/B343</f>
        <v>#DIV/0!</v>
      </c>
      <c r="BK335" s="130" t="e">
        <f t="shared" ref="BK335" si="5429">C335/C343</f>
        <v>#DIV/0!</v>
      </c>
      <c r="BL335" s="131" t="e">
        <f t="shared" ref="BL335" si="5430">D335/D343</f>
        <v>#DIV/0!</v>
      </c>
      <c r="BM335" s="132" t="e">
        <f t="shared" ref="BM335" si="5431">E335/E343</f>
        <v>#DIV/0!</v>
      </c>
      <c r="BN335" s="129" t="e">
        <f t="shared" ref="BN335" si="5432">F335/F343</f>
        <v>#DIV/0!</v>
      </c>
      <c r="BO335" s="130" t="e">
        <f t="shared" ref="BO335" si="5433">G335/G343</f>
        <v>#DIV/0!</v>
      </c>
      <c r="BP335" s="131" t="e">
        <f t="shared" ref="BP335" si="5434">H335/H343</f>
        <v>#DIV/0!</v>
      </c>
      <c r="BQ335" s="132" t="e">
        <f t="shared" ref="BQ335" si="5435">I335/I343</f>
        <v>#DIV/0!</v>
      </c>
      <c r="BR335" s="129" t="e">
        <f t="shared" ref="BR335" si="5436">J335/J343</f>
        <v>#DIV/0!</v>
      </c>
      <c r="BS335" s="130" t="e">
        <f t="shared" ref="BS335" si="5437">K335/K343</f>
        <v>#DIV/0!</v>
      </c>
      <c r="BT335" s="131" t="e">
        <f t="shared" ref="BT335" si="5438">L335/L343</f>
        <v>#DIV/0!</v>
      </c>
      <c r="BU335" s="129" t="e">
        <f t="shared" ref="BU335" si="5439">M335/M343</f>
        <v>#DIV/0!</v>
      </c>
      <c r="BV335" s="133" t="e">
        <f t="shared" ref="BV335" si="5440">N335/N343</f>
        <v>#DIV/0!</v>
      </c>
      <c r="BW335" s="134" t="e">
        <f t="shared" ref="BW335" si="5441">O335/O343</f>
        <v>#DIV/0!</v>
      </c>
      <c r="BX335" s="129" t="e">
        <f t="shared" ref="BX335" si="5442">P335/P343</f>
        <v>#DIV/0!</v>
      </c>
      <c r="BY335" s="130" t="e">
        <f t="shared" ref="BY335" si="5443">Q335/Q343</f>
        <v>#DIV/0!</v>
      </c>
      <c r="BZ335" s="131" t="e">
        <f t="shared" ref="BZ335" si="5444">R335/R343</f>
        <v>#DIV/0!</v>
      </c>
      <c r="CA335" s="132" t="e">
        <f t="shared" ref="CA335" si="5445">S335/S343</f>
        <v>#DIV/0!</v>
      </c>
      <c r="CB335" s="129" t="e">
        <f t="shared" ref="CB335" si="5446">T335/T343</f>
        <v>#DIV/0!</v>
      </c>
      <c r="CC335" s="130" t="e">
        <f t="shared" ref="CC335" si="5447">U335/U343</f>
        <v>#DIV/0!</v>
      </c>
      <c r="CD335" s="131" t="e">
        <f t="shared" ref="CD335" si="5448">V335/V343</f>
        <v>#DIV/0!</v>
      </c>
      <c r="CE335" s="132" t="e">
        <f t="shared" ref="CE335" si="5449">W335/W343</f>
        <v>#DIV/0!</v>
      </c>
      <c r="CF335" s="129" t="e">
        <f t="shared" ref="CF335" si="5450">X335/X343</f>
        <v>#DIV/0!</v>
      </c>
      <c r="CG335" s="130" t="e">
        <f t="shared" ref="CG335" si="5451">Y335/Y343</f>
        <v>#DIV/0!</v>
      </c>
      <c r="CH335" s="131" t="e">
        <f t="shared" ref="CH335" si="5452">Z335/Z343</f>
        <v>#DIV/0!</v>
      </c>
      <c r="CI335" s="129" t="e">
        <f t="shared" ref="CI335" si="5453">AA335/AA343</f>
        <v>#DIV/0!</v>
      </c>
      <c r="CJ335" s="135" t="e">
        <f t="shared" ref="CJ335" si="5454">AB335/AB343</f>
        <v>#DIV/0!</v>
      </c>
      <c r="CK335" s="136" t="e">
        <f t="shared" ref="CK335" si="5455">AC335/AC343</f>
        <v>#DIV/0!</v>
      </c>
    </row>
    <row r="336" spans="1:89">
      <c r="A336" s="137" t="s">
        <v>33</v>
      </c>
      <c r="B336" s="206"/>
      <c r="C336" s="190"/>
      <c r="D336" s="191"/>
      <c r="E336" s="192"/>
      <c r="F336" s="189"/>
      <c r="G336" s="193"/>
      <c r="H336" s="191"/>
      <c r="I336" s="192"/>
      <c r="J336" s="189"/>
      <c r="K336" s="190"/>
      <c r="L336" s="191"/>
      <c r="M336" s="189"/>
      <c r="N336" s="194"/>
      <c r="O336" s="207"/>
      <c r="P336" s="189"/>
      <c r="Q336" s="190"/>
      <c r="R336" s="191"/>
      <c r="S336" s="192"/>
      <c r="T336" s="189"/>
      <c r="U336" s="193"/>
      <c r="V336" s="191"/>
      <c r="W336" s="208"/>
      <c r="X336" s="189"/>
      <c r="Y336" s="193"/>
      <c r="Z336" s="191"/>
      <c r="AA336" s="189"/>
      <c r="AB336" s="172">
        <f t="shared" si="5018"/>
        <v>0</v>
      </c>
      <c r="AC336" s="173">
        <f t="shared" si="5019"/>
        <v>0</v>
      </c>
      <c r="BI336" s="137" t="s">
        <v>33</v>
      </c>
      <c r="BJ336" s="129" t="e">
        <f>B336/B343</f>
        <v>#DIV/0!</v>
      </c>
      <c r="BK336" s="130" t="e">
        <f t="shared" ref="BK336" si="5456">C336/C343</f>
        <v>#DIV/0!</v>
      </c>
      <c r="BL336" s="131" t="e">
        <f t="shared" ref="BL336" si="5457">D336/D343</f>
        <v>#DIV/0!</v>
      </c>
      <c r="BM336" s="132" t="e">
        <f t="shared" ref="BM336" si="5458">E336/E343</f>
        <v>#DIV/0!</v>
      </c>
      <c r="BN336" s="129" t="e">
        <f t="shared" ref="BN336" si="5459">F336/F343</f>
        <v>#DIV/0!</v>
      </c>
      <c r="BO336" s="130" t="e">
        <f t="shared" ref="BO336" si="5460">G336/G343</f>
        <v>#DIV/0!</v>
      </c>
      <c r="BP336" s="131" t="e">
        <f t="shared" ref="BP336" si="5461">H336/H343</f>
        <v>#DIV/0!</v>
      </c>
      <c r="BQ336" s="132" t="e">
        <f t="shared" ref="BQ336" si="5462">I336/I343</f>
        <v>#DIV/0!</v>
      </c>
      <c r="BR336" s="129" t="e">
        <f t="shared" ref="BR336" si="5463">J336/J343</f>
        <v>#DIV/0!</v>
      </c>
      <c r="BS336" s="130" t="e">
        <f t="shared" ref="BS336" si="5464">K336/K343</f>
        <v>#DIV/0!</v>
      </c>
      <c r="BT336" s="131" t="e">
        <f t="shared" ref="BT336" si="5465">L336/L343</f>
        <v>#DIV/0!</v>
      </c>
      <c r="BU336" s="129" t="e">
        <f t="shared" ref="BU336" si="5466">M336/M343</f>
        <v>#DIV/0!</v>
      </c>
      <c r="BV336" s="133" t="e">
        <f t="shared" ref="BV336" si="5467">N336/N343</f>
        <v>#DIV/0!</v>
      </c>
      <c r="BW336" s="134" t="e">
        <f t="shared" ref="BW336" si="5468">O336/O343</f>
        <v>#DIV/0!</v>
      </c>
      <c r="BX336" s="129" t="e">
        <f t="shared" ref="BX336" si="5469">P336/P343</f>
        <v>#DIV/0!</v>
      </c>
      <c r="BY336" s="130" t="e">
        <f t="shared" ref="BY336" si="5470">Q336/Q343</f>
        <v>#DIV/0!</v>
      </c>
      <c r="BZ336" s="131" t="e">
        <f t="shared" ref="BZ336" si="5471">R336/R343</f>
        <v>#DIV/0!</v>
      </c>
      <c r="CA336" s="132" t="e">
        <f t="shared" ref="CA336" si="5472">S336/S343</f>
        <v>#DIV/0!</v>
      </c>
      <c r="CB336" s="129" t="e">
        <f t="shared" ref="CB336" si="5473">T336/T343</f>
        <v>#DIV/0!</v>
      </c>
      <c r="CC336" s="130" t="e">
        <f t="shared" ref="CC336" si="5474">U336/U343</f>
        <v>#DIV/0!</v>
      </c>
      <c r="CD336" s="131" t="e">
        <f t="shared" ref="CD336" si="5475">V336/V343</f>
        <v>#DIV/0!</v>
      </c>
      <c r="CE336" s="132" t="e">
        <f t="shared" ref="CE336" si="5476">W336/W343</f>
        <v>#DIV/0!</v>
      </c>
      <c r="CF336" s="129" t="e">
        <f t="shared" ref="CF336" si="5477">X336/X343</f>
        <v>#DIV/0!</v>
      </c>
      <c r="CG336" s="130" t="e">
        <f t="shared" ref="CG336" si="5478">Y336/Y343</f>
        <v>#DIV/0!</v>
      </c>
      <c r="CH336" s="131" t="e">
        <f t="shared" ref="CH336" si="5479">Z336/Z343</f>
        <v>#DIV/0!</v>
      </c>
      <c r="CI336" s="129" t="e">
        <f t="shared" ref="CI336" si="5480">AA336/AA343</f>
        <v>#DIV/0!</v>
      </c>
      <c r="CJ336" s="135" t="e">
        <f t="shared" ref="CJ336" si="5481">AB336/AB343</f>
        <v>#DIV/0!</v>
      </c>
      <c r="CK336" s="136" t="e">
        <f t="shared" ref="CK336" si="5482">AC336/AC343</f>
        <v>#DIV/0!</v>
      </c>
    </row>
    <row r="337" spans="1:89">
      <c r="A337" s="146" t="s">
        <v>34</v>
      </c>
      <c r="B337" s="203"/>
      <c r="C337" s="197"/>
      <c r="D337" s="198"/>
      <c r="E337" s="199"/>
      <c r="F337" s="196"/>
      <c r="G337" s="200"/>
      <c r="H337" s="198"/>
      <c r="I337" s="199"/>
      <c r="J337" s="196"/>
      <c r="K337" s="197"/>
      <c r="L337" s="198"/>
      <c r="M337" s="196"/>
      <c r="N337" s="201"/>
      <c r="O337" s="204"/>
      <c r="P337" s="196"/>
      <c r="Q337" s="197"/>
      <c r="R337" s="198"/>
      <c r="S337" s="199"/>
      <c r="T337" s="196"/>
      <c r="U337" s="200"/>
      <c r="V337" s="198"/>
      <c r="W337" s="205"/>
      <c r="X337" s="196"/>
      <c r="Y337" s="200"/>
      <c r="Z337" s="198"/>
      <c r="AA337" s="196"/>
      <c r="AB337" s="172">
        <f t="shared" si="5018"/>
        <v>0</v>
      </c>
      <c r="AC337" s="173">
        <f t="shared" si="5019"/>
        <v>0</v>
      </c>
      <c r="BI337" s="146" t="s">
        <v>34</v>
      </c>
      <c r="BJ337" s="129" t="e">
        <f>B337/B343</f>
        <v>#DIV/0!</v>
      </c>
      <c r="BK337" s="130" t="e">
        <f t="shared" ref="BK337" si="5483">C337/C343</f>
        <v>#DIV/0!</v>
      </c>
      <c r="BL337" s="131" t="e">
        <f t="shared" ref="BL337" si="5484">D337/D343</f>
        <v>#DIV/0!</v>
      </c>
      <c r="BM337" s="132" t="e">
        <f t="shared" ref="BM337" si="5485">E337/E343</f>
        <v>#DIV/0!</v>
      </c>
      <c r="BN337" s="129" t="e">
        <f t="shared" ref="BN337" si="5486">F337/F343</f>
        <v>#DIV/0!</v>
      </c>
      <c r="BO337" s="130" t="e">
        <f t="shared" ref="BO337" si="5487">G337/G343</f>
        <v>#DIV/0!</v>
      </c>
      <c r="BP337" s="131" t="e">
        <f t="shared" ref="BP337" si="5488">H337/H343</f>
        <v>#DIV/0!</v>
      </c>
      <c r="BQ337" s="132" t="e">
        <f t="shared" ref="BQ337" si="5489">I337/I343</f>
        <v>#DIV/0!</v>
      </c>
      <c r="BR337" s="129" t="e">
        <f t="shared" ref="BR337" si="5490">J337/J343</f>
        <v>#DIV/0!</v>
      </c>
      <c r="BS337" s="130" t="e">
        <f t="shared" ref="BS337" si="5491">K337/K343</f>
        <v>#DIV/0!</v>
      </c>
      <c r="BT337" s="131" t="e">
        <f t="shared" ref="BT337" si="5492">L337/L343</f>
        <v>#DIV/0!</v>
      </c>
      <c r="BU337" s="129" t="e">
        <f t="shared" ref="BU337" si="5493">M337/M343</f>
        <v>#DIV/0!</v>
      </c>
      <c r="BV337" s="133" t="e">
        <f t="shared" ref="BV337" si="5494">N337/N343</f>
        <v>#DIV/0!</v>
      </c>
      <c r="BW337" s="134" t="e">
        <f t="shared" ref="BW337" si="5495">O337/O343</f>
        <v>#DIV/0!</v>
      </c>
      <c r="BX337" s="129" t="e">
        <f t="shared" ref="BX337" si="5496">P337/P343</f>
        <v>#DIV/0!</v>
      </c>
      <c r="BY337" s="130" t="e">
        <f t="shared" ref="BY337" si="5497">Q337/Q343</f>
        <v>#DIV/0!</v>
      </c>
      <c r="BZ337" s="131" t="e">
        <f t="shared" ref="BZ337" si="5498">R337/R343</f>
        <v>#DIV/0!</v>
      </c>
      <c r="CA337" s="132" t="e">
        <f t="shared" ref="CA337" si="5499">S337/S343</f>
        <v>#DIV/0!</v>
      </c>
      <c r="CB337" s="129" t="e">
        <f t="shared" ref="CB337" si="5500">T337/T343</f>
        <v>#DIV/0!</v>
      </c>
      <c r="CC337" s="130" t="e">
        <f t="shared" ref="CC337" si="5501">U337/U343</f>
        <v>#DIV/0!</v>
      </c>
      <c r="CD337" s="131" t="e">
        <f t="shared" ref="CD337" si="5502">V337/V343</f>
        <v>#DIV/0!</v>
      </c>
      <c r="CE337" s="132" t="e">
        <f t="shared" ref="CE337" si="5503">W337/W343</f>
        <v>#DIV/0!</v>
      </c>
      <c r="CF337" s="129" t="e">
        <f t="shared" ref="CF337" si="5504">X337/X343</f>
        <v>#DIV/0!</v>
      </c>
      <c r="CG337" s="130" t="e">
        <f t="shared" ref="CG337" si="5505">Y337/Y343</f>
        <v>#DIV/0!</v>
      </c>
      <c r="CH337" s="131" t="e">
        <f t="shared" ref="CH337" si="5506">Z337/Z343</f>
        <v>#DIV/0!</v>
      </c>
      <c r="CI337" s="129" t="e">
        <f t="shared" ref="CI337" si="5507">AA337/AA343</f>
        <v>#DIV/0!</v>
      </c>
      <c r="CJ337" s="135" t="e">
        <f t="shared" ref="CJ337" si="5508">AB337/AB343</f>
        <v>#DIV/0!</v>
      </c>
      <c r="CK337" s="136" t="e">
        <f t="shared" ref="CK337" si="5509">AC337/AC343</f>
        <v>#DIV/0!</v>
      </c>
    </row>
    <row r="338" spans="1:89">
      <c r="A338" s="137" t="s">
        <v>35</v>
      </c>
      <c r="B338" s="206"/>
      <c r="C338" s="190"/>
      <c r="D338" s="191"/>
      <c r="E338" s="192"/>
      <c r="F338" s="189"/>
      <c r="G338" s="193"/>
      <c r="H338" s="191"/>
      <c r="I338" s="192"/>
      <c r="J338" s="189"/>
      <c r="K338" s="190"/>
      <c r="L338" s="191"/>
      <c r="M338" s="189"/>
      <c r="N338" s="194"/>
      <c r="O338" s="207"/>
      <c r="P338" s="189"/>
      <c r="Q338" s="190"/>
      <c r="R338" s="191"/>
      <c r="S338" s="192"/>
      <c r="T338" s="189"/>
      <c r="U338" s="193"/>
      <c r="V338" s="191"/>
      <c r="W338" s="208"/>
      <c r="X338" s="189"/>
      <c r="Y338" s="193"/>
      <c r="Z338" s="191"/>
      <c r="AA338" s="189"/>
      <c r="AB338" s="172">
        <f t="shared" si="5018"/>
        <v>0</v>
      </c>
      <c r="AC338" s="173">
        <f t="shared" si="5019"/>
        <v>0</v>
      </c>
      <c r="BI338" s="137" t="s">
        <v>35</v>
      </c>
      <c r="BJ338" s="129" t="e">
        <f>B338/B343</f>
        <v>#DIV/0!</v>
      </c>
      <c r="BK338" s="130" t="e">
        <f t="shared" ref="BK338" si="5510">C338/C343</f>
        <v>#DIV/0!</v>
      </c>
      <c r="BL338" s="131" t="e">
        <f t="shared" ref="BL338" si="5511">D338/D343</f>
        <v>#DIV/0!</v>
      </c>
      <c r="BM338" s="132" t="e">
        <f t="shared" ref="BM338" si="5512">E338/E343</f>
        <v>#DIV/0!</v>
      </c>
      <c r="BN338" s="129" t="e">
        <f t="shared" ref="BN338" si="5513">F338/F343</f>
        <v>#DIV/0!</v>
      </c>
      <c r="BO338" s="130" t="e">
        <f t="shared" ref="BO338" si="5514">G338/G343</f>
        <v>#DIV/0!</v>
      </c>
      <c r="BP338" s="131" t="e">
        <f t="shared" ref="BP338" si="5515">H338/H343</f>
        <v>#DIV/0!</v>
      </c>
      <c r="BQ338" s="132" t="e">
        <f t="shared" ref="BQ338" si="5516">I338/I343</f>
        <v>#DIV/0!</v>
      </c>
      <c r="BR338" s="129" t="e">
        <f t="shared" ref="BR338" si="5517">J338/J343</f>
        <v>#DIV/0!</v>
      </c>
      <c r="BS338" s="130" t="e">
        <f t="shared" ref="BS338" si="5518">K338/K343</f>
        <v>#DIV/0!</v>
      </c>
      <c r="BT338" s="131" t="e">
        <f t="shared" ref="BT338" si="5519">L338/L343</f>
        <v>#DIV/0!</v>
      </c>
      <c r="BU338" s="129" t="e">
        <f t="shared" ref="BU338" si="5520">M338/M343</f>
        <v>#DIV/0!</v>
      </c>
      <c r="BV338" s="133" t="e">
        <f t="shared" ref="BV338" si="5521">N338/N343</f>
        <v>#DIV/0!</v>
      </c>
      <c r="BW338" s="134" t="e">
        <f t="shared" ref="BW338" si="5522">O338/O343</f>
        <v>#DIV/0!</v>
      </c>
      <c r="BX338" s="129" t="e">
        <f t="shared" ref="BX338" si="5523">P338/P343</f>
        <v>#DIV/0!</v>
      </c>
      <c r="BY338" s="130" t="e">
        <f t="shared" ref="BY338" si="5524">Q338/Q343</f>
        <v>#DIV/0!</v>
      </c>
      <c r="BZ338" s="131" t="e">
        <f t="shared" ref="BZ338" si="5525">R338/R343</f>
        <v>#DIV/0!</v>
      </c>
      <c r="CA338" s="132" t="e">
        <f t="shared" ref="CA338" si="5526">S338/S343</f>
        <v>#DIV/0!</v>
      </c>
      <c r="CB338" s="129" t="e">
        <f t="shared" ref="CB338" si="5527">T338/T343</f>
        <v>#DIV/0!</v>
      </c>
      <c r="CC338" s="130" t="e">
        <f t="shared" ref="CC338" si="5528">U338/U343</f>
        <v>#DIV/0!</v>
      </c>
      <c r="CD338" s="131" t="e">
        <f t="shared" ref="CD338" si="5529">V338/V343</f>
        <v>#DIV/0!</v>
      </c>
      <c r="CE338" s="132" t="e">
        <f t="shared" ref="CE338" si="5530">W338/W343</f>
        <v>#DIV/0!</v>
      </c>
      <c r="CF338" s="129" t="e">
        <f t="shared" ref="CF338" si="5531">X338/X343</f>
        <v>#DIV/0!</v>
      </c>
      <c r="CG338" s="130" t="e">
        <f t="shared" ref="CG338" si="5532">Y338/Y343</f>
        <v>#DIV/0!</v>
      </c>
      <c r="CH338" s="131" t="e">
        <f t="shared" ref="CH338" si="5533">Z338/Z343</f>
        <v>#DIV/0!</v>
      </c>
      <c r="CI338" s="129" t="e">
        <f t="shared" ref="CI338" si="5534">AA338/AA343</f>
        <v>#DIV/0!</v>
      </c>
      <c r="CJ338" s="135" t="e">
        <f t="shared" ref="CJ338" si="5535">AB338/AB343</f>
        <v>#DIV/0!</v>
      </c>
      <c r="CK338" s="136" t="e">
        <f t="shared" ref="CK338" si="5536">AC338/AC343</f>
        <v>#DIV/0!</v>
      </c>
    </row>
    <row r="339" spans="1:89">
      <c r="A339" s="146" t="s">
        <v>36</v>
      </c>
      <c r="B339" s="203"/>
      <c r="C339" s="197"/>
      <c r="D339" s="198"/>
      <c r="E339" s="199"/>
      <c r="F339" s="196"/>
      <c r="G339" s="200"/>
      <c r="H339" s="198"/>
      <c r="I339" s="199"/>
      <c r="J339" s="196"/>
      <c r="K339" s="200"/>
      <c r="L339" s="198"/>
      <c r="M339" s="196"/>
      <c r="N339" s="201"/>
      <c r="O339" s="204"/>
      <c r="P339" s="196"/>
      <c r="Q339" s="200"/>
      <c r="R339" s="198"/>
      <c r="S339" s="199"/>
      <c r="T339" s="196"/>
      <c r="U339" s="200"/>
      <c r="V339" s="198"/>
      <c r="W339" s="199"/>
      <c r="X339" s="196"/>
      <c r="Y339" s="200"/>
      <c r="Z339" s="198"/>
      <c r="AA339" s="196"/>
      <c r="AB339" s="172">
        <f t="shared" si="5018"/>
        <v>0</v>
      </c>
      <c r="AC339" s="173">
        <f t="shared" si="5019"/>
        <v>0</v>
      </c>
      <c r="BI339" s="146" t="s">
        <v>36</v>
      </c>
      <c r="BJ339" s="129" t="e">
        <f>B339/B343</f>
        <v>#DIV/0!</v>
      </c>
      <c r="BK339" s="130" t="e">
        <f t="shared" ref="BK339" si="5537">C339/C343</f>
        <v>#DIV/0!</v>
      </c>
      <c r="BL339" s="131" t="e">
        <f t="shared" ref="BL339" si="5538">D339/D343</f>
        <v>#DIV/0!</v>
      </c>
      <c r="BM339" s="132" t="e">
        <f t="shared" ref="BM339" si="5539">E339/E343</f>
        <v>#DIV/0!</v>
      </c>
      <c r="BN339" s="129" t="e">
        <f t="shared" ref="BN339" si="5540">F339/F343</f>
        <v>#DIV/0!</v>
      </c>
      <c r="BO339" s="130" t="e">
        <f t="shared" ref="BO339" si="5541">G339/G343</f>
        <v>#DIV/0!</v>
      </c>
      <c r="BP339" s="131" t="e">
        <f t="shared" ref="BP339" si="5542">H339/H343</f>
        <v>#DIV/0!</v>
      </c>
      <c r="BQ339" s="132" t="e">
        <f t="shared" ref="BQ339" si="5543">I339/I343</f>
        <v>#DIV/0!</v>
      </c>
      <c r="BR339" s="129" t="e">
        <f t="shared" ref="BR339" si="5544">J339/J343</f>
        <v>#DIV/0!</v>
      </c>
      <c r="BS339" s="130" t="e">
        <f t="shared" ref="BS339" si="5545">K339/K343</f>
        <v>#DIV/0!</v>
      </c>
      <c r="BT339" s="131" t="e">
        <f t="shared" ref="BT339" si="5546">L339/L343</f>
        <v>#DIV/0!</v>
      </c>
      <c r="BU339" s="129" t="e">
        <f t="shared" ref="BU339" si="5547">M339/M343</f>
        <v>#DIV/0!</v>
      </c>
      <c r="BV339" s="133" t="e">
        <f t="shared" ref="BV339" si="5548">N339/N343</f>
        <v>#DIV/0!</v>
      </c>
      <c r="BW339" s="134" t="e">
        <f t="shared" ref="BW339" si="5549">O339/O343</f>
        <v>#DIV/0!</v>
      </c>
      <c r="BX339" s="129" t="e">
        <f t="shared" ref="BX339" si="5550">P339/P343</f>
        <v>#DIV/0!</v>
      </c>
      <c r="BY339" s="130" t="e">
        <f t="shared" ref="BY339" si="5551">Q339/Q343</f>
        <v>#DIV/0!</v>
      </c>
      <c r="BZ339" s="131" t="e">
        <f t="shared" ref="BZ339" si="5552">R339/R343</f>
        <v>#DIV/0!</v>
      </c>
      <c r="CA339" s="132" t="e">
        <f t="shared" ref="CA339" si="5553">S339/S343</f>
        <v>#DIV/0!</v>
      </c>
      <c r="CB339" s="129" t="e">
        <f t="shared" ref="CB339" si="5554">T339/T343</f>
        <v>#DIV/0!</v>
      </c>
      <c r="CC339" s="130" t="e">
        <f t="shared" ref="CC339" si="5555">U339/U343</f>
        <v>#DIV/0!</v>
      </c>
      <c r="CD339" s="131" t="e">
        <f t="shared" ref="CD339" si="5556">V339/V343</f>
        <v>#DIV/0!</v>
      </c>
      <c r="CE339" s="132" t="e">
        <f t="shared" ref="CE339" si="5557">W339/W343</f>
        <v>#DIV/0!</v>
      </c>
      <c r="CF339" s="129" t="e">
        <f t="shared" ref="CF339" si="5558">X339/X343</f>
        <v>#DIV/0!</v>
      </c>
      <c r="CG339" s="130" t="e">
        <f t="shared" ref="CG339" si="5559">Y339/Y343</f>
        <v>#DIV/0!</v>
      </c>
      <c r="CH339" s="131" t="e">
        <f t="shared" ref="CH339" si="5560">Z339/Z343</f>
        <v>#DIV/0!</v>
      </c>
      <c r="CI339" s="129" t="e">
        <f t="shared" ref="CI339" si="5561">AA339/AA343</f>
        <v>#DIV/0!</v>
      </c>
      <c r="CJ339" s="135" t="e">
        <f t="shared" ref="CJ339" si="5562">AB339/AB343</f>
        <v>#DIV/0!</v>
      </c>
      <c r="CK339" s="136" t="e">
        <f t="shared" ref="CK339" si="5563">AC339/AC343</f>
        <v>#DIV/0!</v>
      </c>
    </row>
    <row r="340" spans="1:89">
      <c r="A340" s="137" t="s">
        <v>37</v>
      </c>
      <c r="B340" s="59"/>
      <c r="C340" s="60"/>
      <c r="D340" s="139"/>
      <c r="E340" s="140"/>
      <c r="F340" s="138"/>
      <c r="G340" s="141"/>
      <c r="H340" s="139"/>
      <c r="I340" s="140"/>
      <c r="J340" s="138"/>
      <c r="K340" s="141"/>
      <c r="L340" s="139"/>
      <c r="M340" s="138"/>
      <c r="N340" s="142"/>
      <c r="O340" s="143"/>
      <c r="P340" s="138"/>
      <c r="Q340" s="141"/>
      <c r="R340" s="139"/>
      <c r="S340" s="140"/>
      <c r="T340" s="138"/>
      <c r="U340" s="141"/>
      <c r="V340" s="139"/>
      <c r="W340" s="140"/>
      <c r="X340" s="138"/>
      <c r="Y340" s="141"/>
      <c r="Z340" s="144"/>
      <c r="AA340" s="145"/>
      <c r="AB340" s="172"/>
      <c r="AC340" s="173"/>
      <c r="BI340" s="137" t="s">
        <v>37</v>
      </c>
      <c r="BJ340" s="129" t="e">
        <f>B340/B343</f>
        <v>#DIV/0!</v>
      </c>
      <c r="BK340" s="130" t="e">
        <f t="shared" ref="BK340" si="5564">C340/C343</f>
        <v>#DIV/0!</v>
      </c>
      <c r="BL340" s="131" t="e">
        <f t="shared" ref="BL340" si="5565">D340/D343</f>
        <v>#DIV/0!</v>
      </c>
      <c r="BM340" s="132" t="e">
        <f t="shared" ref="BM340" si="5566">E340/E343</f>
        <v>#DIV/0!</v>
      </c>
      <c r="BN340" s="129" t="e">
        <f t="shared" ref="BN340" si="5567">F340/F343</f>
        <v>#DIV/0!</v>
      </c>
      <c r="BO340" s="130" t="e">
        <f t="shared" ref="BO340" si="5568">G340/G343</f>
        <v>#DIV/0!</v>
      </c>
      <c r="BP340" s="131" t="e">
        <f t="shared" ref="BP340" si="5569">H340/H343</f>
        <v>#DIV/0!</v>
      </c>
      <c r="BQ340" s="132" t="e">
        <f t="shared" ref="BQ340" si="5570">I340/I343</f>
        <v>#DIV/0!</v>
      </c>
      <c r="BR340" s="129" t="e">
        <f t="shared" ref="BR340" si="5571">J340/J343</f>
        <v>#DIV/0!</v>
      </c>
      <c r="BS340" s="130" t="e">
        <f t="shared" ref="BS340" si="5572">K340/K343</f>
        <v>#DIV/0!</v>
      </c>
      <c r="BT340" s="131" t="e">
        <f t="shared" ref="BT340" si="5573">L340/L343</f>
        <v>#DIV/0!</v>
      </c>
      <c r="BU340" s="129" t="e">
        <f t="shared" ref="BU340" si="5574">M340/M343</f>
        <v>#DIV/0!</v>
      </c>
      <c r="BV340" s="133" t="e">
        <f t="shared" ref="BV340" si="5575">N340/N343</f>
        <v>#DIV/0!</v>
      </c>
      <c r="BW340" s="134" t="e">
        <f t="shared" ref="BW340" si="5576">O340/O343</f>
        <v>#DIV/0!</v>
      </c>
      <c r="BX340" s="129" t="e">
        <f t="shared" ref="BX340" si="5577">P340/P343</f>
        <v>#DIV/0!</v>
      </c>
      <c r="BY340" s="130" t="e">
        <f t="shared" ref="BY340" si="5578">Q340/Q343</f>
        <v>#DIV/0!</v>
      </c>
      <c r="BZ340" s="131" t="e">
        <f t="shared" ref="BZ340" si="5579">R340/R343</f>
        <v>#DIV/0!</v>
      </c>
      <c r="CA340" s="132" t="e">
        <f t="shared" ref="CA340" si="5580">S340/S343</f>
        <v>#DIV/0!</v>
      </c>
      <c r="CB340" s="129" t="e">
        <f t="shared" ref="CB340" si="5581">T340/T343</f>
        <v>#DIV/0!</v>
      </c>
      <c r="CC340" s="130" t="e">
        <f t="shared" ref="CC340" si="5582">U340/U343</f>
        <v>#DIV/0!</v>
      </c>
      <c r="CD340" s="131" t="e">
        <f t="shared" ref="CD340" si="5583">V340/V343</f>
        <v>#DIV/0!</v>
      </c>
      <c r="CE340" s="132" t="e">
        <f t="shared" ref="CE340" si="5584">W340/W343</f>
        <v>#DIV/0!</v>
      </c>
      <c r="CF340" s="129" t="e">
        <f t="shared" ref="CF340" si="5585">X340/X343</f>
        <v>#DIV/0!</v>
      </c>
      <c r="CG340" s="130" t="e">
        <f t="shared" ref="CG340" si="5586">Y340/Y343</f>
        <v>#DIV/0!</v>
      </c>
      <c r="CH340" s="131" t="e">
        <f t="shared" ref="CH340" si="5587">Z340/Z343</f>
        <v>#DIV/0!</v>
      </c>
      <c r="CI340" s="129" t="e">
        <f t="shared" ref="CI340" si="5588">AA340/AA343</f>
        <v>#DIV/0!</v>
      </c>
      <c r="CJ340" s="135" t="e">
        <f t="shared" ref="CJ340" si="5589">AB340/AB343</f>
        <v>#DIV/0!</v>
      </c>
      <c r="CK340" s="136" t="e">
        <f t="shared" ref="CK340" si="5590">AC340/AC343</f>
        <v>#DIV/0!</v>
      </c>
    </row>
    <row r="341" spans="1:89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/>
      <c r="AC341" s="173"/>
      <c r="BI341" s="146" t="s">
        <v>38</v>
      </c>
      <c r="BJ341" s="129" t="e">
        <f>B341/B343</f>
        <v>#DIV/0!</v>
      </c>
      <c r="BK341" s="130" t="e">
        <f t="shared" ref="BK341" si="5591">C341/C343</f>
        <v>#DIV/0!</v>
      </c>
      <c r="BL341" s="131" t="e">
        <f t="shared" ref="BL341" si="5592">D341/D343</f>
        <v>#DIV/0!</v>
      </c>
      <c r="BM341" s="132" t="e">
        <f t="shared" ref="BM341" si="5593">E341/E343</f>
        <v>#DIV/0!</v>
      </c>
      <c r="BN341" s="129" t="e">
        <f t="shared" ref="BN341" si="5594">F341/F343</f>
        <v>#DIV/0!</v>
      </c>
      <c r="BO341" s="130" t="e">
        <f t="shared" ref="BO341" si="5595">G341/G343</f>
        <v>#DIV/0!</v>
      </c>
      <c r="BP341" s="131" t="e">
        <f t="shared" ref="BP341" si="5596">H341/H343</f>
        <v>#DIV/0!</v>
      </c>
      <c r="BQ341" s="132" t="e">
        <f t="shared" ref="BQ341" si="5597">I341/I343</f>
        <v>#DIV/0!</v>
      </c>
      <c r="BR341" s="129" t="e">
        <f t="shared" ref="BR341" si="5598">J341/J343</f>
        <v>#DIV/0!</v>
      </c>
      <c r="BS341" s="130" t="e">
        <f t="shared" ref="BS341" si="5599">K341/K343</f>
        <v>#DIV/0!</v>
      </c>
      <c r="BT341" s="131" t="e">
        <f t="shared" ref="BT341" si="5600">L341/L343</f>
        <v>#DIV/0!</v>
      </c>
      <c r="BU341" s="129" t="e">
        <f t="shared" ref="BU341" si="5601">M341/M343</f>
        <v>#DIV/0!</v>
      </c>
      <c r="BV341" s="133" t="e">
        <f t="shared" ref="BV341" si="5602">N341/N343</f>
        <v>#DIV/0!</v>
      </c>
      <c r="BW341" s="134" t="e">
        <f t="shared" ref="BW341" si="5603">O341/O343</f>
        <v>#DIV/0!</v>
      </c>
      <c r="BX341" s="129" t="e">
        <f t="shared" ref="BX341" si="5604">P341/P343</f>
        <v>#DIV/0!</v>
      </c>
      <c r="BY341" s="130" t="e">
        <f t="shared" ref="BY341" si="5605">Q341/Q343</f>
        <v>#DIV/0!</v>
      </c>
      <c r="BZ341" s="131" t="e">
        <f t="shared" ref="BZ341" si="5606">R341/R343</f>
        <v>#DIV/0!</v>
      </c>
      <c r="CA341" s="132" t="e">
        <f t="shared" ref="CA341" si="5607">S341/S343</f>
        <v>#DIV/0!</v>
      </c>
      <c r="CB341" s="129" t="e">
        <f t="shared" ref="CB341" si="5608">T341/T343</f>
        <v>#DIV/0!</v>
      </c>
      <c r="CC341" s="130" t="e">
        <f t="shared" ref="CC341" si="5609">U341/U343</f>
        <v>#DIV/0!</v>
      </c>
      <c r="CD341" s="131" t="e">
        <f t="shared" ref="CD341" si="5610">V341/V343</f>
        <v>#DIV/0!</v>
      </c>
      <c r="CE341" s="132" t="e">
        <f t="shared" ref="CE341" si="5611">W341/W343</f>
        <v>#DIV/0!</v>
      </c>
      <c r="CF341" s="129" t="e">
        <f t="shared" ref="CF341" si="5612">X341/X343</f>
        <v>#DIV/0!</v>
      </c>
      <c r="CG341" s="130" t="e">
        <f t="shared" ref="CG341" si="5613">Y341/Y343</f>
        <v>#DIV/0!</v>
      </c>
      <c r="CH341" s="131" t="e">
        <f t="shared" ref="CH341" si="5614">Z341/Z343</f>
        <v>#DIV/0!</v>
      </c>
      <c r="CI341" s="129" t="e">
        <f t="shared" ref="CI341" si="5615">AA341/AA343</f>
        <v>#DIV/0!</v>
      </c>
      <c r="CJ341" s="135" t="e">
        <f t="shared" ref="CJ341" si="5616">AB341/AB343</f>
        <v>#DIV/0!</v>
      </c>
      <c r="CK341" s="136" t="e">
        <f t="shared" ref="CK341" si="5617">AC341/AC343</f>
        <v>#DIV/0!</v>
      </c>
    </row>
    <row r="342" spans="1:89" ht="14" thickBot="1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/>
      <c r="AC342" s="173"/>
      <c r="BI342" s="137" t="s">
        <v>39</v>
      </c>
      <c r="BJ342" s="129" t="e">
        <f>B342/B343</f>
        <v>#DIV/0!</v>
      </c>
      <c r="BK342" s="130" t="e">
        <f t="shared" ref="BK342" si="5618">C342/C343</f>
        <v>#DIV/0!</v>
      </c>
      <c r="BL342" s="131" t="e">
        <f t="shared" ref="BL342" si="5619">D342/D343</f>
        <v>#DIV/0!</v>
      </c>
      <c r="BM342" s="132" t="e">
        <f t="shared" ref="BM342" si="5620">E342/E343</f>
        <v>#DIV/0!</v>
      </c>
      <c r="BN342" s="129" t="e">
        <f t="shared" ref="BN342" si="5621">F342/F343</f>
        <v>#DIV/0!</v>
      </c>
      <c r="BO342" s="130" t="e">
        <f t="shared" ref="BO342" si="5622">G342/G343</f>
        <v>#DIV/0!</v>
      </c>
      <c r="BP342" s="131" t="e">
        <f t="shared" ref="BP342" si="5623">H342/H343</f>
        <v>#DIV/0!</v>
      </c>
      <c r="BQ342" s="132" t="e">
        <f t="shared" ref="BQ342" si="5624">I342/I343</f>
        <v>#DIV/0!</v>
      </c>
      <c r="BR342" s="129" t="e">
        <f t="shared" ref="BR342" si="5625">J342/J343</f>
        <v>#DIV/0!</v>
      </c>
      <c r="BS342" s="130" t="e">
        <f t="shared" ref="BS342" si="5626">K342/K343</f>
        <v>#DIV/0!</v>
      </c>
      <c r="BT342" s="131" t="e">
        <f t="shared" ref="BT342" si="5627">L342/L343</f>
        <v>#DIV/0!</v>
      </c>
      <c r="BU342" s="129" t="e">
        <f t="shared" ref="BU342" si="5628">M342/M343</f>
        <v>#DIV/0!</v>
      </c>
      <c r="BV342" s="133" t="e">
        <f t="shared" ref="BV342" si="5629">N342/N343</f>
        <v>#DIV/0!</v>
      </c>
      <c r="BW342" s="134" t="e">
        <f t="shared" ref="BW342" si="5630">O342/O343</f>
        <v>#DIV/0!</v>
      </c>
      <c r="BX342" s="129" t="e">
        <f t="shared" ref="BX342" si="5631">P342/P343</f>
        <v>#DIV/0!</v>
      </c>
      <c r="BY342" s="130" t="e">
        <f t="shared" ref="BY342" si="5632">Q342/Q343</f>
        <v>#DIV/0!</v>
      </c>
      <c r="BZ342" s="131" t="e">
        <f t="shared" ref="BZ342" si="5633">R342/R343</f>
        <v>#DIV/0!</v>
      </c>
      <c r="CA342" s="132" t="e">
        <f t="shared" ref="CA342" si="5634">S342/S343</f>
        <v>#DIV/0!</v>
      </c>
      <c r="CB342" s="129" t="e">
        <f t="shared" ref="CB342" si="5635">T342/T343</f>
        <v>#DIV/0!</v>
      </c>
      <c r="CC342" s="130" t="e">
        <f t="shared" ref="CC342" si="5636">U342/U343</f>
        <v>#DIV/0!</v>
      </c>
      <c r="CD342" s="131" t="e">
        <f t="shared" ref="CD342" si="5637">V342/V343</f>
        <v>#DIV/0!</v>
      </c>
      <c r="CE342" s="132" t="e">
        <f t="shared" ref="CE342" si="5638">W342/W343</f>
        <v>#DIV/0!</v>
      </c>
      <c r="CF342" s="129" t="e">
        <f t="shared" ref="CF342" si="5639">X342/X343</f>
        <v>#DIV/0!</v>
      </c>
      <c r="CG342" s="130" t="e">
        <f t="shared" ref="CG342" si="5640">Y342/Y343</f>
        <v>#DIV/0!</v>
      </c>
      <c r="CH342" s="131" t="e">
        <f t="shared" ref="CH342" si="5641">Z342/Z343</f>
        <v>#DIV/0!</v>
      </c>
      <c r="CI342" s="129" t="e">
        <f t="shared" ref="CI342" si="5642">AA342/AA343</f>
        <v>#DIV/0!</v>
      </c>
      <c r="CJ342" s="135" t="e">
        <f t="shared" ref="CJ342" si="5643">AB342/AB343</f>
        <v>#DIV/0!</v>
      </c>
      <c r="CK342" s="136" t="e">
        <f t="shared" ref="CK342" si="5644">AC342/AC343</f>
        <v>#DIV/0!</v>
      </c>
    </row>
    <row r="343" spans="1:89" ht="15" thickTop="1" thickBot="1">
      <c r="A343" s="269" t="s">
        <v>13</v>
      </c>
      <c r="B343" s="20">
        <f>SUM(B320:B342)</f>
        <v>0</v>
      </c>
      <c r="C343" s="21">
        <f t="shared" ref="C343" si="5645">SUM(C320:C342)</f>
        <v>0</v>
      </c>
      <c r="D343" s="20">
        <f t="shared" ref="D343" si="5646">SUM(D320:D342)</f>
        <v>0</v>
      </c>
      <c r="E343" s="21">
        <f t="shared" ref="E343" si="5647">SUM(E320:E342)</f>
        <v>0</v>
      </c>
      <c r="F343" s="20">
        <f t="shared" ref="F343" si="5648">SUM(F320:F342)</f>
        <v>0</v>
      </c>
      <c r="G343" s="21">
        <f t="shared" ref="G343" si="5649">SUM(G320:G342)</f>
        <v>0</v>
      </c>
      <c r="H343" s="20">
        <f t="shared" ref="H343" si="5650">SUM(H320:H342)</f>
        <v>0</v>
      </c>
      <c r="I343" s="21">
        <f t="shared" ref="I343" si="5651">SUM(I320:I342)</f>
        <v>0</v>
      </c>
      <c r="J343" s="20">
        <f t="shared" ref="J343" si="5652">SUM(J320:J342)</f>
        <v>0</v>
      </c>
      <c r="K343" s="21">
        <f t="shared" ref="K343" si="5653">SUM(K320:K342)</f>
        <v>0</v>
      </c>
      <c r="L343" s="20">
        <f t="shared" ref="L343" si="5654">SUM(L320:L342)</f>
        <v>0</v>
      </c>
      <c r="M343" s="21">
        <f t="shared" ref="M343" si="5655">SUM(M320:M342)</f>
        <v>0</v>
      </c>
      <c r="N343" s="20">
        <f t="shared" ref="N343" si="5656">SUM(N320:N342)</f>
        <v>0</v>
      </c>
      <c r="O343" s="21">
        <f t="shared" ref="O343" si="5657">SUM(O320:O342)</f>
        <v>0</v>
      </c>
      <c r="P343" s="20">
        <f t="shared" ref="P343" si="5658">SUM(P320:P342)</f>
        <v>0</v>
      </c>
      <c r="Q343" s="21">
        <f t="shared" ref="Q343" si="5659">SUM(Q320:Q342)</f>
        <v>0</v>
      </c>
      <c r="R343" s="20">
        <f t="shared" ref="R343" si="5660">SUM(R320:R342)</f>
        <v>0</v>
      </c>
      <c r="S343" s="21">
        <f t="shared" ref="S343" si="5661">SUM(S320:S342)</f>
        <v>0</v>
      </c>
      <c r="T343" s="20">
        <f t="shared" ref="T343" si="5662">SUM(T320:T342)</f>
        <v>0</v>
      </c>
      <c r="U343" s="21">
        <f t="shared" ref="U343" si="5663">SUM(U320:U342)</f>
        <v>0</v>
      </c>
      <c r="V343" s="20">
        <f t="shared" ref="V343" si="5664">SUM(V320:V342)</f>
        <v>0</v>
      </c>
      <c r="W343" s="21">
        <f t="shared" ref="W343" si="5665">SUM(W320:W342)</f>
        <v>0</v>
      </c>
      <c r="X343" s="20">
        <f t="shared" ref="X343" si="5666">SUM(X320:X342)</f>
        <v>0</v>
      </c>
      <c r="Y343" s="21">
        <f t="shared" ref="Y343" si="5667">SUM(Y320:Y342)</f>
        <v>0</v>
      </c>
      <c r="Z343" s="20">
        <f t="shared" ref="Z343" si="5668">SUM(Z320:Z342)</f>
        <v>0</v>
      </c>
      <c r="AA343" s="21">
        <f t="shared" ref="AA343" si="5669">SUM(AA320:AA342)</f>
        <v>0</v>
      </c>
      <c r="AB343" s="174">
        <f t="shared" ref="AB343:AC343" si="5670">SUM(AB319:AB342)</f>
        <v>0</v>
      </c>
      <c r="AC343" s="175">
        <f t="shared" si="5670"/>
        <v>0</v>
      </c>
      <c r="BI343" s="269" t="s">
        <v>13</v>
      </c>
      <c r="BJ343" s="155" t="e">
        <f>SUM(BJ319:BJ342)</f>
        <v>#DIV/0!</v>
      </c>
      <c r="BK343" s="156" t="e">
        <f t="shared" ref="BK343:CK343" si="5671">SUM(BK319:BK342)</f>
        <v>#DIV/0!</v>
      </c>
      <c r="BL343" s="155" t="e">
        <f t="shared" si="5671"/>
        <v>#DIV/0!</v>
      </c>
      <c r="BM343" s="156" t="e">
        <f t="shared" si="5671"/>
        <v>#DIV/0!</v>
      </c>
      <c r="BN343" s="155" t="e">
        <f t="shared" si="5671"/>
        <v>#DIV/0!</v>
      </c>
      <c r="BO343" s="156" t="e">
        <f t="shared" si="5671"/>
        <v>#DIV/0!</v>
      </c>
      <c r="BP343" s="155" t="e">
        <f t="shared" si="5671"/>
        <v>#DIV/0!</v>
      </c>
      <c r="BQ343" s="156" t="e">
        <f t="shared" si="5671"/>
        <v>#DIV/0!</v>
      </c>
      <c r="BR343" s="155" t="e">
        <f t="shared" si="5671"/>
        <v>#DIV/0!</v>
      </c>
      <c r="BS343" s="156" t="e">
        <f t="shared" si="5671"/>
        <v>#DIV/0!</v>
      </c>
      <c r="BT343" s="155" t="e">
        <f t="shared" si="5671"/>
        <v>#DIV/0!</v>
      </c>
      <c r="BU343" s="156" t="e">
        <f t="shared" si="5671"/>
        <v>#DIV/0!</v>
      </c>
      <c r="BV343" s="155" t="e">
        <f t="shared" si="5671"/>
        <v>#DIV/0!</v>
      </c>
      <c r="BW343" s="156" t="e">
        <f t="shared" si="5671"/>
        <v>#DIV/0!</v>
      </c>
      <c r="BX343" s="155" t="e">
        <f t="shared" si="5671"/>
        <v>#DIV/0!</v>
      </c>
      <c r="BY343" s="156" t="e">
        <f t="shared" si="5671"/>
        <v>#DIV/0!</v>
      </c>
      <c r="BZ343" s="155" t="e">
        <f t="shared" si="5671"/>
        <v>#DIV/0!</v>
      </c>
      <c r="CA343" s="156" t="e">
        <f t="shared" si="5671"/>
        <v>#DIV/0!</v>
      </c>
      <c r="CB343" s="155" t="e">
        <f t="shared" si="5671"/>
        <v>#DIV/0!</v>
      </c>
      <c r="CC343" s="156" t="e">
        <f t="shared" si="5671"/>
        <v>#DIV/0!</v>
      </c>
      <c r="CD343" s="155" t="e">
        <f t="shared" si="5671"/>
        <v>#DIV/0!</v>
      </c>
      <c r="CE343" s="156" t="e">
        <f t="shared" si="5671"/>
        <v>#DIV/0!</v>
      </c>
      <c r="CF343" s="155" t="e">
        <f t="shared" si="5671"/>
        <v>#DIV/0!</v>
      </c>
      <c r="CG343" s="156" t="e">
        <f t="shared" si="5671"/>
        <v>#DIV/0!</v>
      </c>
      <c r="CH343" s="155" t="e">
        <f t="shared" si="5671"/>
        <v>#DIV/0!</v>
      </c>
      <c r="CI343" s="156" t="e">
        <f t="shared" si="5671"/>
        <v>#DIV/0!</v>
      </c>
      <c r="CJ343" s="155" t="e">
        <f t="shared" si="5671"/>
        <v>#DIV/0!</v>
      </c>
      <c r="CK343" s="156" t="e">
        <f t="shared" si="5671"/>
        <v>#DIV/0!</v>
      </c>
    </row>
    <row r="344" spans="1:89" ht="14" thickTop="1">
      <c r="A344" s="187"/>
    </row>
    <row r="346" spans="1:89">
      <c r="A346" s="301">
        <f>+A315+1</f>
        <v>44024</v>
      </c>
      <c r="B346" s="301"/>
      <c r="C346" s="301"/>
      <c r="D346" s="301"/>
      <c r="BI346" s="300">
        <f>+BI315+1</f>
        <v>44024</v>
      </c>
      <c r="BJ346" s="300"/>
      <c r="BK346" s="300"/>
      <c r="BL346" s="300"/>
    </row>
    <row r="347" spans="1:89" ht="14" thickBot="1">
      <c r="AE347" s="272" t="s">
        <v>84</v>
      </c>
    </row>
    <row r="348" spans="1:89" ht="15" thickTop="1" thickBot="1">
      <c r="A348" s="298" t="s">
        <v>0</v>
      </c>
      <c r="B348" s="292" t="s">
        <v>1</v>
      </c>
      <c r="C348" s="293"/>
      <c r="D348" s="292" t="s">
        <v>2</v>
      </c>
      <c r="E348" s="293"/>
      <c r="F348" s="292" t="s">
        <v>3</v>
      </c>
      <c r="G348" s="293"/>
      <c r="H348" s="292" t="s">
        <v>4</v>
      </c>
      <c r="I348" s="293"/>
      <c r="J348" s="292" t="s">
        <v>5</v>
      </c>
      <c r="K348" s="293"/>
      <c r="L348" s="292" t="s">
        <v>6</v>
      </c>
      <c r="M348" s="293"/>
      <c r="N348" s="292" t="s">
        <v>7</v>
      </c>
      <c r="O348" s="293"/>
      <c r="P348" s="292" t="s">
        <v>8</v>
      </c>
      <c r="Q348" s="293"/>
      <c r="R348" s="292" t="s">
        <v>9</v>
      </c>
      <c r="S348" s="293"/>
      <c r="T348" s="292" t="s">
        <v>10</v>
      </c>
      <c r="U348" s="293"/>
      <c r="V348" s="292" t="s">
        <v>11</v>
      </c>
      <c r="W348" s="293"/>
      <c r="X348" s="292" t="s">
        <v>12</v>
      </c>
      <c r="Y348" s="293"/>
      <c r="Z348" s="294" t="s">
        <v>40</v>
      </c>
      <c r="AA348" s="295"/>
      <c r="AB348" s="296" t="s">
        <v>41</v>
      </c>
      <c r="AC348" s="297"/>
      <c r="AE348" s="298" t="s">
        <v>0</v>
      </c>
      <c r="AF348" s="292" t="s">
        <v>1</v>
      </c>
      <c r="AG348" s="293"/>
      <c r="AH348" s="292" t="s">
        <v>2</v>
      </c>
      <c r="AI348" s="293"/>
      <c r="AJ348" s="292" t="s">
        <v>3</v>
      </c>
      <c r="AK348" s="293"/>
      <c r="AL348" s="292" t="s">
        <v>4</v>
      </c>
      <c r="AM348" s="293"/>
      <c r="AN348" s="292" t="s">
        <v>5</v>
      </c>
      <c r="AO348" s="293"/>
      <c r="AP348" s="292" t="s">
        <v>6</v>
      </c>
      <c r="AQ348" s="293"/>
      <c r="AR348" s="292" t="s">
        <v>7</v>
      </c>
      <c r="AS348" s="293"/>
      <c r="AT348" s="292" t="s">
        <v>8</v>
      </c>
      <c r="AU348" s="293"/>
      <c r="AV348" s="292" t="s">
        <v>9</v>
      </c>
      <c r="AW348" s="293"/>
      <c r="AX348" s="292" t="s">
        <v>10</v>
      </c>
      <c r="AY348" s="293"/>
      <c r="AZ348" s="292" t="s">
        <v>11</v>
      </c>
      <c r="BA348" s="293"/>
      <c r="BB348" s="292" t="s">
        <v>12</v>
      </c>
      <c r="BC348" s="293"/>
      <c r="BD348" s="294" t="s">
        <v>40</v>
      </c>
      <c r="BE348" s="295"/>
      <c r="BF348" s="296" t="s">
        <v>41</v>
      </c>
      <c r="BG348" s="297"/>
      <c r="BI348" s="298" t="s">
        <v>0</v>
      </c>
      <c r="BJ348" s="292" t="s">
        <v>1</v>
      </c>
      <c r="BK348" s="293"/>
      <c r="BL348" s="292" t="s">
        <v>2</v>
      </c>
      <c r="BM348" s="293"/>
      <c r="BN348" s="292" t="s">
        <v>3</v>
      </c>
      <c r="BO348" s="293"/>
      <c r="BP348" s="292" t="s">
        <v>4</v>
      </c>
      <c r="BQ348" s="293"/>
      <c r="BR348" s="292" t="s">
        <v>5</v>
      </c>
      <c r="BS348" s="293"/>
      <c r="BT348" s="292" t="s">
        <v>6</v>
      </c>
      <c r="BU348" s="293"/>
      <c r="BV348" s="292" t="s">
        <v>7</v>
      </c>
      <c r="BW348" s="293"/>
      <c r="BX348" s="292" t="s">
        <v>8</v>
      </c>
      <c r="BY348" s="293"/>
      <c r="BZ348" s="292" t="s">
        <v>9</v>
      </c>
      <c r="CA348" s="293"/>
      <c r="CB348" s="292" t="s">
        <v>10</v>
      </c>
      <c r="CC348" s="293"/>
      <c r="CD348" s="292" t="s">
        <v>11</v>
      </c>
      <c r="CE348" s="293"/>
      <c r="CF348" s="292" t="s">
        <v>12</v>
      </c>
      <c r="CG348" s="293"/>
      <c r="CH348" s="294" t="s">
        <v>40</v>
      </c>
      <c r="CI348" s="295"/>
      <c r="CJ348" s="292" t="s">
        <v>41</v>
      </c>
      <c r="CK348" s="293"/>
    </row>
    <row r="349" spans="1:89" ht="15" thickTop="1" thickBot="1">
      <c r="A349" s="299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9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9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4" thickTop="1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5" t="str">
        <f>$AE$9</f>
        <v>07:00 - 07:59</v>
      </c>
      <c r="AF350" s="126">
        <f>SUMIF($A$9:$A$32,$AE350,B$350:B$373)</f>
        <v>0</v>
      </c>
      <c r="AG350" s="186">
        <f t="shared" ref="AG350:AV351" si="5672">SUMIF($A$9:$A$32,$AE350,C$350:C$373)</f>
        <v>0</v>
      </c>
      <c r="AH350" s="127">
        <f t="shared" si="5672"/>
        <v>0</v>
      </c>
      <c r="AI350" s="180">
        <f t="shared" si="5672"/>
        <v>0</v>
      </c>
      <c r="AJ350" s="126">
        <f t="shared" si="5672"/>
        <v>0</v>
      </c>
      <c r="AK350" s="128">
        <f t="shared" si="5672"/>
        <v>0</v>
      </c>
      <c r="AL350" s="127">
        <f t="shared" si="5672"/>
        <v>0</v>
      </c>
      <c r="AM350" s="180">
        <f t="shared" si="5672"/>
        <v>0</v>
      </c>
      <c r="AN350" s="126">
        <f t="shared" si="5672"/>
        <v>0</v>
      </c>
      <c r="AO350" s="128">
        <f t="shared" si="5672"/>
        <v>0</v>
      </c>
      <c r="AP350" s="127">
        <f t="shared" si="5672"/>
        <v>0</v>
      </c>
      <c r="AQ350" s="126">
        <f t="shared" si="5672"/>
        <v>0</v>
      </c>
      <c r="AR350" s="179">
        <f t="shared" si="5672"/>
        <v>0</v>
      </c>
      <c r="AS350" s="181">
        <f t="shared" si="5672"/>
        <v>0</v>
      </c>
      <c r="AT350" s="126">
        <f t="shared" si="5672"/>
        <v>0</v>
      </c>
      <c r="AU350" s="128">
        <f t="shared" si="5672"/>
        <v>0</v>
      </c>
      <c r="AV350" s="127">
        <f t="shared" si="5672"/>
        <v>0</v>
      </c>
      <c r="AW350" s="180">
        <f t="shared" ref="AW350:BE351" si="5673">SUMIF($A$9:$A$32,$AE350,S$350:S$373)</f>
        <v>0</v>
      </c>
      <c r="AX350" s="126">
        <f t="shared" si="5673"/>
        <v>0</v>
      </c>
      <c r="AY350" s="128">
        <f t="shared" si="5673"/>
        <v>0</v>
      </c>
      <c r="AZ350" s="127">
        <f t="shared" si="5673"/>
        <v>0</v>
      </c>
      <c r="BA350" s="180">
        <f t="shared" si="5673"/>
        <v>0</v>
      </c>
      <c r="BB350" s="126">
        <f t="shared" si="5673"/>
        <v>0</v>
      </c>
      <c r="BC350" s="128">
        <f t="shared" si="5673"/>
        <v>0</v>
      </c>
      <c r="BD350" s="184">
        <f t="shared" si="5673"/>
        <v>0</v>
      </c>
      <c r="BE350" s="185">
        <f t="shared" si="5673"/>
        <v>0</v>
      </c>
      <c r="BF350" s="170">
        <f>AF350+AH350+AJ350+AL350+AN350+AP350+AR350+AT350+AV350+AX350+AZ350+BB350+BD350</f>
        <v>0</v>
      </c>
      <c r="BG350" s="171">
        <f>AG350+AI350+AK350+AM350+AO350+AQ350+AS350+AU350+AW350+AY350+BA350+BC350+BE350</f>
        <v>0</v>
      </c>
      <c r="BI350" s="125" t="s">
        <v>16</v>
      </c>
      <c r="BJ350" s="129" t="e">
        <f>B350/B374</f>
        <v>#DIV/0!</v>
      </c>
      <c r="BK350" s="130" t="e">
        <f t="shared" ref="BK350" si="5674">C350/C374</f>
        <v>#DIV/0!</v>
      </c>
      <c r="BL350" s="131" t="e">
        <f t="shared" ref="BL350" si="5675">D350/D374</f>
        <v>#DIV/0!</v>
      </c>
      <c r="BM350" s="132" t="e">
        <f t="shared" ref="BM350" si="5676">E350/E374</f>
        <v>#DIV/0!</v>
      </c>
      <c r="BN350" s="129" t="e">
        <f t="shared" ref="BN350" si="5677">F350/F374</f>
        <v>#DIV/0!</v>
      </c>
      <c r="BO350" s="130" t="e">
        <f t="shared" ref="BO350" si="5678">G350/G374</f>
        <v>#DIV/0!</v>
      </c>
      <c r="BP350" s="131" t="e">
        <f t="shared" ref="BP350" si="5679">H350/H374</f>
        <v>#DIV/0!</v>
      </c>
      <c r="BQ350" s="132" t="e">
        <f t="shared" ref="BQ350" si="5680">I350/I374</f>
        <v>#DIV/0!</v>
      </c>
      <c r="BR350" s="129" t="e">
        <f t="shared" ref="BR350" si="5681">J350/J374</f>
        <v>#DIV/0!</v>
      </c>
      <c r="BS350" s="130" t="e">
        <f t="shared" ref="BS350" si="5682">K350/K374</f>
        <v>#DIV/0!</v>
      </c>
      <c r="BT350" s="131" t="e">
        <f t="shared" ref="BT350" si="5683">L350/L374</f>
        <v>#DIV/0!</v>
      </c>
      <c r="BU350" s="129" t="e">
        <f t="shared" ref="BU350" si="5684">M350/M374</f>
        <v>#DIV/0!</v>
      </c>
      <c r="BV350" s="133" t="e">
        <f t="shared" ref="BV350" si="5685">N350/N374</f>
        <v>#DIV/0!</v>
      </c>
      <c r="BW350" s="134" t="e">
        <f t="shared" ref="BW350" si="5686">O350/O374</f>
        <v>#DIV/0!</v>
      </c>
      <c r="BX350" s="129" t="e">
        <f t="shared" ref="BX350" si="5687">P350/P374</f>
        <v>#DIV/0!</v>
      </c>
      <c r="BY350" s="130" t="e">
        <f t="shared" ref="BY350" si="5688">Q350/Q374</f>
        <v>#DIV/0!</v>
      </c>
      <c r="BZ350" s="131" t="e">
        <f t="shared" ref="BZ350" si="5689">R350/R374</f>
        <v>#DIV/0!</v>
      </c>
      <c r="CA350" s="132" t="e">
        <f t="shared" ref="CA350" si="5690">S350/S374</f>
        <v>#DIV/0!</v>
      </c>
      <c r="CB350" s="129" t="e">
        <f t="shared" ref="CB350" si="5691">T350/T374</f>
        <v>#DIV/0!</v>
      </c>
      <c r="CC350" s="130" t="e">
        <f t="shared" ref="CC350" si="5692">U350/U374</f>
        <v>#DIV/0!</v>
      </c>
      <c r="CD350" s="131" t="e">
        <f t="shared" ref="CD350" si="5693">V350/V374</f>
        <v>#DIV/0!</v>
      </c>
      <c r="CE350" s="132" t="e">
        <f t="shared" ref="CE350" si="5694">W350/W374</f>
        <v>#DIV/0!</v>
      </c>
      <c r="CF350" s="129" t="e">
        <f t="shared" ref="CF350" si="5695">X350/X374</f>
        <v>#DIV/0!</v>
      </c>
      <c r="CG350" s="130" t="e">
        <f t="shared" ref="CG350" si="5696">Y350/Y374</f>
        <v>#DIV/0!</v>
      </c>
      <c r="CH350" s="131" t="e">
        <f t="shared" ref="CH350" si="5697">Z350/Z374</f>
        <v>#DIV/0!</v>
      </c>
      <c r="CI350" s="129" t="e">
        <f t="shared" ref="CI350" si="5698">AA350/AA374</f>
        <v>#DIV/0!</v>
      </c>
      <c r="CJ350" s="135" t="e">
        <f t="shared" ref="CJ350" si="5699">AB350/AB374</f>
        <v>#DIV/0!</v>
      </c>
      <c r="CK350" s="136" t="e">
        <f t="shared" ref="CK350" si="5700">AC350/AC374</f>
        <v>#DIV/0!</v>
      </c>
    </row>
    <row r="351" spans="1:89">
      <c r="A351" s="137" t="s">
        <v>17</v>
      </c>
      <c r="B351" s="189"/>
      <c r="C351" s="190"/>
      <c r="D351" s="191"/>
      <c r="E351" s="192"/>
      <c r="F351" s="189"/>
      <c r="G351" s="193"/>
      <c r="H351" s="191"/>
      <c r="I351" s="192"/>
      <c r="J351" s="189"/>
      <c r="K351" s="193"/>
      <c r="L351" s="191"/>
      <c r="M351" s="189"/>
      <c r="N351" s="194"/>
      <c r="O351" s="195"/>
      <c r="P351" s="189"/>
      <c r="Q351" s="193"/>
      <c r="R351" s="191"/>
      <c r="S351" s="192"/>
      <c r="T351" s="189"/>
      <c r="U351" s="193"/>
      <c r="V351" s="191"/>
      <c r="W351" s="192"/>
      <c r="X351" s="189"/>
      <c r="Y351" s="193"/>
      <c r="Z351" s="191"/>
      <c r="AA351" s="189"/>
      <c r="AB351" s="172">
        <f t="shared" ref="AB351:AB370" si="5701">SUM(B351,D351,F351,H351,J351,L351,N351,P351,R351,T351,V351,X351,Z351)</f>
        <v>0</v>
      </c>
      <c r="AC351" s="173">
        <f t="shared" ref="AC351:AC370" si="5702">SUM(C351,E351,G351,I351,K351,M351,O351,Q351,S351,U351,W351,Y351,AA351)</f>
        <v>0</v>
      </c>
      <c r="AE351" s="277" t="str">
        <f>$AE$10</f>
        <v>08:00 - 08:59</v>
      </c>
      <c r="AF351" s="126">
        <f>SUMIF($A$9:$A$32,$AE351,B$350:B$373)</f>
        <v>0</v>
      </c>
      <c r="AG351" s="190">
        <f t="shared" si="5672"/>
        <v>0</v>
      </c>
      <c r="AH351" s="191">
        <f t="shared" si="5672"/>
        <v>0</v>
      </c>
      <c r="AI351" s="192">
        <f t="shared" si="5672"/>
        <v>0</v>
      </c>
      <c r="AJ351" s="278">
        <f t="shared" si="5672"/>
        <v>0</v>
      </c>
      <c r="AK351" s="193">
        <f t="shared" si="5672"/>
        <v>0</v>
      </c>
      <c r="AL351" s="191">
        <f t="shared" si="5672"/>
        <v>0</v>
      </c>
      <c r="AM351" s="192">
        <f t="shared" si="5672"/>
        <v>0</v>
      </c>
      <c r="AN351" s="278">
        <f t="shared" si="5672"/>
        <v>0</v>
      </c>
      <c r="AO351" s="193">
        <f t="shared" si="5672"/>
        <v>0</v>
      </c>
      <c r="AP351" s="191">
        <f t="shared" si="5672"/>
        <v>0</v>
      </c>
      <c r="AQ351" s="278">
        <f t="shared" si="5672"/>
        <v>0</v>
      </c>
      <c r="AR351" s="194">
        <f t="shared" si="5672"/>
        <v>0</v>
      </c>
      <c r="AS351" s="195">
        <f t="shared" si="5672"/>
        <v>0</v>
      </c>
      <c r="AT351" s="278">
        <f t="shared" si="5672"/>
        <v>0</v>
      </c>
      <c r="AU351" s="193">
        <f t="shared" si="5672"/>
        <v>0</v>
      </c>
      <c r="AV351" s="191">
        <f t="shared" si="5672"/>
        <v>0</v>
      </c>
      <c r="AW351" s="192">
        <f t="shared" si="5673"/>
        <v>0</v>
      </c>
      <c r="AX351" s="278">
        <f t="shared" si="5673"/>
        <v>0</v>
      </c>
      <c r="AY351" s="193">
        <f t="shared" si="5673"/>
        <v>0</v>
      </c>
      <c r="AZ351" s="191">
        <f t="shared" si="5673"/>
        <v>0</v>
      </c>
      <c r="BA351" s="192">
        <f t="shared" si="5673"/>
        <v>0</v>
      </c>
      <c r="BB351" s="278">
        <f t="shared" si="5673"/>
        <v>0</v>
      </c>
      <c r="BC351" s="193">
        <f t="shared" si="5673"/>
        <v>0</v>
      </c>
      <c r="BD351" s="191">
        <f t="shared" si="5673"/>
        <v>0</v>
      </c>
      <c r="BE351" s="278">
        <f t="shared" si="5673"/>
        <v>0</v>
      </c>
      <c r="BF351" s="172">
        <f>SUM(AF351,AH351,AJ351,AL351,AN351,AP351,AR351,AT351,AV351,AX351,AZ351,BB351,BD351)</f>
        <v>0</v>
      </c>
      <c r="BG351" s="173">
        <f>SUM(AG351,AI351,AK351,AM351,AO351,AQ351,AS351,AU351,AW351,AY351,BA351,BC351,BE351)</f>
        <v>0</v>
      </c>
      <c r="BI351" s="137" t="s">
        <v>17</v>
      </c>
      <c r="BJ351" s="129" t="e">
        <f>B351/B374</f>
        <v>#DIV/0!</v>
      </c>
      <c r="BK351" s="130" t="e">
        <f t="shared" ref="BK351" si="5703">C351/C374</f>
        <v>#DIV/0!</v>
      </c>
      <c r="BL351" s="131" t="e">
        <f t="shared" ref="BL351" si="5704">D351/D374</f>
        <v>#DIV/0!</v>
      </c>
      <c r="BM351" s="132" t="e">
        <f t="shared" ref="BM351" si="5705">E351/E374</f>
        <v>#DIV/0!</v>
      </c>
      <c r="BN351" s="129" t="e">
        <f t="shared" ref="BN351" si="5706">F351/F374</f>
        <v>#DIV/0!</v>
      </c>
      <c r="BO351" s="130" t="e">
        <f t="shared" ref="BO351" si="5707">G351/G374</f>
        <v>#DIV/0!</v>
      </c>
      <c r="BP351" s="131" t="e">
        <f t="shared" ref="BP351" si="5708">H351/H374</f>
        <v>#DIV/0!</v>
      </c>
      <c r="BQ351" s="132" t="e">
        <f t="shared" ref="BQ351" si="5709">I351/I374</f>
        <v>#DIV/0!</v>
      </c>
      <c r="BR351" s="129" t="e">
        <f t="shared" ref="BR351" si="5710">J351/J374</f>
        <v>#DIV/0!</v>
      </c>
      <c r="BS351" s="130" t="e">
        <f t="shared" ref="BS351" si="5711">K351/K374</f>
        <v>#DIV/0!</v>
      </c>
      <c r="BT351" s="131" t="e">
        <f t="shared" ref="BT351" si="5712">L351/L374</f>
        <v>#DIV/0!</v>
      </c>
      <c r="BU351" s="129" t="e">
        <f t="shared" ref="BU351" si="5713">M351/M374</f>
        <v>#DIV/0!</v>
      </c>
      <c r="BV351" s="133" t="e">
        <f t="shared" ref="BV351" si="5714">N351/N374</f>
        <v>#DIV/0!</v>
      </c>
      <c r="BW351" s="134" t="e">
        <f t="shared" ref="BW351" si="5715">O351/O374</f>
        <v>#DIV/0!</v>
      </c>
      <c r="BX351" s="129" t="e">
        <f t="shared" ref="BX351" si="5716">P351/P374</f>
        <v>#DIV/0!</v>
      </c>
      <c r="BY351" s="130" t="e">
        <f t="shared" ref="BY351" si="5717">Q351/Q374</f>
        <v>#DIV/0!</v>
      </c>
      <c r="BZ351" s="131" t="e">
        <f t="shared" ref="BZ351" si="5718">R351/R374</f>
        <v>#DIV/0!</v>
      </c>
      <c r="CA351" s="132" t="e">
        <f t="shared" ref="CA351" si="5719">S351/S374</f>
        <v>#DIV/0!</v>
      </c>
      <c r="CB351" s="129" t="e">
        <f t="shared" ref="CB351" si="5720">T351/T374</f>
        <v>#DIV/0!</v>
      </c>
      <c r="CC351" s="130" t="e">
        <f t="shared" ref="CC351" si="5721">U351/U374</f>
        <v>#DIV/0!</v>
      </c>
      <c r="CD351" s="131" t="e">
        <f t="shared" ref="CD351" si="5722">V351/V374</f>
        <v>#DIV/0!</v>
      </c>
      <c r="CE351" s="132" t="e">
        <f t="shared" ref="CE351" si="5723">W351/W374</f>
        <v>#DIV/0!</v>
      </c>
      <c r="CF351" s="129" t="e">
        <f t="shared" ref="CF351" si="5724">X351/X374</f>
        <v>#DIV/0!</v>
      </c>
      <c r="CG351" s="130" t="e">
        <f t="shared" ref="CG351" si="5725">Y351/Y374</f>
        <v>#DIV/0!</v>
      </c>
      <c r="CH351" s="131" t="e">
        <f t="shared" ref="CH351" si="5726">Z351/Z374</f>
        <v>#DIV/0!</v>
      </c>
      <c r="CI351" s="129" t="e">
        <f t="shared" ref="CI351" si="5727">AA351/AA374</f>
        <v>#DIV/0!</v>
      </c>
      <c r="CJ351" s="135" t="e">
        <f t="shared" ref="CJ351" si="5728">AB351/AB374</f>
        <v>#DIV/0!</v>
      </c>
      <c r="CK351" s="136" t="e">
        <f t="shared" ref="CK351" si="5729">AC351/AC374</f>
        <v>#DIV/0!</v>
      </c>
    </row>
    <row r="352" spans="1:89" ht="14" thickBot="1">
      <c r="A352" s="146" t="s">
        <v>18</v>
      </c>
      <c r="B352" s="196"/>
      <c r="C352" s="197"/>
      <c r="D352" s="198"/>
      <c r="E352" s="199"/>
      <c r="F352" s="196"/>
      <c r="G352" s="200"/>
      <c r="H352" s="198"/>
      <c r="I352" s="199"/>
      <c r="J352" s="196"/>
      <c r="K352" s="200"/>
      <c r="L352" s="198"/>
      <c r="M352" s="196"/>
      <c r="N352" s="201"/>
      <c r="O352" s="202"/>
      <c r="P352" s="196"/>
      <c r="Q352" s="200"/>
      <c r="R352" s="198"/>
      <c r="S352" s="199"/>
      <c r="T352" s="196"/>
      <c r="U352" s="200"/>
      <c r="V352" s="198"/>
      <c r="W352" s="199"/>
      <c r="X352" s="196"/>
      <c r="Y352" s="200"/>
      <c r="Z352" s="198"/>
      <c r="AA352" s="196"/>
      <c r="AB352" s="172">
        <f t="shared" si="5701"/>
        <v>0</v>
      </c>
      <c r="AC352" s="173">
        <f t="shared" si="5702"/>
        <v>0</v>
      </c>
      <c r="AE352" s="275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 t="e">
        <f>B352/B374</f>
        <v>#DIV/0!</v>
      </c>
      <c r="BK352" s="130" t="e">
        <f t="shared" ref="BK352" si="5730">C352/C374</f>
        <v>#DIV/0!</v>
      </c>
      <c r="BL352" s="131" t="e">
        <f t="shared" ref="BL352" si="5731">D352/D374</f>
        <v>#DIV/0!</v>
      </c>
      <c r="BM352" s="132" t="e">
        <f t="shared" ref="BM352" si="5732">E352/E374</f>
        <v>#DIV/0!</v>
      </c>
      <c r="BN352" s="129" t="e">
        <f t="shared" ref="BN352" si="5733">F352/F374</f>
        <v>#DIV/0!</v>
      </c>
      <c r="BO352" s="130" t="e">
        <f t="shared" ref="BO352" si="5734">G352/G374</f>
        <v>#DIV/0!</v>
      </c>
      <c r="BP352" s="131" t="e">
        <f t="shared" ref="BP352" si="5735">H352/H374</f>
        <v>#DIV/0!</v>
      </c>
      <c r="BQ352" s="132" t="e">
        <f t="shared" ref="BQ352" si="5736">I352/I374</f>
        <v>#DIV/0!</v>
      </c>
      <c r="BR352" s="129" t="e">
        <f t="shared" ref="BR352" si="5737">J352/J374</f>
        <v>#DIV/0!</v>
      </c>
      <c r="BS352" s="130" t="e">
        <f t="shared" ref="BS352" si="5738">K352/K374</f>
        <v>#DIV/0!</v>
      </c>
      <c r="BT352" s="131" t="e">
        <f t="shared" ref="BT352" si="5739">L352/L374</f>
        <v>#DIV/0!</v>
      </c>
      <c r="BU352" s="129" t="e">
        <f t="shared" ref="BU352" si="5740">M352/M374</f>
        <v>#DIV/0!</v>
      </c>
      <c r="BV352" s="133" t="e">
        <f t="shared" ref="BV352" si="5741">N352/N374</f>
        <v>#DIV/0!</v>
      </c>
      <c r="BW352" s="134" t="e">
        <f t="shared" ref="BW352" si="5742">O352/O374</f>
        <v>#DIV/0!</v>
      </c>
      <c r="BX352" s="129" t="e">
        <f t="shared" ref="BX352" si="5743">P352/P374</f>
        <v>#DIV/0!</v>
      </c>
      <c r="BY352" s="130" t="e">
        <f t="shared" ref="BY352" si="5744">Q352/Q374</f>
        <v>#DIV/0!</v>
      </c>
      <c r="BZ352" s="131" t="e">
        <f t="shared" ref="BZ352" si="5745">R352/R374</f>
        <v>#DIV/0!</v>
      </c>
      <c r="CA352" s="132" t="e">
        <f t="shared" ref="CA352" si="5746">S352/S374</f>
        <v>#DIV/0!</v>
      </c>
      <c r="CB352" s="129" t="e">
        <f t="shared" ref="CB352" si="5747">T352/T374</f>
        <v>#DIV/0!</v>
      </c>
      <c r="CC352" s="130" t="e">
        <f t="shared" ref="CC352" si="5748">U352/U374</f>
        <v>#DIV/0!</v>
      </c>
      <c r="CD352" s="131" t="e">
        <f t="shared" ref="CD352" si="5749">V352/V374</f>
        <v>#DIV/0!</v>
      </c>
      <c r="CE352" s="132" t="e">
        <f t="shared" ref="CE352" si="5750">W352/W374</f>
        <v>#DIV/0!</v>
      </c>
      <c r="CF352" s="129" t="e">
        <f t="shared" ref="CF352" si="5751">X352/X374</f>
        <v>#DIV/0!</v>
      </c>
      <c r="CG352" s="130" t="e">
        <f t="shared" ref="CG352" si="5752">Y352/Y374</f>
        <v>#DIV/0!</v>
      </c>
      <c r="CH352" s="131" t="e">
        <f t="shared" ref="CH352" si="5753">Z352/Z374</f>
        <v>#DIV/0!</v>
      </c>
      <c r="CI352" s="129" t="e">
        <f t="shared" ref="CI352" si="5754">AA352/AA374</f>
        <v>#DIV/0!</v>
      </c>
      <c r="CJ352" s="135" t="e">
        <f t="shared" ref="CJ352" si="5755">AB352/AB374</f>
        <v>#DIV/0!</v>
      </c>
      <c r="CK352" s="136" t="e">
        <f t="shared" ref="CK352" si="5756">AC352/AC374</f>
        <v>#DIV/0!</v>
      </c>
    </row>
    <row r="353" spans="1:89" ht="15" thickTop="1" thickBot="1">
      <c r="A353" s="137" t="s">
        <v>19</v>
      </c>
      <c r="B353" s="189"/>
      <c r="C353" s="190"/>
      <c r="D353" s="191"/>
      <c r="E353" s="192"/>
      <c r="F353" s="189"/>
      <c r="G353" s="193"/>
      <c r="H353" s="191"/>
      <c r="I353" s="192"/>
      <c r="J353" s="189"/>
      <c r="K353" s="193"/>
      <c r="L353" s="191"/>
      <c r="M353" s="189"/>
      <c r="N353" s="194"/>
      <c r="O353" s="195"/>
      <c r="P353" s="189"/>
      <c r="Q353" s="193"/>
      <c r="R353" s="191"/>
      <c r="S353" s="192"/>
      <c r="T353" s="189"/>
      <c r="U353" s="193"/>
      <c r="V353" s="191"/>
      <c r="W353" s="192"/>
      <c r="X353" s="189"/>
      <c r="Y353" s="193"/>
      <c r="Z353" s="191"/>
      <c r="AA353" s="189"/>
      <c r="AB353" s="172">
        <f t="shared" si="5701"/>
        <v>0</v>
      </c>
      <c r="AC353" s="173">
        <f t="shared" si="5702"/>
        <v>0</v>
      </c>
      <c r="AE353" s="269" t="s">
        <v>13</v>
      </c>
      <c r="AF353" s="20">
        <f t="shared" ref="AF353:BG353" si="5757">SUM(AF350:AF352)</f>
        <v>0</v>
      </c>
      <c r="AG353" s="21">
        <f t="shared" si="5757"/>
        <v>0</v>
      </c>
      <c r="AH353" s="20">
        <f t="shared" si="5757"/>
        <v>0</v>
      </c>
      <c r="AI353" s="21">
        <f t="shared" si="5757"/>
        <v>0</v>
      </c>
      <c r="AJ353" s="20">
        <f t="shared" si="5757"/>
        <v>0</v>
      </c>
      <c r="AK353" s="21">
        <f t="shared" si="5757"/>
        <v>0</v>
      </c>
      <c r="AL353" s="20">
        <f t="shared" si="5757"/>
        <v>0</v>
      </c>
      <c r="AM353" s="21">
        <f t="shared" si="5757"/>
        <v>0</v>
      </c>
      <c r="AN353" s="20">
        <f t="shared" si="5757"/>
        <v>0</v>
      </c>
      <c r="AO353" s="21">
        <f t="shared" si="5757"/>
        <v>0</v>
      </c>
      <c r="AP353" s="20">
        <f t="shared" si="5757"/>
        <v>0</v>
      </c>
      <c r="AQ353" s="21">
        <f t="shared" si="5757"/>
        <v>0</v>
      </c>
      <c r="AR353" s="20">
        <f t="shared" si="5757"/>
        <v>0</v>
      </c>
      <c r="AS353" s="21">
        <f t="shared" si="5757"/>
        <v>0</v>
      </c>
      <c r="AT353" s="20">
        <f t="shared" si="5757"/>
        <v>0</v>
      </c>
      <c r="AU353" s="21">
        <f t="shared" si="5757"/>
        <v>0</v>
      </c>
      <c r="AV353" s="20">
        <f t="shared" si="5757"/>
        <v>0</v>
      </c>
      <c r="AW353" s="21">
        <f t="shared" si="5757"/>
        <v>0</v>
      </c>
      <c r="AX353" s="20">
        <f t="shared" si="5757"/>
        <v>0</v>
      </c>
      <c r="AY353" s="21">
        <f t="shared" si="5757"/>
        <v>0</v>
      </c>
      <c r="AZ353" s="20">
        <f t="shared" si="5757"/>
        <v>0</v>
      </c>
      <c r="BA353" s="21">
        <f t="shared" si="5757"/>
        <v>0</v>
      </c>
      <c r="BB353" s="20">
        <f t="shared" si="5757"/>
        <v>0</v>
      </c>
      <c r="BC353" s="21">
        <f t="shared" si="5757"/>
        <v>0</v>
      </c>
      <c r="BD353" s="20">
        <f t="shared" si="5757"/>
        <v>0</v>
      </c>
      <c r="BE353" s="21">
        <f t="shared" si="5757"/>
        <v>0</v>
      </c>
      <c r="BF353" s="174">
        <f t="shared" si="5757"/>
        <v>0</v>
      </c>
      <c r="BG353" s="175">
        <f t="shared" si="5757"/>
        <v>0</v>
      </c>
      <c r="BI353" s="137" t="s">
        <v>19</v>
      </c>
      <c r="BJ353" s="129" t="e">
        <f>B353/B374</f>
        <v>#DIV/0!</v>
      </c>
      <c r="BK353" s="130" t="e">
        <f t="shared" ref="BK353" si="5758">C353/C374</f>
        <v>#DIV/0!</v>
      </c>
      <c r="BL353" s="131" t="e">
        <f t="shared" ref="BL353" si="5759">D353/D374</f>
        <v>#DIV/0!</v>
      </c>
      <c r="BM353" s="132" t="e">
        <f t="shared" ref="BM353" si="5760">E353/E374</f>
        <v>#DIV/0!</v>
      </c>
      <c r="BN353" s="129" t="e">
        <f t="shared" ref="BN353" si="5761">F353/F374</f>
        <v>#DIV/0!</v>
      </c>
      <c r="BO353" s="130" t="e">
        <f t="shared" ref="BO353" si="5762">G353/G374</f>
        <v>#DIV/0!</v>
      </c>
      <c r="BP353" s="131" t="e">
        <f t="shared" ref="BP353" si="5763">H353/H374</f>
        <v>#DIV/0!</v>
      </c>
      <c r="BQ353" s="132" t="e">
        <f t="shared" ref="BQ353" si="5764">I353/I374</f>
        <v>#DIV/0!</v>
      </c>
      <c r="BR353" s="129" t="e">
        <f t="shared" ref="BR353" si="5765">J353/J374</f>
        <v>#DIV/0!</v>
      </c>
      <c r="BS353" s="130" t="e">
        <f t="shared" ref="BS353" si="5766">K353/K374</f>
        <v>#DIV/0!</v>
      </c>
      <c r="BT353" s="131" t="e">
        <f t="shared" ref="BT353" si="5767">L353/L374</f>
        <v>#DIV/0!</v>
      </c>
      <c r="BU353" s="129" t="e">
        <f t="shared" ref="BU353" si="5768">M353/M374</f>
        <v>#DIV/0!</v>
      </c>
      <c r="BV353" s="133" t="e">
        <f t="shared" ref="BV353" si="5769">N353/N374</f>
        <v>#DIV/0!</v>
      </c>
      <c r="BW353" s="134" t="e">
        <f t="shared" ref="BW353" si="5770">O353/O374</f>
        <v>#DIV/0!</v>
      </c>
      <c r="BX353" s="129" t="e">
        <f t="shared" ref="BX353" si="5771">P353/P374</f>
        <v>#DIV/0!</v>
      </c>
      <c r="BY353" s="130" t="e">
        <f t="shared" ref="BY353" si="5772">Q353/Q374</f>
        <v>#DIV/0!</v>
      </c>
      <c r="BZ353" s="131" t="e">
        <f t="shared" ref="BZ353" si="5773">R353/R374</f>
        <v>#DIV/0!</v>
      </c>
      <c r="CA353" s="132" t="e">
        <f t="shared" ref="CA353" si="5774">S353/S374</f>
        <v>#DIV/0!</v>
      </c>
      <c r="CB353" s="129" t="e">
        <f t="shared" ref="CB353" si="5775">T353/T374</f>
        <v>#DIV/0!</v>
      </c>
      <c r="CC353" s="130" t="e">
        <f t="shared" ref="CC353" si="5776">U353/U374</f>
        <v>#DIV/0!</v>
      </c>
      <c r="CD353" s="131" t="e">
        <f t="shared" ref="CD353" si="5777">V353/V374</f>
        <v>#DIV/0!</v>
      </c>
      <c r="CE353" s="132" t="e">
        <f t="shared" ref="CE353" si="5778">W353/W374</f>
        <v>#DIV/0!</v>
      </c>
      <c r="CF353" s="129" t="e">
        <f t="shared" ref="CF353" si="5779">X353/X374</f>
        <v>#DIV/0!</v>
      </c>
      <c r="CG353" s="130" t="e">
        <f t="shared" ref="CG353" si="5780">Y353/Y374</f>
        <v>#DIV/0!</v>
      </c>
      <c r="CH353" s="131" t="e">
        <f t="shared" ref="CH353" si="5781">Z353/Z374</f>
        <v>#DIV/0!</v>
      </c>
      <c r="CI353" s="129" t="e">
        <f t="shared" ref="CI353" si="5782">AA353/AA374</f>
        <v>#DIV/0!</v>
      </c>
      <c r="CJ353" s="135" t="e">
        <f t="shared" ref="CJ353" si="5783">AB353/AB374</f>
        <v>#DIV/0!</v>
      </c>
      <c r="CK353" s="136" t="e">
        <f t="shared" ref="CK353" si="5784">AC353/AC374</f>
        <v>#DIV/0!</v>
      </c>
    </row>
    <row r="354" spans="1:89" ht="14" thickTop="1">
      <c r="A354" s="146" t="s">
        <v>20</v>
      </c>
      <c r="B354" s="196"/>
      <c r="C354" s="197"/>
      <c r="D354" s="198"/>
      <c r="E354" s="199"/>
      <c r="F354" s="196"/>
      <c r="G354" s="200"/>
      <c r="H354" s="198"/>
      <c r="I354" s="199"/>
      <c r="J354" s="196"/>
      <c r="K354" s="200"/>
      <c r="L354" s="198"/>
      <c r="M354" s="196"/>
      <c r="N354" s="201"/>
      <c r="O354" s="202"/>
      <c r="P354" s="196"/>
      <c r="Q354" s="200"/>
      <c r="R354" s="198"/>
      <c r="S354" s="199"/>
      <c r="T354" s="196"/>
      <c r="U354" s="200"/>
      <c r="V354" s="198"/>
      <c r="W354" s="199"/>
      <c r="X354" s="196"/>
      <c r="Y354" s="200"/>
      <c r="Z354" s="198"/>
      <c r="AA354" s="196"/>
      <c r="AB354" s="172">
        <f t="shared" si="5701"/>
        <v>0</v>
      </c>
      <c r="AC354" s="173">
        <f t="shared" si="5702"/>
        <v>0</v>
      </c>
      <c r="BI354" s="146" t="s">
        <v>20</v>
      </c>
      <c r="BJ354" s="129" t="e">
        <f>B354/B374</f>
        <v>#DIV/0!</v>
      </c>
      <c r="BK354" s="130" t="e">
        <f t="shared" ref="BK354" si="5785">C354/C374</f>
        <v>#DIV/0!</v>
      </c>
      <c r="BL354" s="131" t="e">
        <f t="shared" ref="BL354" si="5786">D354/D374</f>
        <v>#DIV/0!</v>
      </c>
      <c r="BM354" s="132" t="e">
        <f t="shared" ref="BM354" si="5787">E354/E374</f>
        <v>#DIV/0!</v>
      </c>
      <c r="BN354" s="129" t="e">
        <f t="shared" ref="BN354" si="5788">F354/F374</f>
        <v>#DIV/0!</v>
      </c>
      <c r="BO354" s="130" t="e">
        <f t="shared" ref="BO354" si="5789">G354/G374</f>
        <v>#DIV/0!</v>
      </c>
      <c r="BP354" s="131" t="e">
        <f t="shared" ref="BP354" si="5790">H354/H374</f>
        <v>#DIV/0!</v>
      </c>
      <c r="BQ354" s="132" t="e">
        <f t="shared" ref="BQ354" si="5791">I354/I374</f>
        <v>#DIV/0!</v>
      </c>
      <c r="BR354" s="129" t="e">
        <f t="shared" ref="BR354" si="5792">J354/J374</f>
        <v>#DIV/0!</v>
      </c>
      <c r="BS354" s="130" t="e">
        <f t="shared" ref="BS354" si="5793">K354/K374</f>
        <v>#DIV/0!</v>
      </c>
      <c r="BT354" s="131" t="e">
        <f t="shared" ref="BT354" si="5794">L354/L374</f>
        <v>#DIV/0!</v>
      </c>
      <c r="BU354" s="129" t="e">
        <f t="shared" ref="BU354" si="5795">M354/M374</f>
        <v>#DIV/0!</v>
      </c>
      <c r="BV354" s="133" t="e">
        <f t="shared" ref="BV354" si="5796">N354/N374</f>
        <v>#DIV/0!</v>
      </c>
      <c r="BW354" s="134" t="e">
        <f t="shared" ref="BW354" si="5797">O354/O374</f>
        <v>#DIV/0!</v>
      </c>
      <c r="BX354" s="129" t="e">
        <f t="shared" ref="BX354" si="5798">P354/P374</f>
        <v>#DIV/0!</v>
      </c>
      <c r="BY354" s="130" t="e">
        <f t="shared" ref="BY354" si="5799">Q354/Q374</f>
        <v>#DIV/0!</v>
      </c>
      <c r="BZ354" s="131" t="e">
        <f t="shared" ref="BZ354" si="5800">R354/R374</f>
        <v>#DIV/0!</v>
      </c>
      <c r="CA354" s="132" t="e">
        <f t="shared" ref="CA354" si="5801">S354/S374</f>
        <v>#DIV/0!</v>
      </c>
      <c r="CB354" s="129" t="e">
        <f t="shared" ref="CB354" si="5802">T354/T374</f>
        <v>#DIV/0!</v>
      </c>
      <c r="CC354" s="130" t="e">
        <f t="shared" ref="CC354" si="5803">U354/U374</f>
        <v>#DIV/0!</v>
      </c>
      <c r="CD354" s="131" t="e">
        <f t="shared" ref="CD354" si="5804">V354/V374</f>
        <v>#DIV/0!</v>
      </c>
      <c r="CE354" s="132" t="e">
        <f t="shared" ref="CE354" si="5805">W354/W374</f>
        <v>#DIV/0!</v>
      </c>
      <c r="CF354" s="129" t="e">
        <f t="shared" ref="CF354" si="5806">X354/X374</f>
        <v>#DIV/0!</v>
      </c>
      <c r="CG354" s="130" t="e">
        <f t="shared" ref="CG354" si="5807">Y354/Y374</f>
        <v>#DIV/0!</v>
      </c>
      <c r="CH354" s="131" t="e">
        <f t="shared" ref="CH354" si="5808">Z354/Z374</f>
        <v>#DIV/0!</v>
      </c>
      <c r="CI354" s="129" t="e">
        <f t="shared" ref="CI354" si="5809">AA354/AA374</f>
        <v>#DIV/0!</v>
      </c>
      <c r="CJ354" s="135" t="e">
        <f t="shared" ref="CJ354" si="5810">AB354/AB374</f>
        <v>#DIV/0!</v>
      </c>
      <c r="CK354" s="136" t="e">
        <f t="shared" ref="CK354" si="5811">AC354/AC374</f>
        <v>#DIV/0!</v>
      </c>
    </row>
    <row r="355" spans="1:89" ht="14" thickBot="1">
      <c r="A355" s="137" t="s">
        <v>21</v>
      </c>
      <c r="B355" s="189"/>
      <c r="C355" s="190"/>
      <c r="D355" s="191"/>
      <c r="E355" s="192"/>
      <c r="F355" s="189"/>
      <c r="G355" s="193"/>
      <c r="H355" s="191"/>
      <c r="I355" s="192"/>
      <c r="J355" s="189"/>
      <c r="K355" s="193"/>
      <c r="L355" s="191"/>
      <c r="M355" s="189"/>
      <c r="N355" s="194"/>
      <c r="O355" s="195"/>
      <c r="P355" s="189"/>
      <c r="Q355" s="193"/>
      <c r="R355" s="191"/>
      <c r="S355" s="192"/>
      <c r="T355" s="189"/>
      <c r="U355" s="193"/>
      <c r="V355" s="191"/>
      <c r="W355" s="192"/>
      <c r="X355" s="189"/>
      <c r="Y355" s="193"/>
      <c r="Z355" s="191"/>
      <c r="AA355" s="189"/>
      <c r="AB355" s="172">
        <f t="shared" si="5701"/>
        <v>0</v>
      </c>
      <c r="AC355" s="173">
        <f t="shared" si="5702"/>
        <v>0</v>
      </c>
      <c r="AE355" s="272" t="s">
        <v>85</v>
      </c>
      <c r="BI355" s="137" t="s">
        <v>21</v>
      </c>
      <c r="BJ355" s="129" t="e">
        <f>B355/B374</f>
        <v>#DIV/0!</v>
      </c>
      <c r="BK355" s="130" t="e">
        <f t="shared" ref="BK355" si="5812">C355/C374</f>
        <v>#DIV/0!</v>
      </c>
      <c r="BL355" s="131" t="e">
        <f t="shared" ref="BL355" si="5813">D355/D374</f>
        <v>#DIV/0!</v>
      </c>
      <c r="BM355" s="132" t="e">
        <f t="shared" ref="BM355" si="5814">E355/E374</f>
        <v>#DIV/0!</v>
      </c>
      <c r="BN355" s="129" t="e">
        <f t="shared" ref="BN355" si="5815">F355/F374</f>
        <v>#DIV/0!</v>
      </c>
      <c r="BO355" s="130" t="e">
        <f t="shared" ref="BO355" si="5816">G355/G374</f>
        <v>#DIV/0!</v>
      </c>
      <c r="BP355" s="131" t="e">
        <f t="shared" ref="BP355" si="5817">H355/H374</f>
        <v>#DIV/0!</v>
      </c>
      <c r="BQ355" s="132" t="e">
        <f t="shared" ref="BQ355" si="5818">I355/I374</f>
        <v>#DIV/0!</v>
      </c>
      <c r="BR355" s="129" t="e">
        <f t="shared" ref="BR355" si="5819">J355/J374</f>
        <v>#DIV/0!</v>
      </c>
      <c r="BS355" s="130" t="e">
        <f t="shared" ref="BS355" si="5820">K355/K374</f>
        <v>#DIV/0!</v>
      </c>
      <c r="BT355" s="131" t="e">
        <f t="shared" ref="BT355" si="5821">L355/L374</f>
        <v>#DIV/0!</v>
      </c>
      <c r="BU355" s="129" t="e">
        <f t="shared" ref="BU355" si="5822">M355/M374</f>
        <v>#DIV/0!</v>
      </c>
      <c r="BV355" s="133" t="e">
        <f t="shared" ref="BV355" si="5823">N355/N374</f>
        <v>#DIV/0!</v>
      </c>
      <c r="BW355" s="134" t="e">
        <f t="shared" ref="BW355" si="5824">O355/O374</f>
        <v>#DIV/0!</v>
      </c>
      <c r="BX355" s="129" t="e">
        <f t="shared" ref="BX355" si="5825">P355/P374</f>
        <v>#DIV/0!</v>
      </c>
      <c r="BY355" s="130" t="e">
        <f t="shared" ref="BY355" si="5826">Q355/Q374</f>
        <v>#DIV/0!</v>
      </c>
      <c r="BZ355" s="131" t="e">
        <f t="shared" ref="BZ355" si="5827">R355/R374</f>
        <v>#DIV/0!</v>
      </c>
      <c r="CA355" s="132" t="e">
        <f t="shared" ref="CA355" si="5828">S355/S374</f>
        <v>#DIV/0!</v>
      </c>
      <c r="CB355" s="129" t="e">
        <f t="shared" ref="CB355" si="5829">T355/T374</f>
        <v>#DIV/0!</v>
      </c>
      <c r="CC355" s="130" t="e">
        <f t="shared" ref="CC355" si="5830">U355/U374</f>
        <v>#DIV/0!</v>
      </c>
      <c r="CD355" s="131" t="e">
        <f t="shared" ref="CD355" si="5831">V355/V374</f>
        <v>#DIV/0!</v>
      </c>
      <c r="CE355" s="132" t="e">
        <f t="shared" ref="CE355" si="5832">W355/W374</f>
        <v>#DIV/0!</v>
      </c>
      <c r="CF355" s="129" t="e">
        <f t="shared" ref="CF355" si="5833">X355/X374</f>
        <v>#DIV/0!</v>
      </c>
      <c r="CG355" s="130" t="e">
        <f t="shared" ref="CG355" si="5834">Y355/Y374</f>
        <v>#DIV/0!</v>
      </c>
      <c r="CH355" s="131" t="e">
        <f t="shared" ref="CH355" si="5835">Z355/Z374</f>
        <v>#DIV/0!</v>
      </c>
      <c r="CI355" s="129" t="e">
        <f t="shared" ref="CI355" si="5836">AA355/AA374</f>
        <v>#DIV/0!</v>
      </c>
      <c r="CJ355" s="135" t="e">
        <f t="shared" ref="CJ355" si="5837">AB355/AB374</f>
        <v>#DIV/0!</v>
      </c>
      <c r="CK355" s="136" t="e">
        <f t="shared" ref="CK355" si="5838">AC355/AC374</f>
        <v>#DIV/0!</v>
      </c>
    </row>
    <row r="356" spans="1:89" ht="15" thickTop="1" thickBot="1">
      <c r="A356" s="146" t="s">
        <v>22</v>
      </c>
      <c r="B356" s="196"/>
      <c r="C356" s="197"/>
      <c r="D356" s="198"/>
      <c r="E356" s="199"/>
      <c r="F356" s="196"/>
      <c r="G356" s="200"/>
      <c r="H356" s="198"/>
      <c r="I356" s="199"/>
      <c r="J356" s="196"/>
      <c r="K356" s="200"/>
      <c r="L356" s="198"/>
      <c r="M356" s="196"/>
      <c r="N356" s="201"/>
      <c r="O356" s="202"/>
      <c r="P356" s="196"/>
      <c r="Q356" s="200"/>
      <c r="R356" s="198"/>
      <c r="S356" s="199"/>
      <c r="T356" s="196"/>
      <c r="U356" s="200"/>
      <c r="V356" s="198"/>
      <c r="W356" s="199"/>
      <c r="X356" s="196"/>
      <c r="Y356" s="200"/>
      <c r="Z356" s="198"/>
      <c r="AA356" s="196"/>
      <c r="AB356" s="172">
        <f t="shared" si="5701"/>
        <v>0</v>
      </c>
      <c r="AC356" s="173">
        <f t="shared" si="5702"/>
        <v>0</v>
      </c>
      <c r="AE356" s="298" t="s">
        <v>0</v>
      </c>
      <c r="AF356" s="292" t="s">
        <v>1</v>
      </c>
      <c r="AG356" s="293"/>
      <c r="AH356" s="292" t="s">
        <v>2</v>
      </c>
      <c r="AI356" s="293"/>
      <c r="AJ356" s="292" t="s">
        <v>3</v>
      </c>
      <c r="AK356" s="293"/>
      <c r="AL356" s="292" t="s">
        <v>4</v>
      </c>
      <c r="AM356" s="293"/>
      <c r="AN356" s="292" t="s">
        <v>5</v>
      </c>
      <c r="AO356" s="293"/>
      <c r="AP356" s="292" t="s">
        <v>6</v>
      </c>
      <c r="AQ356" s="293"/>
      <c r="AR356" s="292" t="s">
        <v>7</v>
      </c>
      <c r="AS356" s="293"/>
      <c r="AT356" s="292" t="s">
        <v>8</v>
      </c>
      <c r="AU356" s="293"/>
      <c r="AV356" s="292" t="s">
        <v>9</v>
      </c>
      <c r="AW356" s="293"/>
      <c r="AX356" s="292" t="s">
        <v>10</v>
      </c>
      <c r="AY356" s="293"/>
      <c r="AZ356" s="292" t="s">
        <v>11</v>
      </c>
      <c r="BA356" s="293"/>
      <c r="BB356" s="292" t="s">
        <v>12</v>
      </c>
      <c r="BC356" s="293"/>
      <c r="BD356" s="294" t="s">
        <v>40</v>
      </c>
      <c r="BE356" s="295"/>
      <c r="BF356" s="296" t="s">
        <v>41</v>
      </c>
      <c r="BG356" s="297"/>
      <c r="BI356" s="146" t="s">
        <v>22</v>
      </c>
      <c r="BJ356" s="129" t="e">
        <f>B356/B374</f>
        <v>#DIV/0!</v>
      </c>
      <c r="BK356" s="130" t="e">
        <f t="shared" ref="BK356" si="5839">C356/C374</f>
        <v>#DIV/0!</v>
      </c>
      <c r="BL356" s="131" t="e">
        <f t="shared" ref="BL356" si="5840">D356/D374</f>
        <v>#DIV/0!</v>
      </c>
      <c r="BM356" s="132" t="e">
        <f t="shared" ref="BM356" si="5841">E356/E374</f>
        <v>#DIV/0!</v>
      </c>
      <c r="BN356" s="129" t="e">
        <f t="shared" ref="BN356" si="5842">F356/F374</f>
        <v>#DIV/0!</v>
      </c>
      <c r="BO356" s="130" t="e">
        <f t="shared" ref="BO356" si="5843">G356/G374</f>
        <v>#DIV/0!</v>
      </c>
      <c r="BP356" s="131" t="e">
        <f t="shared" ref="BP356" si="5844">H356/H374</f>
        <v>#DIV/0!</v>
      </c>
      <c r="BQ356" s="132" t="e">
        <f t="shared" ref="BQ356" si="5845">I356/I374</f>
        <v>#DIV/0!</v>
      </c>
      <c r="BR356" s="129" t="e">
        <f t="shared" ref="BR356" si="5846">J356/J374</f>
        <v>#DIV/0!</v>
      </c>
      <c r="BS356" s="130" t="e">
        <f t="shared" ref="BS356" si="5847">K356/K374</f>
        <v>#DIV/0!</v>
      </c>
      <c r="BT356" s="131" t="e">
        <f t="shared" ref="BT356" si="5848">L356/L374</f>
        <v>#DIV/0!</v>
      </c>
      <c r="BU356" s="129" t="e">
        <f t="shared" ref="BU356" si="5849">M356/M374</f>
        <v>#DIV/0!</v>
      </c>
      <c r="BV356" s="133" t="e">
        <f t="shared" ref="BV356" si="5850">N356/N374</f>
        <v>#DIV/0!</v>
      </c>
      <c r="BW356" s="134" t="e">
        <f t="shared" ref="BW356" si="5851">O356/O374</f>
        <v>#DIV/0!</v>
      </c>
      <c r="BX356" s="129" t="e">
        <f t="shared" ref="BX356" si="5852">P356/P374</f>
        <v>#DIV/0!</v>
      </c>
      <c r="BY356" s="130" t="e">
        <f t="shared" ref="BY356" si="5853">Q356/Q374</f>
        <v>#DIV/0!</v>
      </c>
      <c r="BZ356" s="131" t="e">
        <f t="shared" ref="BZ356" si="5854">R356/R374</f>
        <v>#DIV/0!</v>
      </c>
      <c r="CA356" s="132" t="e">
        <f t="shared" ref="CA356" si="5855">S356/S374</f>
        <v>#DIV/0!</v>
      </c>
      <c r="CB356" s="129" t="e">
        <f t="shared" ref="CB356" si="5856">T356/T374</f>
        <v>#DIV/0!</v>
      </c>
      <c r="CC356" s="130" t="e">
        <f t="shared" ref="CC356" si="5857">U356/U374</f>
        <v>#DIV/0!</v>
      </c>
      <c r="CD356" s="131" t="e">
        <f t="shared" ref="CD356" si="5858">V356/V374</f>
        <v>#DIV/0!</v>
      </c>
      <c r="CE356" s="132" t="e">
        <f t="shared" ref="CE356" si="5859">W356/W374</f>
        <v>#DIV/0!</v>
      </c>
      <c r="CF356" s="129" t="e">
        <f t="shared" ref="CF356" si="5860">X356/X374</f>
        <v>#DIV/0!</v>
      </c>
      <c r="CG356" s="130" t="e">
        <f t="shared" ref="CG356" si="5861">Y356/Y374</f>
        <v>#DIV/0!</v>
      </c>
      <c r="CH356" s="131" t="e">
        <f t="shared" ref="CH356" si="5862">Z356/Z374</f>
        <v>#DIV/0!</v>
      </c>
      <c r="CI356" s="129" t="e">
        <f t="shared" ref="CI356" si="5863">AA356/AA374</f>
        <v>#DIV/0!</v>
      </c>
      <c r="CJ356" s="135" t="e">
        <f t="shared" ref="CJ356" si="5864">AB356/AB374</f>
        <v>#DIV/0!</v>
      </c>
      <c r="CK356" s="136" t="e">
        <f t="shared" ref="CK356" si="5865">AC356/AC374</f>
        <v>#DIV/0!</v>
      </c>
    </row>
    <row r="357" spans="1:89" ht="15" thickTop="1" thickBot="1">
      <c r="A357" s="137" t="s">
        <v>23</v>
      </c>
      <c r="B357" s="189"/>
      <c r="C357" s="190"/>
      <c r="D357" s="191"/>
      <c r="E357" s="192"/>
      <c r="F357" s="189"/>
      <c r="G357" s="193"/>
      <c r="H357" s="191"/>
      <c r="I357" s="192"/>
      <c r="J357" s="189"/>
      <c r="K357" s="193"/>
      <c r="L357" s="191"/>
      <c r="M357" s="189"/>
      <c r="N357" s="194"/>
      <c r="O357" s="195"/>
      <c r="P357" s="189"/>
      <c r="Q357" s="193"/>
      <c r="R357" s="191"/>
      <c r="S357" s="192"/>
      <c r="T357" s="189"/>
      <c r="U357" s="193"/>
      <c r="V357" s="191"/>
      <c r="W357" s="192"/>
      <c r="X357" s="189"/>
      <c r="Y357" s="193"/>
      <c r="Z357" s="191"/>
      <c r="AA357" s="189"/>
      <c r="AB357" s="172">
        <f t="shared" si="5701"/>
        <v>0</v>
      </c>
      <c r="AC357" s="173">
        <f t="shared" si="5702"/>
        <v>0</v>
      </c>
      <c r="AE357" s="299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 t="e">
        <f>B357/B374</f>
        <v>#DIV/0!</v>
      </c>
      <c r="BK357" s="130" t="e">
        <f t="shared" ref="BK357" si="5866">C357/C374</f>
        <v>#DIV/0!</v>
      </c>
      <c r="BL357" s="131" t="e">
        <f t="shared" ref="BL357" si="5867">D357/D374</f>
        <v>#DIV/0!</v>
      </c>
      <c r="BM357" s="132" t="e">
        <f t="shared" ref="BM357" si="5868">E357/E374</f>
        <v>#DIV/0!</v>
      </c>
      <c r="BN357" s="129" t="e">
        <f t="shared" ref="BN357" si="5869">F357/F374</f>
        <v>#DIV/0!</v>
      </c>
      <c r="BO357" s="130" t="e">
        <f t="shared" ref="BO357" si="5870">G357/G374</f>
        <v>#DIV/0!</v>
      </c>
      <c r="BP357" s="131" t="e">
        <f t="shared" ref="BP357" si="5871">H357/H374</f>
        <v>#DIV/0!</v>
      </c>
      <c r="BQ357" s="132" t="e">
        <f t="shared" ref="BQ357" si="5872">I357/I374</f>
        <v>#DIV/0!</v>
      </c>
      <c r="BR357" s="129" t="e">
        <f t="shared" ref="BR357" si="5873">J357/J374</f>
        <v>#DIV/0!</v>
      </c>
      <c r="BS357" s="130" t="e">
        <f t="shared" ref="BS357" si="5874">K357/K374</f>
        <v>#DIV/0!</v>
      </c>
      <c r="BT357" s="131" t="e">
        <f t="shared" ref="BT357" si="5875">L357/L374</f>
        <v>#DIV/0!</v>
      </c>
      <c r="BU357" s="129" t="e">
        <f t="shared" ref="BU357" si="5876">M357/M374</f>
        <v>#DIV/0!</v>
      </c>
      <c r="BV357" s="133" t="e">
        <f t="shared" ref="BV357" si="5877">N357/N374</f>
        <v>#DIV/0!</v>
      </c>
      <c r="BW357" s="134" t="e">
        <f t="shared" ref="BW357" si="5878">O357/O374</f>
        <v>#DIV/0!</v>
      </c>
      <c r="BX357" s="129" t="e">
        <f t="shared" ref="BX357" si="5879">P357/P374</f>
        <v>#DIV/0!</v>
      </c>
      <c r="BY357" s="130" t="e">
        <f t="shared" ref="BY357" si="5880">Q357/Q374</f>
        <v>#DIV/0!</v>
      </c>
      <c r="BZ357" s="131" t="e">
        <f t="shared" ref="BZ357" si="5881">R357/R374</f>
        <v>#DIV/0!</v>
      </c>
      <c r="CA357" s="132" t="e">
        <f t="shared" ref="CA357" si="5882">S357/S374</f>
        <v>#DIV/0!</v>
      </c>
      <c r="CB357" s="129" t="e">
        <f t="shared" ref="CB357" si="5883">T357/T374</f>
        <v>#DIV/0!</v>
      </c>
      <c r="CC357" s="130" t="e">
        <f t="shared" ref="CC357" si="5884">U357/U374</f>
        <v>#DIV/0!</v>
      </c>
      <c r="CD357" s="131" t="e">
        <f t="shared" ref="CD357" si="5885">V357/V374</f>
        <v>#DIV/0!</v>
      </c>
      <c r="CE357" s="132" t="e">
        <f t="shared" ref="CE357" si="5886">W357/W374</f>
        <v>#DIV/0!</v>
      </c>
      <c r="CF357" s="129" t="e">
        <f t="shared" ref="CF357" si="5887">X357/X374</f>
        <v>#DIV/0!</v>
      </c>
      <c r="CG357" s="130" t="e">
        <f t="shared" ref="CG357" si="5888">Y357/Y374</f>
        <v>#DIV/0!</v>
      </c>
      <c r="CH357" s="131" t="e">
        <f t="shared" ref="CH357" si="5889">Z357/Z374</f>
        <v>#DIV/0!</v>
      </c>
      <c r="CI357" s="129" t="e">
        <f t="shared" ref="CI357" si="5890">AA357/AA374</f>
        <v>#DIV/0!</v>
      </c>
      <c r="CJ357" s="135" t="e">
        <f t="shared" ref="CJ357" si="5891">AB357/AB374</f>
        <v>#DIV/0!</v>
      </c>
      <c r="CK357" s="136" t="e">
        <f t="shared" ref="CK357" si="5892">AC357/AC374</f>
        <v>#DIV/0!</v>
      </c>
    </row>
    <row r="358" spans="1:89" ht="14" thickTop="1">
      <c r="A358" s="146" t="s">
        <v>24</v>
      </c>
      <c r="B358" s="203"/>
      <c r="C358" s="197"/>
      <c r="D358" s="198"/>
      <c r="E358" s="199"/>
      <c r="F358" s="196"/>
      <c r="G358" s="200"/>
      <c r="H358" s="198"/>
      <c r="I358" s="199"/>
      <c r="J358" s="196"/>
      <c r="K358" s="200"/>
      <c r="L358" s="198"/>
      <c r="M358" s="196"/>
      <c r="N358" s="201"/>
      <c r="O358" s="204"/>
      <c r="P358" s="196"/>
      <c r="Q358" s="200"/>
      <c r="R358" s="198"/>
      <c r="S358" s="199"/>
      <c r="T358" s="196"/>
      <c r="U358" s="200"/>
      <c r="V358" s="198"/>
      <c r="W358" s="205"/>
      <c r="X358" s="196"/>
      <c r="Y358" s="200"/>
      <c r="Z358" s="198"/>
      <c r="AA358" s="196"/>
      <c r="AB358" s="172">
        <f t="shared" si="5701"/>
        <v>0</v>
      </c>
      <c r="AC358" s="173">
        <f t="shared" si="5702"/>
        <v>0</v>
      </c>
      <c r="AE358" s="275" t="str">
        <f>$AE$17</f>
        <v>17:00 - 17:59</v>
      </c>
      <c r="AF358" s="126">
        <f t="shared" ref="AF358:AU359" si="5893">SUMIF($A$9:$A$32,$AE358,B$350:B$373)</f>
        <v>0</v>
      </c>
      <c r="AG358" s="186">
        <f t="shared" si="5893"/>
        <v>0</v>
      </c>
      <c r="AH358" s="127">
        <f t="shared" si="5893"/>
        <v>0</v>
      </c>
      <c r="AI358" s="180">
        <f t="shared" si="5893"/>
        <v>0</v>
      </c>
      <c r="AJ358" s="126">
        <f t="shared" si="5893"/>
        <v>0</v>
      </c>
      <c r="AK358" s="128">
        <f t="shared" si="5893"/>
        <v>0</v>
      </c>
      <c r="AL358" s="127">
        <f t="shared" si="5893"/>
        <v>0</v>
      </c>
      <c r="AM358" s="180">
        <f t="shared" si="5893"/>
        <v>0</v>
      </c>
      <c r="AN358" s="126">
        <f t="shared" si="5893"/>
        <v>0</v>
      </c>
      <c r="AO358" s="128">
        <f t="shared" si="5893"/>
        <v>0</v>
      </c>
      <c r="AP358" s="127">
        <f t="shared" si="5893"/>
        <v>0</v>
      </c>
      <c r="AQ358" s="126">
        <f t="shared" si="5893"/>
        <v>0</v>
      </c>
      <c r="AR358" s="179">
        <f t="shared" si="5893"/>
        <v>0</v>
      </c>
      <c r="AS358" s="181">
        <f t="shared" si="5893"/>
        <v>0</v>
      </c>
      <c r="AT358" s="126">
        <f t="shared" si="5893"/>
        <v>0</v>
      </c>
      <c r="AU358" s="128">
        <f t="shared" si="5893"/>
        <v>0</v>
      </c>
      <c r="AV358" s="127">
        <f t="shared" ref="AP358:BE359" si="5894">SUMIF($A$9:$A$32,$AE358,R$350:R$373)</f>
        <v>0</v>
      </c>
      <c r="AW358" s="180">
        <f t="shared" si="5894"/>
        <v>0</v>
      </c>
      <c r="AX358" s="126">
        <f t="shared" si="5894"/>
        <v>0</v>
      </c>
      <c r="AY358" s="128">
        <f t="shared" si="5894"/>
        <v>0</v>
      </c>
      <c r="AZ358" s="127">
        <f t="shared" si="5894"/>
        <v>0</v>
      </c>
      <c r="BA358" s="180">
        <f t="shared" si="5894"/>
        <v>0</v>
      </c>
      <c r="BB358" s="126">
        <f t="shared" si="5894"/>
        <v>0</v>
      </c>
      <c r="BC358" s="128">
        <f t="shared" si="5894"/>
        <v>0</v>
      </c>
      <c r="BD358" s="184">
        <f t="shared" si="5894"/>
        <v>0</v>
      </c>
      <c r="BE358" s="185">
        <f t="shared" si="5894"/>
        <v>0</v>
      </c>
      <c r="BF358" s="170">
        <f>AF358+AH358+AJ358+AL358+AN358+AP358+AR358+AT358+AV358+AX358+AZ358+BB358+BD358</f>
        <v>0</v>
      </c>
      <c r="BG358" s="171">
        <f>AG358+AI358+AK358+AM358+AO358+AQ358+AS358+AU358+AW358+AY358+BA358+BC358+BE358</f>
        <v>0</v>
      </c>
      <c r="BI358" s="146" t="s">
        <v>24</v>
      </c>
      <c r="BJ358" s="129" t="e">
        <f>B358/B374</f>
        <v>#DIV/0!</v>
      </c>
      <c r="BK358" s="130" t="e">
        <f t="shared" ref="BK358" si="5895">C358/C374</f>
        <v>#DIV/0!</v>
      </c>
      <c r="BL358" s="131" t="e">
        <f t="shared" ref="BL358" si="5896">D358/D374</f>
        <v>#DIV/0!</v>
      </c>
      <c r="BM358" s="132" t="e">
        <f t="shared" ref="BM358" si="5897">E358/E374</f>
        <v>#DIV/0!</v>
      </c>
      <c r="BN358" s="129" t="e">
        <f t="shared" ref="BN358" si="5898">F358/F374</f>
        <v>#DIV/0!</v>
      </c>
      <c r="BO358" s="130" t="e">
        <f t="shared" ref="BO358" si="5899">G358/G374</f>
        <v>#DIV/0!</v>
      </c>
      <c r="BP358" s="131" t="e">
        <f t="shared" ref="BP358" si="5900">H358/H374</f>
        <v>#DIV/0!</v>
      </c>
      <c r="BQ358" s="132" t="e">
        <f t="shared" ref="BQ358" si="5901">I358/I374</f>
        <v>#DIV/0!</v>
      </c>
      <c r="BR358" s="129" t="e">
        <f t="shared" ref="BR358" si="5902">J358/J374</f>
        <v>#DIV/0!</v>
      </c>
      <c r="BS358" s="130" t="e">
        <f t="shared" ref="BS358" si="5903">K358/K374</f>
        <v>#DIV/0!</v>
      </c>
      <c r="BT358" s="131" t="e">
        <f t="shared" ref="BT358" si="5904">L358/L374</f>
        <v>#DIV/0!</v>
      </c>
      <c r="BU358" s="129" t="e">
        <f t="shared" ref="BU358" si="5905">M358/M374</f>
        <v>#DIV/0!</v>
      </c>
      <c r="BV358" s="133" t="e">
        <f t="shared" ref="BV358" si="5906">N358/N374</f>
        <v>#DIV/0!</v>
      </c>
      <c r="BW358" s="134" t="e">
        <f t="shared" ref="BW358" si="5907">O358/O374</f>
        <v>#DIV/0!</v>
      </c>
      <c r="BX358" s="129" t="e">
        <f t="shared" ref="BX358" si="5908">P358/P374</f>
        <v>#DIV/0!</v>
      </c>
      <c r="BY358" s="130" t="e">
        <f t="shared" ref="BY358" si="5909">Q358/Q374</f>
        <v>#DIV/0!</v>
      </c>
      <c r="BZ358" s="131" t="e">
        <f t="shared" ref="BZ358" si="5910">R358/R374</f>
        <v>#DIV/0!</v>
      </c>
      <c r="CA358" s="132" t="e">
        <f t="shared" ref="CA358" si="5911">S358/S374</f>
        <v>#DIV/0!</v>
      </c>
      <c r="CB358" s="129" t="e">
        <f t="shared" ref="CB358" si="5912">T358/T374</f>
        <v>#DIV/0!</v>
      </c>
      <c r="CC358" s="130" t="e">
        <f t="shared" ref="CC358" si="5913">U358/U374</f>
        <v>#DIV/0!</v>
      </c>
      <c r="CD358" s="131" t="e">
        <f t="shared" ref="CD358" si="5914">V358/V374</f>
        <v>#DIV/0!</v>
      </c>
      <c r="CE358" s="132" t="e">
        <f t="shared" ref="CE358" si="5915">W358/W374</f>
        <v>#DIV/0!</v>
      </c>
      <c r="CF358" s="129" t="e">
        <f t="shared" ref="CF358" si="5916">X358/X374</f>
        <v>#DIV/0!</v>
      </c>
      <c r="CG358" s="130" t="e">
        <f t="shared" ref="CG358" si="5917">Y358/Y374</f>
        <v>#DIV/0!</v>
      </c>
      <c r="CH358" s="131" t="e">
        <f t="shared" ref="CH358" si="5918">Z358/Z374</f>
        <v>#DIV/0!</v>
      </c>
      <c r="CI358" s="129" t="e">
        <f t="shared" ref="CI358" si="5919">AA358/AA374</f>
        <v>#DIV/0!</v>
      </c>
      <c r="CJ358" s="135" t="e">
        <f t="shared" ref="CJ358" si="5920">AB358/AB374</f>
        <v>#DIV/0!</v>
      </c>
      <c r="CK358" s="136" t="e">
        <f t="shared" ref="CK358" si="5921">AC358/AC374</f>
        <v>#DIV/0!</v>
      </c>
    </row>
    <row r="359" spans="1:89">
      <c r="A359" s="137" t="s">
        <v>25</v>
      </c>
      <c r="B359" s="206"/>
      <c r="C359" s="190"/>
      <c r="D359" s="191"/>
      <c r="E359" s="192"/>
      <c r="F359" s="189"/>
      <c r="G359" s="193"/>
      <c r="H359" s="191"/>
      <c r="I359" s="192"/>
      <c r="J359" s="189"/>
      <c r="K359" s="190"/>
      <c r="L359" s="191"/>
      <c r="M359" s="189"/>
      <c r="N359" s="194"/>
      <c r="O359" s="207"/>
      <c r="P359" s="189"/>
      <c r="Q359" s="190"/>
      <c r="R359" s="191"/>
      <c r="S359" s="192"/>
      <c r="T359" s="198"/>
      <c r="U359" s="189"/>
      <c r="V359" s="191"/>
      <c r="W359" s="208"/>
      <c r="X359" s="189"/>
      <c r="Y359" s="193"/>
      <c r="Z359" s="191"/>
      <c r="AA359" s="189"/>
      <c r="AB359" s="172">
        <f t="shared" si="5701"/>
        <v>0</v>
      </c>
      <c r="AC359" s="173">
        <f t="shared" si="5702"/>
        <v>0</v>
      </c>
      <c r="AE359" s="277" t="str">
        <f>$AE$18</f>
        <v>18:00 - 18:59</v>
      </c>
      <c r="AF359" s="126">
        <f t="shared" si="5893"/>
        <v>0</v>
      </c>
      <c r="AG359" s="190">
        <f t="shared" si="5893"/>
        <v>0</v>
      </c>
      <c r="AH359" s="191">
        <f t="shared" si="5893"/>
        <v>0</v>
      </c>
      <c r="AI359" s="192">
        <f t="shared" si="5893"/>
        <v>0</v>
      </c>
      <c r="AJ359" s="278">
        <f t="shared" si="5893"/>
        <v>0</v>
      </c>
      <c r="AK359" s="193">
        <f t="shared" si="5893"/>
        <v>0</v>
      </c>
      <c r="AL359" s="191">
        <f t="shared" si="5893"/>
        <v>0</v>
      </c>
      <c r="AM359" s="192">
        <f t="shared" si="5893"/>
        <v>0</v>
      </c>
      <c r="AN359" s="278">
        <f t="shared" si="5893"/>
        <v>0</v>
      </c>
      <c r="AO359" s="193">
        <f t="shared" si="5893"/>
        <v>0</v>
      </c>
      <c r="AP359" s="191">
        <f t="shared" si="5894"/>
        <v>0</v>
      </c>
      <c r="AQ359" s="278">
        <f t="shared" si="5894"/>
        <v>0</v>
      </c>
      <c r="AR359" s="194">
        <f t="shared" si="5894"/>
        <v>0</v>
      </c>
      <c r="AS359" s="195">
        <f t="shared" si="5894"/>
        <v>0</v>
      </c>
      <c r="AT359" s="278">
        <f t="shared" si="5894"/>
        <v>0</v>
      </c>
      <c r="AU359" s="193">
        <f t="shared" si="5894"/>
        <v>0</v>
      </c>
      <c r="AV359" s="191">
        <f t="shared" si="5894"/>
        <v>0</v>
      </c>
      <c r="AW359" s="192">
        <f t="shared" si="5894"/>
        <v>0</v>
      </c>
      <c r="AX359" s="278">
        <f t="shared" si="5894"/>
        <v>0</v>
      </c>
      <c r="AY359" s="193">
        <f t="shared" si="5894"/>
        <v>0</v>
      </c>
      <c r="AZ359" s="191">
        <f t="shared" si="5894"/>
        <v>0</v>
      </c>
      <c r="BA359" s="192">
        <f t="shared" si="5894"/>
        <v>0</v>
      </c>
      <c r="BB359" s="278">
        <f t="shared" si="5894"/>
        <v>0</v>
      </c>
      <c r="BC359" s="193">
        <f t="shared" si="5894"/>
        <v>0</v>
      </c>
      <c r="BD359" s="191">
        <f t="shared" si="5894"/>
        <v>0</v>
      </c>
      <c r="BE359" s="278">
        <f t="shared" si="5894"/>
        <v>0</v>
      </c>
      <c r="BF359" s="172">
        <f>SUM(AF359,AH359,AJ359,AL359,AN359,AP359,AR359,AT359,AV359,AX359,AZ359,BB359,BD359)</f>
        <v>0</v>
      </c>
      <c r="BG359" s="173">
        <f>SUM(AG359,AI359,AK359,AM359,AO359,AQ359,AS359,AU359,AW359,AY359,BA359,BC359,BE359)</f>
        <v>0</v>
      </c>
      <c r="BI359" s="137" t="s">
        <v>25</v>
      </c>
      <c r="BJ359" s="129" t="e">
        <f>B359/B374</f>
        <v>#DIV/0!</v>
      </c>
      <c r="BK359" s="130" t="e">
        <f t="shared" ref="BK359" si="5922">C359/C374</f>
        <v>#DIV/0!</v>
      </c>
      <c r="BL359" s="131" t="e">
        <f t="shared" ref="BL359" si="5923">D359/D374</f>
        <v>#DIV/0!</v>
      </c>
      <c r="BM359" s="132" t="e">
        <f t="shared" ref="BM359" si="5924">E359/E374</f>
        <v>#DIV/0!</v>
      </c>
      <c r="BN359" s="129" t="e">
        <f t="shared" ref="BN359" si="5925">F359/F374</f>
        <v>#DIV/0!</v>
      </c>
      <c r="BO359" s="130" t="e">
        <f t="shared" ref="BO359" si="5926">G359/G374</f>
        <v>#DIV/0!</v>
      </c>
      <c r="BP359" s="131" t="e">
        <f t="shared" ref="BP359" si="5927">H359/H374</f>
        <v>#DIV/0!</v>
      </c>
      <c r="BQ359" s="132" t="e">
        <f t="shared" ref="BQ359" si="5928">I359/I374</f>
        <v>#DIV/0!</v>
      </c>
      <c r="BR359" s="129" t="e">
        <f t="shared" ref="BR359" si="5929">J359/J374</f>
        <v>#DIV/0!</v>
      </c>
      <c r="BS359" s="130" t="e">
        <f t="shared" ref="BS359" si="5930">K359/K374</f>
        <v>#DIV/0!</v>
      </c>
      <c r="BT359" s="131" t="e">
        <f t="shared" ref="BT359" si="5931">L359/L374</f>
        <v>#DIV/0!</v>
      </c>
      <c r="BU359" s="129" t="e">
        <f t="shared" ref="BU359" si="5932">M359/M374</f>
        <v>#DIV/0!</v>
      </c>
      <c r="BV359" s="133" t="e">
        <f t="shared" ref="BV359" si="5933">N359/N374</f>
        <v>#DIV/0!</v>
      </c>
      <c r="BW359" s="134" t="e">
        <f t="shared" ref="BW359" si="5934">O359/O374</f>
        <v>#DIV/0!</v>
      </c>
      <c r="BX359" s="129" t="e">
        <f t="shared" ref="BX359" si="5935">P359/P374</f>
        <v>#DIV/0!</v>
      </c>
      <c r="BY359" s="130" t="e">
        <f t="shared" ref="BY359" si="5936">Q359/Q374</f>
        <v>#DIV/0!</v>
      </c>
      <c r="BZ359" s="131" t="e">
        <f t="shared" ref="BZ359" si="5937">R359/R374</f>
        <v>#DIV/0!</v>
      </c>
      <c r="CA359" s="132" t="e">
        <f t="shared" ref="CA359" si="5938">S359/S374</f>
        <v>#DIV/0!</v>
      </c>
      <c r="CB359" s="129" t="e">
        <f t="shared" ref="CB359" si="5939">T359/T374</f>
        <v>#DIV/0!</v>
      </c>
      <c r="CC359" s="130" t="e">
        <f t="shared" ref="CC359" si="5940">U359/U374</f>
        <v>#DIV/0!</v>
      </c>
      <c r="CD359" s="131" t="e">
        <f t="shared" ref="CD359" si="5941">V359/V374</f>
        <v>#DIV/0!</v>
      </c>
      <c r="CE359" s="132" t="e">
        <f t="shared" ref="CE359" si="5942">W359/W374</f>
        <v>#DIV/0!</v>
      </c>
      <c r="CF359" s="129" t="e">
        <f t="shared" ref="CF359" si="5943">X359/X374</f>
        <v>#DIV/0!</v>
      </c>
      <c r="CG359" s="130" t="e">
        <f t="shared" ref="CG359" si="5944">Y359/Y374</f>
        <v>#DIV/0!</v>
      </c>
      <c r="CH359" s="131" t="e">
        <f t="shared" ref="CH359" si="5945">Z359/Z374</f>
        <v>#DIV/0!</v>
      </c>
      <c r="CI359" s="129" t="e">
        <f t="shared" ref="CI359" si="5946">AA359/AA374</f>
        <v>#DIV/0!</v>
      </c>
      <c r="CJ359" s="135" t="e">
        <f t="shared" ref="CJ359" si="5947">AB359/AB374</f>
        <v>#DIV/0!</v>
      </c>
      <c r="CK359" s="136" t="e">
        <f t="shared" ref="CK359" si="5948">AC359/AC374</f>
        <v>#DIV/0!</v>
      </c>
    </row>
    <row r="360" spans="1:89" ht="14" thickBot="1">
      <c r="A360" s="146" t="s">
        <v>26</v>
      </c>
      <c r="B360" s="203"/>
      <c r="C360" s="197"/>
      <c r="D360" s="198"/>
      <c r="E360" s="199"/>
      <c r="F360" s="196"/>
      <c r="G360" s="200"/>
      <c r="H360" s="198"/>
      <c r="I360" s="199"/>
      <c r="J360" s="196"/>
      <c r="K360" s="197"/>
      <c r="L360" s="198"/>
      <c r="M360" s="196"/>
      <c r="N360" s="201"/>
      <c r="O360" s="204"/>
      <c r="P360" s="196"/>
      <c r="Q360" s="197"/>
      <c r="R360" s="198"/>
      <c r="S360" s="199"/>
      <c r="T360" s="196"/>
      <c r="U360" s="200"/>
      <c r="V360" s="198"/>
      <c r="W360" s="205"/>
      <c r="X360" s="196"/>
      <c r="Y360" s="200"/>
      <c r="Z360" s="198"/>
      <c r="AA360" s="196"/>
      <c r="AB360" s="172">
        <f t="shared" si="5701"/>
        <v>0</v>
      </c>
      <c r="AC360" s="173">
        <f t="shared" si="5702"/>
        <v>0</v>
      </c>
      <c r="AE360" s="275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 t="e">
        <f>B360/B374</f>
        <v>#DIV/0!</v>
      </c>
      <c r="BK360" s="130" t="e">
        <f t="shared" ref="BK360" si="5949">C360/C374</f>
        <v>#DIV/0!</v>
      </c>
      <c r="BL360" s="131" t="e">
        <f t="shared" ref="BL360" si="5950">D360/D374</f>
        <v>#DIV/0!</v>
      </c>
      <c r="BM360" s="132" t="e">
        <f t="shared" ref="BM360" si="5951">E360/E374</f>
        <v>#DIV/0!</v>
      </c>
      <c r="BN360" s="129" t="e">
        <f t="shared" ref="BN360" si="5952">F360/F374</f>
        <v>#DIV/0!</v>
      </c>
      <c r="BO360" s="130" t="e">
        <f t="shared" ref="BO360" si="5953">G360/G374</f>
        <v>#DIV/0!</v>
      </c>
      <c r="BP360" s="131" t="e">
        <f t="shared" ref="BP360" si="5954">H360/H374</f>
        <v>#DIV/0!</v>
      </c>
      <c r="BQ360" s="132" t="e">
        <f t="shared" ref="BQ360" si="5955">I360/I374</f>
        <v>#DIV/0!</v>
      </c>
      <c r="BR360" s="129" t="e">
        <f t="shared" ref="BR360" si="5956">J360/J374</f>
        <v>#DIV/0!</v>
      </c>
      <c r="BS360" s="130" t="e">
        <f t="shared" ref="BS360" si="5957">K360/K374</f>
        <v>#DIV/0!</v>
      </c>
      <c r="BT360" s="131" t="e">
        <f t="shared" ref="BT360" si="5958">L360/L374</f>
        <v>#DIV/0!</v>
      </c>
      <c r="BU360" s="129" t="e">
        <f t="shared" ref="BU360" si="5959">M360/M374</f>
        <v>#DIV/0!</v>
      </c>
      <c r="BV360" s="133" t="e">
        <f t="shared" ref="BV360" si="5960">N360/N374</f>
        <v>#DIV/0!</v>
      </c>
      <c r="BW360" s="134" t="e">
        <f t="shared" ref="BW360" si="5961">O360/O374</f>
        <v>#DIV/0!</v>
      </c>
      <c r="BX360" s="129" t="e">
        <f t="shared" ref="BX360" si="5962">P360/P374</f>
        <v>#DIV/0!</v>
      </c>
      <c r="BY360" s="130" t="e">
        <f t="shared" ref="BY360" si="5963">Q360/Q374</f>
        <v>#DIV/0!</v>
      </c>
      <c r="BZ360" s="131" t="e">
        <f t="shared" ref="BZ360" si="5964">R360/R374</f>
        <v>#DIV/0!</v>
      </c>
      <c r="CA360" s="132" t="e">
        <f t="shared" ref="CA360" si="5965">S360/S374</f>
        <v>#DIV/0!</v>
      </c>
      <c r="CB360" s="129" t="e">
        <f t="shared" ref="CB360" si="5966">T360/T374</f>
        <v>#DIV/0!</v>
      </c>
      <c r="CC360" s="130" t="e">
        <f t="shared" ref="CC360" si="5967">U360/U374</f>
        <v>#DIV/0!</v>
      </c>
      <c r="CD360" s="131" t="e">
        <f t="shared" ref="CD360" si="5968">V360/V374</f>
        <v>#DIV/0!</v>
      </c>
      <c r="CE360" s="132" t="e">
        <f t="shared" ref="CE360" si="5969">W360/W374</f>
        <v>#DIV/0!</v>
      </c>
      <c r="CF360" s="129" t="e">
        <f t="shared" ref="CF360" si="5970">X360/X374</f>
        <v>#DIV/0!</v>
      </c>
      <c r="CG360" s="130" t="e">
        <f t="shared" ref="CG360" si="5971">Y360/Y374</f>
        <v>#DIV/0!</v>
      </c>
      <c r="CH360" s="131" t="e">
        <f t="shared" ref="CH360" si="5972">Z360/Z374</f>
        <v>#DIV/0!</v>
      </c>
      <c r="CI360" s="129" t="e">
        <f t="shared" ref="CI360" si="5973">AA360/AA374</f>
        <v>#DIV/0!</v>
      </c>
      <c r="CJ360" s="135" t="e">
        <f t="shared" ref="CJ360" si="5974">AB360/AB374</f>
        <v>#DIV/0!</v>
      </c>
      <c r="CK360" s="136" t="e">
        <f t="shared" ref="CK360" si="5975">AC360/AC374</f>
        <v>#DIV/0!</v>
      </c>
    </row>
    <row r="361" spans="1:89" ht="15" thickTop="1" thickBot="1">
      <c r="A361" s="137" t="s">
        <v>27</v>
      </c>
      <c r="B361" s="206"/>
      <c r="C361" s="190"/>
      <c r="D361" s="191"/>
      <c r="E361" s="192"/>
      <c r="F361" s="189"/>
      <c r="G361" s="193"/>
      <c r="H361" s="191"/>
      <c r="I361" s="192"/>
      <c r="J361" s="189"/>
      <c r="K361" s="190"/>
      <c r="L361" s="191"/>
      <c r="M361" s="189"/>
      <c r="N361" s="194"/>
      <c r="O361" s="207"/>
      <c r="P361" s="189"/>
      <c r="Q361" s="190"/>
      <c r="R361" s="191"/>
      <c r="S361" s="192"/>
      <c r="T361" s="189"/>
      <c r="U361" s="193"/>
      <c r="V361" s="191"/>
      <c r="W361" s="208"/>
      <c r="X361" s="189"/>
      <c r="Y361" s="193"/>
      <c r="Z361" s="191"/>
      <c r="AA361" s="189"/>
      <c r="AB361" s="172">
        <f t="shared" si="5701"/>
        <v>0</v>
      </c>
      <c r="AC361" s="173">
        <f t="shared" si="5702"/>
        <v>0</v>
      </c>
      <c r="AE361" s="269" t="s">
        <v>13</v>
      </c>
      <c r="AF361" s="20">
        <f t="shared" ref="AF361:BG361" si="5976">SUM(AF358:AF360)</f>
        <v>0</v>
      </c>
      <c r="AG361" s="21">
        <f t="shared" si="5976"/>
        <v>0</v>
      </c>
      <c r="AH361" s="20">
        <f t="shared" si="5976"/>
        <v>0</v>
      </c>
      <c r="AI361" s="21">
        <f t="shared" si="5976"/>
        <v>0</v>
      </c>
      <c r="AJ361" s="20">
        <f t="shared" si="5976"/>
        <v>0</v>
      </c>
      <c r="AK361" s="21">
        <f t="shared" si="5976"/>
        <v>0</v>
      </c>
      <c r="AL361" s="20">
        <f t="shared" si="5976"/>
        <v>0</v>
      </c>
      <c r="AM361" s="21">
        <f t="shared" si="5976"/>
        <v>0</v>
      </c>
      <c r="AN361" s="20">
        <f t="shared" si="5976"/>
        <v>0</v>
      </c>
      <c r="AO361" s="21">
        <f t="shared" si="5976"/>
        <v>0</v>
      </c>
      <c r="AP361" s="20">
        <f t="shared" si="5976"/>
        <v>0</v>
      </c>
      <c r="AQ361" s="21">
        <f t="shared" si="5976"/>
        <v>0</v>
      </c>
      <c r="AR361" s="20">
        <f t="shared" si="5976"/>
        <v>0</v>
      </c>
      <c r="AS361" s="21">
        <f t="shared" si="5976"/>
        <v>0</v>
      </c>
      <c r="AT361" s="20">
        <f t="shared" si="5976"/>
        <v>0</v>
      </c>
      <c r="AU361" s="21">
        <f t="shared" si="5976"/>
        <v>0</v>
      </c>
      <c r="AV361" s="20">
        <f t="shared" si="5976"/>
        <v>0</v>
      </c>
      <c r="AW361" s="21">
        <f t="shared" si="5976"/>
        <v>0</v>
      </c>
      <c r="AX361" s="20">
        <f t="shared" si="5976"/>
        <v>0</v>
      </c>
      <c r="AY361" s="21">
        <f t="shared" si="5976"/>
        <v>0</v>
      </c>
      <c r="AZ361" s="20">
        <f t="shared" si="5976"/>
        <v>0</v>
      </c>
      <c r="BA361" s="21">
        <f t="shared" si="5976"/>
        <v>0</v>
      </c>
      <c r="BB361" s="20">
        <f t="shared" si="5976"/>
        <v>0</v>
      </c>
      <c r="BC361" s="21">
        <f t="shared" si="5976"/>
        <v>0</v>
      </c>
      <c r="BD361" s="20">
        <f t="shared" si="5976"/>
        <v>0</v>
      </c>
      <c r="BE361" s="21">
        <f t="shared" si="5976"/>
        <v>0</v>
      </c>
      <c r="BF361" s="174">
        <f t="shared" si="5976"/>
        <v>0</v>
      </c>
      <c r="BG361" s="175">
        <f t="shared" si="5976"/>
        <v>0</v>
      </c>
      <c r="BI361" s="137" t="s">
        <v>27</v>
      </c>
      <c r="BJ361" s="129" t="e">
        <f>B361/B374</f>
        <v>#DIV/0!</v>
      </c>
      <c r="BK361" s="130" t="e">
        <f t="shared" ref="BK361" si="5977">C361/C374</f>
        <v>#DIV/0!</v>
      </c>
      <c r="BL361" s="131" t="e">
        <f t="shared" ref="BL361" si="5978">D361/D374</f>
        <v>#DIV/0!</v>
      </c>
      <c r="BM361" s="132" t="e">
        <f t="shared" ref="BM361" si="5979">E361/E374</f>
        <v>#DIV/0!</v>
      </c>
      <c r="BN361" s="129" t="e">
        <f t="shared" ref="BN361" si="5980">F361/F374</f>
        <v>#DIV/0!</v>
      </c>
      <c r="BO361" s="130" t="e">
        <f t="shared" ref="BO361" si="5981">G361/G374</f>
        <v>#DIV/0!</v>
      </c>
      <c r="BP361" s="131" t="e">
        <f t="shared" ref="BP361" si="5982">H361/H374</f>
        <v>#DIV/0!</v>
      </c>
      <c r="BQ361" s="132" t="e">
        <f t="shared" ref="BQ361" si="5983">I361/I374</f>
        <v>#DIV/0!</v>
      </c>
      <c r="BR361" s="129" t="e">
        <f t="shared" ref="BR361" si="5984">J361/J374</f>
        <v>#DIV/0!</v>
      </c>
      <c r="BS361" s="130" t="e">
        <f t="shared" ref="BS361" si="5985">K361/K374</f>
        <v>#DIV/0!</v>
      </c>
      <c r="BT361" s="131" t="e">
        <f t="shared" ref="BT361" si="5986">L361/L374</f>
        <v>#DIV/0!</v>
      </c>
      <c r="BU361" s="129" t="e">
        <f t="shared" ref="BU361" si="5987">M361/M374</f>
        <v>#DIV/0!</v>
      </c>
      <c r="BV361" s="133" t="e">
        <f t="shared" ref="BV361" si="5988">N361/N374</f>
        <v>#DIV/0!</v>
      </c>
      <c r="BW361" s="134" t="e">
        <f t="shared" ref="BW361" si="5989">O361/O374</f>
        <v>#DIV/0!</v>
      </c>
      <c r="BX361" s="129" t="e">
        <f t="shared" ref="BX361" si="5990">P361/P374</f>
        <v>#DIV/0!</v>
      </c>
      <c r="BY361" s="130" t="e">
        <f t="shared" ref="BY361" si="5991">Q361/Q374</f>
        <v>#DIV/0!</v>
      </c>
      <c r="BZ361" s="131" t="e">
        <f t="shared" ref="BZ361" si="5992">R361/R374</f>
        <v>#DIV/0!</v>
      </c>
      <c r="CA361" s="132" t="e">
        <f t="shared" ref="CA361" si="5993">S361/S374</f>
        <v>#DIV/0!</v>
      </c>
      <c r="CB361" s="129" t="e">
        <f t="shared" ref="CB361" si="5994">T361/T374</f>
        <v>#DIV/0!</v>
      </c>
      <c r="CC361" s="130" t="e">
        <f t="shared" ref="CC361" si="5995">U361/U374</f>
        <v>#DIV/0!</v>
      </c>
      <c r="CD361" s="131" t="e">
        <f t="shared" ref="CD361" si="5996">V361/V374</f>
        <v>#DIV/0!</v>
      </c>
      <c r="CE361" s="132" t="e">
        <f t="shared" ref="CE361" si="5997">W361/W374</f>
        <v>#DIV/0!</v>
      </c>
      <c r="CF361" s="129" t="e">
        <f t="shared" ref="CF361" si="5998">X361/X374</f>
        <v>#DIV/0!</v>
      </c>
      <c r="CG361" s="130" t="e">
        <f t="shared" ref="CG361" si="5999">Y361/Y374</f>
        <v>#DIV/0!</v>
      </c>
      <c r="CH361" s="131" t="e">
        <f t="shared" ref="CH361" si="6000">Z361/Z374</f>
        <v>#DIV/0!</v>
      </c>
      <c r="CI361" s="129" t="e">
        <f t="shared" ref="CI361" si="6001">AA361/AA374</f>
        <v>#DIV/0!</v>
      </c>
      <c r="CJ361" s="135" t="e">
        <f t="shared" ref="CJ361" si="6002">AB361/AB374</f>
        <v>#DIV/0!</v>
      </c>
      <c r="CK361" s="136" t="e">
        <f t="shared" ref="CK361" si="6003">AC361/AC374</f>
        <v>#DIV/0!</v>
      </c>
    </row>
    <row r="362" spans="1:89" ht="14" thickTop="1">
      <c r="A362" s="146" t="s">
        <v>28</v>
      </c>
      <c r="B362" s="203"/>
      <c r="C362" s="197"/>
      <c r="D362" s="198"/>
      <c r="E362" s="199"/>
      <c r="F362" s="196"/>
      <c r="G362" s="200"/>
      <c r="H362" s="198"/>
      <c r="I362" s="199"/>
      <c r="J362" s="196"/>
      <c r="K362" s="197"/>
      <c r="L362" s="198"/>
      <c r="M362" s="196"/>
      <c r="N362" s="201"/>
      <c r="O362" s="204"/>
      <c r="P362" s="196"/>
      <c r="Q362" s="197"/>
      <c r="R362" s="198"/>
      <c r="S362" s="199"/>
      <c r="T362" s="196"/>
      <c r="U362" s="200"/>
      <c r="V362" s="198"/>
      <c r="W362" s="205"/>
      <c r="X362" s="196"/>
      <c r="Y362" s="200"/>
      <c r="Z362" s="198"/>
      <c r="AA362" s="196"/>
      <c r="AB362" s="172">
        <f t="shared" si="5701"/>
        <v>0</v>
      </c>
      <c r="AC362" s="173">
        <f t="shared" si="5702"/>
        <v>0</v>
      </c>
      <c r="BI362" s="146" t="s">
        <v>28</v>
      </c>
      <c r="BJ362" s="129" t="e">
        <f>B362/B374</f>
        <v>#DIV/0!</v>
      </c>
      <c r="BK362" s="130" t="e">
        <f t="shared" ref="BK362" si="6004">C362/C374</f>
        <v>#DIV/0!</v>
      </c>
      <c r="BL362" s="131" t="e">
        <f t="shared" ref="BL362" si="6005">D362/D374</f>
        <v>#DIV/0!</v>
      </c>
      <c r="BM362" s="132" t="e">
        <f t="shared" ref="BM362" si="6006">E362/E374</f>
        <v>#DIV/0!</v>
      </c>
      <c r="BN362" s="129" t="e">
        <f t="shared" ref="BN362" si="6007">F362/F374</f>
        <v>#DIV/0!</v>
      </c>
      <c r="BO362" s="130" t="e">
        <f t="shared" ref="BO362" si="6008">G362/G374</f>
        <v>#DIV/0!</v>
      </c>
      <c r="BP362" s="131" t="e">
        <f t="shared" ref="BP362" si="6009">H362/H374</f>
        <v>#DIV/0!</v>
      </c>
      <c r="BQ362" s="132" t="e">
        <f t="shared" ref="BQ362" si="6010">I362/I374</f>
        <v>#DIV/0!</v>
      </c>
      <c r="BR362" s="129" t="e">
        <f t="shared" ref="BR362" si="6011">J362/J374</f>
        <v>#DIV/0!</v>
      </c>
      <c r="BS362" s="130" t="e">
        <f t="shared" ref="BS362" si="6012">K362/K374</f>
        <v>#DIV/0!</v>
      </c>
      <c r="BT362" s="131" t="e">
        <f t="shared" ref="BT362" si="6013">L362/L374</f>
        <v>#DIV/0!</v>
      </c>
      <c r="BU362" s="129" t="e">
        <f t="shared" ref="BU362" si="6014">M362/M374</f>
        <v>#DIV/0!</v>
      </c>
      <c r="BV362" s="133" t="e">
        <f t="shared" ref="BV362" si="6015">N362/N374</f>
        <v>#DIV/0!</v>
      </c>
      <c r="BW362" s="134" t="e">
        <f t="shared" ref="BW362" si="6016">O362/O374</f>
        <v>#DIV/0!</v>
      </c>
      <c r="BX362" s="129" t="e">
        <f t="shared" ref="BX362" si="6017">P362/P374</f>
        <v>#DIV/0!</v>
      </c>
      <c r="BY362" s="130" t="e">
        <f t="shared" ref="BY362" si="6018">Q362/Q374</f>
        <v>#DIV/0!</v>
      </c>
      <c r="BZ362" s="131" t="e">
        <f t="shared" ref="BZ362" si="6019">R362/R374</f>
        <v>#DIV/0!</v>
      </c>
      <c r="CA362" s="132" t="e">
        <f t="shared" ref="CA362" si="6020">S362/S374</f>
        <v>#DIV/0!</v>
      </c>
      <c r="CB362" s="129" t="e">
        <f t="shared" ref="CB362" si="6021">T362/T374</f>
        <v>#DIV/0!</v>
      </c>
      <c r="CC362" s="130" t="e">
        <f t="shared" ref="CC362" si="6022">U362/U374</f>
        <v>#DIV/0!</v>
      </c>
      <c r="CD362" s="131" t="e">
        <f t="shared" ref="CD362" si="6023">V362/V374</f>
        <v>#DIV/0!</v>
      </c>
      <c r="CE362" s="132" t="e">
        <f t="shared" ref="CE362" si="6024">W362/W374</f>
        <v>#DIV/0!</v>
      </c>
      <c r="CF362" s="129" t="e">
        <f t="shared" ref="CF362" si="6025">X362/X374</f>
        <v>#DIV/0!</v>
      </c>
      <c r="CG362" s="130" t="e">
        <f t="shared" ref="CG362" si="6026">Y362/Y374</f>
        <v>#DIV/0!</v>
      </c>
      <c r="CH362" s="131" t="e">
        <f t="shared" ref="CH362" si="6027">Z362/Z374</f>
        <v>#DIV/0!</v>
      </c>
      <c r="CI362" s="129" t="e">
        <f t="shared" ref="CI362" si="6028">AA362/AA374</f>
        <v>#DIV/0!</v>
      </c>
      <c r="CJ362" s="135" t="e">
        <f t="shared" ref="CJ362" si="6029">AB362/AB374</f>
        <v>#DIV/0!</v>
      </c>
      <c r="CK362" s="136" t="e">
        <f t="shared" ref="CK362" si="6030">AC362/AC374</f>
        <v>#DIV/0!</v>
      </c>
    </row>
    <row r="363" spans="1:89">
      <c r="A363" s="137" t="s">
        <v>29</v>
      </c>
      <c r="B363" s="206"/>
      <c r="C363" s="190"/>
      <c r="D363" s="191"/>
      <c r="E363" s="192"/>
      <c r="F363" s="189"/>
      <c r="G363" s="193"/>
      <c r="H363" s="191"/>
      <c r="I363" s="192"/>
      <c r="J363" s="189"/>
      <c r="K363" s="190"/>
      <c r="L363" s="191"/>
      <c r="M363" s="189"/>
      <c r="N363" s="194"/>
      <c r="O363" s="207"/>
      <c r="P363" s="189"/>
      <c r="Q363" s="190"/>
      <c r="R363" s="191"/>
      <c r="S363" s="192"/>
      <c r="T363" s="189"/>
      <c r="U363" s="193"/>
      <c r="V363" s="191"/>
      <c r="W363" s="208"/>
      <c r="X363" s="189"/>
      <c r="Y363" s="193"/>
      <c r="Z363" s="191"/>
      <c r="AA363" s="189"/>
      <c r="AB363" s="172">
        <f t="shared" si="5701"/>
        <v>0</v>
      </c>
      <c r="AC363" s="173">
        <f t="shared" si="5702"/>
        <v>0</v>
      </c>
      <c r="BI363" s="137" t="s">
        <v>29</v>
      </c>
      <c r="BJ363" s="129" t="e">
        <f>B363/B374</f>
        <v>#DIV/0!</v>
      </c>
      <c r="BK363" s="130" t="e">
        <f t="shared" ref="BK363" si="6031">C363/C374</f>
        <v>#DIV/0!</v>
      </c>
      <c r="BL363" s="131" t="e">
        <f t="shared" ref="BL363" si="6032">D363/D374</f>
        <v>#DIV/0!</v>
      </c>
      <c r="BM363" s="132" t="e">
        <f t="shared" ref="BM363" si="6033">E363/E374</f>
        <v>#DIV/0!</v>
      </c>
      <c r="BN363" s="129" t="e">
        <f t="shared" ref="BN363" si="6034">F363/F374</f>
        <v>#DIV/0!</v>
      </c>
      <c r="BO363" s="130" t="e">
        <f t="shared" ref="BO363" si="6035">G363/G374</f>
        <v>#DIV/0!</v>
      </c>
      <c r="BP363" s="131" t="e">
        <f t="shared" ref="BP363" si="6036">H363/H374</f>
        <v>#DIV/0!</v>
      </c>
      <c r="BQ363" s="132" t="e">
        <f t="shared" ref="BQ363" si="6037">I363/I374</f>
        <v>#DIV/0!</v>
      </c>
      <c r="BR363" s="129" t="e">
        <f t="shared" ref="BR363" si="6038">J363/J374</f>
        <v>#DIV/0!</v>
      </c>
      <c r="BS363" s="130" t="e">
        <f t="shared" ref="BS363" si="6039">K363/K374</f>
        <v>#DIV/0!</v>
      </c>
      <c r="BT363" s="131" t="e">
        <f t="shared" ref="BT363" si="6040">L363/L374</f>
        <v>#DIV/0!</v>
      </c>
      <c r="BU363" s="129" t="e">
        <f t="shared" ref="BU363" si="6041">M363/M374</f>
        <v>#DIV/0!</v>
      </c>
      <c r="BV363" s="133" t="e">
        <f t="shared" ref="BV363" si="6042">N363/N374</f>
        <v>#DIV/0!</v>
      </c>
      <c r="BW363" s="134" t="e">
        <f t="shared" ref="BW363" si="6043">O363/O374</f>
        <v>#DIV/0!</v>
      </c>
      <c r="BX363" s="129" t="e">
        <f t="shared" ref="BX363" si="6044">P363/P374</f>
        <v>#DIV/0!</v>
      </c>
      <c r="BY363" s="130" t="e">
        <f t="shared" ref="BY363" si="6045">Q363/Q374</f>
        <v>#DIV/0!</v>
      </c>
      <c r="BZ363" s="131" t="e">
        <f t="shared" ref="BZ363" si="6046">R363/R374</f>
        <v>#DIV/0!</v>
      </c>
      <c r="CA363" s="132" t="e">
        <f t="shared" ref="CA363" si="6047">S363/S374</f>
        <v>#DIV/0!</v>
      </c>
      <c r="CB363" s="129" t="e">
        <f t="shared" ref="CB363" si="6048">T363/T374</f>
        <v>#DIV/0!</v>
      </c>
      <c r="CC363" s="130" t="e">
        <f t="shared" ref="CC363" si="6049">U363/U374</f>
        <v>#DIV/0!</v>
      </c>
      <c r="CD363" s="131" t="e">
        <f t="shared" ref="CD363" si="6050">V363/V374</f>
        <v>#DIV/0!</v>
      </c>
      <c r="CE363" s="132" t="e">
        <f t="shared" ref="CE363" si="6051">W363/W374</f>
        <v>#DIV/0!</v>
      </c>
      <c r="CF363" s="129" t="e">
        <f t="shared" ref="CF363" si="6052">X363/X374</f>
        <v>#DIV/0!</v>
      </c>
      <c r="CG363" s="130" t="e">
        <f t="shared" ref="CG363" si="6053">Y363/Y374</f>
        <v>#DIV/0!</v>
      </c>
      <c r="CH363" s="131" t="e">
        <f t="shared" ref="CH363" si="6054">Z363/Z374</f>
        <v>#DIV/0!</v>
      </c>
      <c r="CI363" s="129" t="e">
        <f t="shared" ref="CI363" si="6055">AA363/AA374</f>
        <v>#DIV/0!</v>
      </c>
      <c r="CJ363" s="135" t="e">
        <f t="shared" ref="CJ363" si="6056">AB363/AB374</f>
        <v>#DIV/0!</v>
      </c>
      <c r="CK363" s="136" t="e">
        <f t="shared" ref="CK363" si="6057">AC363/AC374</f>
        <v>#DIV/0!</v>
      </c>
    </row>
    <row r="364" spans="1:89">
      <c r="A364" s="146" t="s">
        <v>30</v>
      </c>
      <c r="B364" s="203"/>
      <c r="C364" s="197"/>
      <c r="D364" s="198"/>
      <c r="E364" s="199"/>
      <c r="F364" s="196"/>
      <c r="G364" s="200"/>
      <c r="H364" s="198"/>
      <c r="I364" s="199"/>
      <c r="J364" s="196"/>
      <c r="K364" s="197"/>
      <c r="L364" s="198"/>
      <c r="M364" s="196"/>
      <c r="N364" s="201"/>
      <c r="O364" s="204"/>
      <c r="P364" s="196"/>
      <c r="Q364" s="197"/>
      <c r="R364" s="198"/>
      <c r="S364" s="199"/>
      <c r="T364" s="196"/>
      <c r="U364" s="200"/>
      <c r="V364" s="198"/>
      <c r="W364" s="205"/>
      <c r="X364" s="196"/>
      <c r="Y364" s="200"/>
      <c r="Z364" s="198"/>
      <c r="AA364" s="196"/>
      <c r="AB364" s="172">
        <f t="shared" si="5701"/>
        <v>0</v>
      </c>
      <c r="AC364" s="173">
        <f t="shared" si="5702"/>
        <v>0</v>
      </c>
      <c r="BI364" s="146" t="s">
        <v>30</v>
      </c>
      <c r="BJ364" s="129" t="e">
        <f>B364/B374</f>
        <v>#DIV/0!</v>
      </c>
      <c r="BK364" s="130" t="e">
        <f t="shared" ref="BK364" si="6058">C364/C374</f>
        <v>#DIV/0!</v>
      </c>
      <c r="BL364" s="131" t="e">
        <f t="shared" ref="BL364" si="6059">D364/D374</f>
        <v>#DIV/0!</v>
      </c>
      <c r="BM364" s="132" t="e">
        <f t="shared" ref="BM364" si="6060">E364/E374</f>
        <v>#DIV/0!</v>
      </c>
      <c r="BN364" s="129" t="e">
        <f t="shared" ref="BN364" si="6061">F364/F374</f>
        <v>#DIV/0!</v>
      </c>
      <c r="BO364" s="130" t="e">
        <f t="shared" ref="BO364" si="6062">G364/G374</f>
        <v>#DIV/0!</v>
      </c>
      <c r="BP364" s="131" t="e">
        <f t="shared" ref="BP364" si="6063">H364/H374</f>
        <v>#DIV/0!</v>
      </c>
      <c r="BQ364" s="132" t="e">
        <f t="shared" ref="BQ364" si="6064">I364/I374</f>
        <v>#DIV/0!</v>
      </c>
      <c r="BR364" s="129" t="e">
        <f t="shared" ref="BR364" si="6065">J364/J374</f>
        <v>#DIV/0!</v>
      </c>
      <c r="BS364" s="130" t="e">
        <f t="shared" ref="BS364" si="6066">K364/K374</f>
        <v>#DIV/0!</v>
      </c>
      <c r="BT364" s="131" t="e">
        <f t="shared" ref="BT364" si="6067">L364/L374</f>
        <v>#DIV/0!</v>
      </c>
      <c r="BU364" s="129" t="e">
        <f t="shared" ref="BU364" si="6068">M364/M374</f>
        <v>#DIV/0!</v>
      </c>
      <c r="BV364" s="133" t="e">
        <f t="shared" ref="BV364" si="6069">N364/N374</f>
        <v>#DIV/0!</v>
      </c>
      <c r="BW364" s="134" t="e">
        <f t="shared" ref="BW364" si="6070">O364/O374</f>
        <v>#DIV/0!</v>
      </c>
      <c r="BX364" s="129" t="e">
        <f t="shared" ref="BX364" si="6071">P364/P374</f>
        <v>#DIV/0!</v>
      </c>
      <c r="BY364" s="130" t="e">
        <f t="shared" ref="BY364" si="6072">Q364/Q374</f>
        <v>#DIV/0!</v>
      </c>
      <c r="BZ364" s="131" t="e">
        <f t="shared" ref="BZ364" si="6073">R364/R374</f>
        <v>#DIV/0!</v>
      </c>
      <c r="CA364" s="132" t="e">
        <f t="shared" ref="CA364" si="6074">S364/S374</f>
        <v>#DIV/0!</v>
      </c>
      <c r="CB364" s="129" t="e">
        <f t="shared" ref="CB364" si="6075">T364/T374</f>
        <v>#DIV/0!</v>
      </c>
      <c r="CC364" s="130" t="e">
        <f t="shared" ref="CC364" si="6076">U364/U374</f>
        <v>#DIV/0!</v>
      </c>
      <c r="CD364" s="131" t="e">
        <f t="shared" ref="CD364" si="6077">V364/V374</f>
        <v>#DIV/0!</v>
      </c>
      <c r="CE364" s="132" t="e">
        <f t="shared" ref="CE364" si="6078">W364/W374</f>
        <v>#DIV/0!</v>
      </c>
      <c r="CF364" s="129" t="e">
        <f t="shared" ref="CF364" si="6079">X364/X374</f>
        <v>#DIV/0!</v>
      </c>
      <c r="CG364" s="130" t="e">
        <f t="shared" ref="CG364" si="6080">Y364/Y374</f>
        <v>#DIV/0!</v>
      </c>
      <c r="CH364" s="131" t="e">
        <f t="shared" ref="CH364" si="6081">Z364/Z374</f>
        <v>#DIV/0!</v>
      </c>
      <c r="CI364" s="129" t="e">
        <f t="shared" ref="CI364" si="6082">AA364/AA374</f>
        <v>#DIV/0!</v>
      </c>
      <c r="CJ364" s="135" t="e">
        <f t="shared" ref="CJ364" si="6083">AB364/AB374</f>
        <v>#DIV/0!</v>
      </c>
      <c r="CK364" s="136" t="e">
        <f t="shared" ref="CK364" si="6084">AC364/AC374</f>
        <v>#DIV/0!</v>
      </c>
    </row>
    <row r="365" spans="1:89">
      <c r="A365" s="137" t="s">
        <v>31</v>
      </c>
      <c r="B365" s="206"/>
      <c r="C365" s="190"/>
      <c r="D365" s="191"/>
      <c r="E365" s="192"/>
      <c r="F365" s="189"/>
      <c r="G365" s="193"/>
      <c r="H365" s="191"/>
      <c r="I365" s="192"/>
      <c r="J365" s="189"/>
      <c r="K365" s="190"/>
      <c r="L365" s="191"/>
      <c r="M365" s="189"/>
      <c r="N365" s="194"/>
      <c r="O365" s="207"/>
      <c r="P365" s="189"/>
      <c r="Q365" s="190"/>
      <c r="R365" s="191"/>
      <c r="S365" s="192"/>
      <c r="T365" s="189"/>
      <c r="U365" s="193"/>
      <c r="V365" s="191"/>
      <c r="W365" s="208"/>
      <c r="X365" s="189"/>
      <c r="Y365" s="193"/>
      <c r="Z365" s="191"/>
      <c r="AA365" s="189"/>
      <c r="AB365" s="172">
        <f t="shared" si="5701"/>
        <v>0</v>
      </c>
      <c r="AC365" s="173">
        <f t="shared" si="5702"/>
        <v>0</v>
      </c>
      <c r="BI365" s="137" t="s">
        <v>31</v>
      </c>
      <c r="BJ365" s="129" t="e">
        <f>B365/B374</f>
        <v>#DIV/0!</v>
      </c>
      <c r="BK365" s="130" t="e">
        <f t="shared" ref="BK365" si="6085">C365/C374</f>
        <v>#DIV/0!</v>
      </c>
      <c r="BL365" s="131" t="e">
        <f t="shared" ref="BL365" si="6086">D365/D374</f>
        <v>#DIV/0!</v>
      </c>
      <c r="BM365" s="132" t="e">
        <f t="shared" ref="BM365" si="6087">E365/E374</f>
        <v>#DIV/0!</v>
      </c>
      <c r="BN365" s="129" t="e">
        <f t="shared" ref="BN365" si="6088">F365/F374</f>
        <v>#DIV/0!</v>
      </c>
      <c r="BO365" s="130" t="e">
        <f t="shared" ref="BO365" si="6089">G365/G374</f>
        <v>#DIV/0!</v>
      </c>
      <c r="BP365" s="131" t="e">
        <f t="shared" ref="BP365" si="6090">H365/H374</f>
        <v>#DIV/0!</v>
      </c>
      <c r="BQ365" s="132" t="e">
        <f t="shared" ref="BQ365" si="6091">I365/I374</f>
        <v>#DIV/0!</v>
      </c>
      <c r="BR365" s="129" t="e">
        <f t="shared" ref="BR365" si="6092">J365/J374</f>
        <v>#DIV/0!</v>
      </c>
      <c r="BS365" s="130" t="e">
        <f t="shared" ref="BS365" si="6093">K365/K374</f>
        <v>#DIV/0!</v>
      </c>
      <c r="BT365" s="131" t="e">
        <f t="shared" ref="BT365" si="6094">L365/L374</f>
        <v>#DIV/0!</v>
      </c>
      <c r="BU365" s="129" t="e">
        <f t="shared" ref="BU365" si="6095">M365/M374</f>
        <v>#DIV/0!</v>
      </c>
      <c r="BV365" s="133" t="e">
        <f t="shared" ref="BV365" si="6096">N365/N374</f>
        <v>#DIV/0!</v>
      </c>
      <c r="BW365" s="134" t="e">
        <f t="shared" ref="BW365" si="6097">O365/O374</f>
        <v>#DIV/0!</v>
      </c>
      <c r="BX365" s="129" t="e">
        <f t="shared" ref="BX365" si="6098">P365/P374</f>
        <v>#DIV/0!</v>
      </c>
      <c r="BY365" s="130" t="e">
        <f t="shared" ref="BY365" si="6099">Q365/Q374</f>
        <v>#DIV/0!</v>
      </c>
      <c r="BZ365" s="131" t="e">
        <f t="shared" ref="BZ365" si="6100">R365/R374</f>
        <v>#DIV/0!</v>
      </c>
      <c r="CA365" s="132" t="e">
        <f t="shared" ref="CA365" si="6101">S365/S374</f>
        <v>#DIV/0!</v>
      </c>
      <c r="CB365" s="129" t="e">
        <f t="shared" ref="CB365" si="6102">T365/T374</f>
        <v>#DIV/0!</v>
      </c>
      <c r="CC365" s="130" t="e">
        <f t="shared" ref="CC365" si="6103">U365/U374</f>
        <v>#DIV/0!</v>
      </c>
      <c r="CD365" s="131" t="e">
        <f t="shared" ref="CD365" si="6104">V365/V374</f>
        <v>#DIV/0!</v>
      </c>
      <c r="CE365" s="132" t="e">
        <f t="shared" ref="CE365" si="6105">W365/W374</f>
        <v>#DIV/0!</v>
      </c>
      <c r="CF365" s="129" t="e">
        <f t="shared" ref="CF365" si="6106">X365/X374</f>
        <v>#DIV/0!</v>
      </c>
      <c r="CG365" s="130" t="e">
        <f t="shared" ref="CG365" si="6107">Y365/Y374</f>
        <v>#DIV/0!</v>
      </c>
      <c r="CH365" s="131" t="e">
        <f t="shared" ref="CH365" si="6108">Z365/Z374</f>
        <v>#DIV/0!</v>
      </c>
      <c r="CI365" s="129" t="e">
        <f t="shared" ref="CI365" si="6109">AA365/AA374</f>
        <v>#DIV/0!</v>
      </c>
      <c r="CJ365" s="135" t="e">
        <f t="shared" ref="CJ365" si="6110">AB365/AB374</f>
        <v>#DIV/0!</v>
      </c>
      <c r="CK365" s="136" t="e">
        <f t="shared" ref="CK365" si="6111">AC365/AC374</f>
        <v>#DIV/0!</v>
      </c>
    </row>
    <row r="366" spans="1:89">
      <c r="A366" s="146" t="s">
        <v>32</v>
      </c>
      <c r="B366" s="203"/>
      <c r="C366" s="197"/>
      <c r="D366" s="198"/>
      <c r="E366" s="199"/>
      <c r="F366" s="196"/>
      <c r="G366" s="200"/>
      <c r="H366" s="198"/>
      <c r="I366" s="199"/>
      <c r="J366" s="196"/>
      <c r="K366" s="197"/>
      <c r="L366" s="198"/>
      <c r="M366" s="196"/>
      <c r="N366" s="201"/>
      <c r="O366" s="204"/>
      <c r="P366" s="196"/>
      <c r="Q366" s="197"/>
      <c r="R366" s="198"/>
      <c r="S366" s="199"/>
      <c r="T366" s="196"/>
      <c r="U366" s="200"/>
      <c r="V366" s="198"/>
      <c r="W366" s="205"/>
      <c r="X366" s="196"/>
      <c r="Y366" s="200"/>
      <c r="Z366" s="198"/>
      <c r="AA366" s="196"/>
      <c r="AB366" s="172">
        <f t="shared" si="5701"/>
        <v>0</v>
      </c>
      <c r="AC366" s="173">
        <f t="shared" si="5702"/>
        <v>0</v>
      </c>
      <c r="BI366" s="146" t="s">
        <v>32</v>
      </c>
      <c r="BJ366" s="129" t="e">
        <f>B366/B374</f>
        <v>#DIV/0!</v>
      </c>
      <c r="BK366" s="130" t="e">
        <f t="shared" ref="BK366" si="6112">C366/C374</f>
        <v>#DIV/0!</v>
      </c>
      <c r="BL366" s="131" t="e">
        <f t="shared" ref="BL366" si="6113">D366/D374</f>
        <v>#DIV/0!</v>
      </c>
      <c r="BM366" s="132" t="e">
        <f t="shared" ref="BM366" si="6114">E366/E374</f>
        <v>#DIV/0!</v>
      </c>
      <c r="BN366" s="129" t="e">
        <f t="shared" ref="BN366" si="6115">F366/F374</f>
        <v>#DIV/0!</v>
      </c>
      <c r="BO366" s="130" t="e">
        <f t="shared" ref="BO366" si="6116">G366/G374</f>
        <v>#DIV/0!</v>
      </c>
      <c r="BP366" s="131" t="e">
        <f t="shared" ref="BP366" si="6117">H366/H374</f>
        <v>#DIV/0!</v>
      </c>
      <c r="BQ366" s="132" t="e">
        <f t="shared" ref="BQ366" si="6118">I366/I374</f>
        <v>#DIV/0!</v>
      </c>
      <c r="BR366" s="129" t="e">
        <f t="shared" ref="BR366" si="6119">J366/J374</f>
        <v>#DIV/0!</v>
      </c>
      <c r="BS366" s="130" t="e">
        <f t="shared" ref="BS366" si="6120">K366/K374</f>
        <v>#DIV/0!</v>
      </c>
      <c r="BT366" s="131" t="e">
        <f t="shared" ref="BT366" si="6121">L366/L374</f>
        <v>#DIV/0!</v>
      </c>
      <c r="BU366" s="129" t="e">
        <f t="shared" ref="BU366" si="6122">M366/M374</f>
        <v>#DIV/0!</v>
      </c>
      <c r="BV366" s="133" t="e">
        <f t="shared" ref="BV366" si="6123">N366/N374</f>
        <v>#DIV/0!</v>
      </c>
      <c r="BW366" s="134" t="e">
        <f t="shared" ref="BW366" si="6124">O366/O374</f>
        <v>#DIV/0!</v>
      </c>
      <c r="BX366" s="129" t="e">
        <f t="shared" ref="BX366" si="6125">P366/P374</f>
        <v>#DIV/0!</v>
      </c>
      <c r="BY366" s="130" t="e">
        <f t="shared" ref="BY366" si="6126">Q366/Q374</f>
        <v>#DIV/0!</v>
      </c>
      <c r="BZ366" s="131" t="e">
        <f t="shared" ref="BZ366" si="6127">R366/R374</f>
        <v>#DIV/0!</v>
      </c>
      <c r="CA366" s="132" t="e">
        <f t="shared" ref="CA366" si="6128">S366/S374</f>
        <v>#DIV/0!</v>
      </c>
      <c r="CB366" s="129" t="e">
        <f t="shared" ref="CB366" si="6129">T366/T374</f>
        <v>#DIV/0!</v>
      </c>
      <c r="CC366" s="130" t="e">
        <f t="shared" ref="CC366" si="6130">U366/U374</f>
        <v>#DIV/0!</v>
      </c>
      <c r="CD366" s="131" t="e">
        <f t="shared" ref="CD366" si="6131">V366/V374</f>
        <v>#DIV/0!</v>
      </c>
      <c r="CE366" s="132" t="e">
        <f t="shared" ref="CE366" si="6132">W366/W374</f>
        <v>#DIV/0!</v>
      </c>
      <c r="CF366" s="129" t="e">
        <f t="shared" ref="CF366" si="6133">X366/X374</f>
        <v>#DIV/0!</v>
      </c>
      <c r="CG366" s="130" t="e">
        <f t="shared" ref="CG366" si="6134">Y366/Y374</f>
        <v>#DIV/0!</v>
      </c>
      <c r="CH366" s="131" t="e">
        <f t="shared" ref="CH366" si="6135">Z366/Z374</f>
        <v>#DIV/0!</v>
      </c>
      <c r="CI366" s="129" t="e">
        <f t="shared" ref="CI366" si="6136">AA366/AA374</f>
        <v>#DIV/0!</v>
      </c>
      <c r="CJ366" s="135" t="e">
        <f t="shared" ref="CJ366" si="6137">AB366/AB374</f>
        <v>#DIV/0!</v>
      </c>
      <c r="CK366" s="136" t="e">
        <f t="shared" ref="CK366" si="6138">AC366/AC374</f>
        <v>#DIV/0!</v>
      </c>
    </row>
    <row r="367" spans="1:89">
      <c r="A367" s="137" t="s">
        <v>33</v>
      </c>
      <c r="B367" s="206"/>
      <c r="C367" s="190"/>
      <c r="D367" s="191"/>
      <c r="E367" s="192"/>
      <c r="F367" s="189"/>
      <c r="G367" s="193"/>
      <c r="H367" s="191"/>
      <c r="I367" s="192"/>
      <c r="J367" s="189"/>
      <c r="K367" s="190"/>
      <c r="L367" s="191"/>
      <c r="M367" s="189"/>
      <c r="N367" s="194"/>
      <c r="O367" s="207"/>
      <c r="P367" s="189"/>
      <c r="Q367" s="190"/>
      <c r="R367" s="191"/>
      <c r="S367" s="192"/>
      <c r="T367" s="189"/>
      <c r="U367" s="193"/>
      <c r="V367" s="191"/>
      <c r="W367" s="208"/>
      <c r="X367" s="189"/>
      <c r="Y367" s="193"/>
      <c r="Z367" s="191"/>
      <c r="AA367" s="189"/>
      <c r="AB367" s="172">
        <f t="shared" si="5701"/>
        <v>0</v>
      </c>
      <c r="AC367" s="173">
        <f t="shared" si="5702"/>
        <v>0</v>
      </c>
      <c r="BI367" s="137" t="s">
        <v>33</v>
      </c>
      <c r="BJ367" s="129" t="e">
        <f>B367/B374</f>
        <v>#DIV/0!</v>
      </c>
      <c r="BK367" s="130" t="e">
        <f t="shared" ref="BK367" si="6139">C367/C374</f>
        <v>#DIV/0!</v>
      </c>
      <c r="BL367" s="131" t="e">
        <f t="shared" ref="BL367" si="6140">D367/D374</f>
        <v>#DIV/0!</v>
      </c>
      <c r="BM367" s="132" t="e">
        <f t="shared" ref="BM367" si="6141">E367/E374</f>
        <v>#DIV/0!</v>
      </c>
      <c r="BN367" s="129" t="e">
        <f t="shared" ref="BN367" si="6142">F367/F374</f>
        <v>#DIV/0!</v>
      </c>
      <c r="BO367" s="130" t="e">
        <f t="shared" ref="BO367" si="6143">G367/G374</f>
        <v>#DIV/0!</v>
      </c>
      <c r="BP367" s="131" t="e">
        <f t="shared" ref="BP367" si="6144">H367/H374</f>
        <v>#DIV/0!</v>
      </c>
      <c r="BQ367" s="132" t="e">
        <f t="shared" ref="BQ367" si="6145">I367/I374</f>
        <v>#DIV/0!</v>
      </c>
      <c r="BR367" s="129" t="e">
        <f t="shared" ref="BR367" si="6146">J367/J374</f>
        <v>#DIV/0!</v>
      </c>
      <c r="BS367" s="130" t="e">
        <f t="shared" ref="BS367" si="6147">K367/K374</f>
        <v>#DIV/0!</v>
      </c>
      <c r="BT367" s="131" t="e">
        <f t="shared" ref="BT367" si="6148">L367/L374</f>
        <v>#DIV/0!</v>
      </c>
      <c r="BU367" s="129" t="e">
        <f t="shared" ref="BU367" si="6149">M367/M374</f>
        <v>#DIV/0!</v>
      </c>
      <c r="BV367" s="133" t="e">
        <f t="shared" ref="BV367" si="6150">N367/N374</f>
        <v>#DIV/0!</v>
      </c>
      <c r="BW367" s="134" t="e">
        <f t="shared" ref="BW367" si="6151">O367/O374</f>
        <v>#DIV/0!</v>
      </c>
      <c r="BX367" s="129" t="e">
        <f t="shared" ref="BX367" si="6152">P367/P374</f>
        <v>#DIV/0!</v>
      </c>
      <c r="BY367" s="130" t="e">
        <f t="shared" ref="BY367" si="6153">Q367/Q374</f>
        <v>#DIV/0!</v>
      </c>
      <c r="BZ367" s="131" t="e">
        <f t="shared" ref="BZ367" si="6154">R367/R374</f>
        <v>#DIV/0!</v>
      </c>
      <c r="CA367" s="132" t="e">
        <f t="shared" ref="CA367" si="6155">S367/S374</f>
        <v>#DIV/0!</v>
      </c>
      <c r="CB367" s="129" t="e">
        <f t="shared" ref="CB367" si="6156">T367/T374</f>
        <v>#DIV/0!</v>
      </c>
      <c r="CC367" s="130" t="e">
        <f t="shared" ref="CC367" si="6157">U367/U374</f>
        <v>#DIV/0!</v>
      </c>
      <c r="CD367" s="131" t="e">
        <f t="shared" ref="CD367" si="6158">V367/V374</f>
        <v>#DIV/0!</v>
      </c>
      <c r="CE367" s="132" t="e">
        <f t="shared" ref="CE367" si="6159">W367/W374</f>
        <v>#DIV/0!</v>
      </c>
      <c r="CF367" s="129" t="e">
        <f t="shared" ref="CF367" si="6160">X367/X374</f>
        <v>#DIV/0!</v>
      </c>
      <c r="CG367" s="130" t="e">
        <f t="shared" ref="CG367" si="6161">Y367/Y374</f>
        <v>#DIV/0!</v>
      </c>
      <c r="CH367" s="131" t="e">
        <f t="shared" ref="CH367" si="6162">Z367/Z374</f>
        <v>#DIV/0!</v>
      </c>
      <c r="CI367" s="129" t="e">
        <f t="shared" ref="CI367" si="6163">AA367/AA374</f>
        <v>#DIV/0!</v>
      </c>
      <c r="CJ367" s="135" t="e">
        <f t="shared" ref="CJ367" si="6164">AB367/AB374</f>
        <v>#DIV/0!</v>
      </c>
      <c r="CK367" s="136" t="e">
        <f t="shared" ref="CK367" si="6165">AC367/AC374</f>
        <v>#DIV/0!</v>
      </c>
    </row>
    <row r="368" spans="1:89">
      <c r="A368" s="146" t="s">
        <v>34</v>
      </c>
      <c r="B368" s="203"/>
      <c r="C368" s="197"/>
      <c r="D368" s="198"/>
      <c r="E368" s="199"/>
      <c r="F368" s="196"/>
      <c r="G368" s="200"/>
      <c r="H368" s="198"/>
      <c r="I368" s="199"/>
      <c r="J368" s="196"/>
      <c r="K368" s="197"/>
      <c r="L368" s="198"/>
      <c r="M368" s="196"/>
      <c r="N368" s="201"/>
      <c r="O368" s="204"/>
      <c r="P368" s="196"/>
      <c r="Q368" s="197"/>
      <c r="R368" s="198"/>
      <c r="S368" s="199"/>
      <c r="T368" s="196"/>
      <c r="U368" s="200"/>
      <c r="V368" s="198"/>
      <c r="W368" s="205"/>
      <c r="X368" s="196"/>
      <c r="Y368" s="200"/>
      <c r="Z368" s="198"/>
      <c r="AA368" s="196"/>
      <c r="AB368" s="172">
        <f t="shared" si="5701"/>
        <v>0</v>
      </c>
      <c r="AC368" s="173">
        <f t="shared" si="5702"/>
        <v>0</v>
      </c>
      <c r="BI368" s="146" t="s">
        <v>34</v>
      </c>
      <c r="BJ368" s="129" t="e">
        <f>B368/B374</f>
        <v>#DIV/0!</v>
      </c>
      <c r="BK368" s="130" t="e">
        <f t="shared" ref="BK368" si="6166">C368/C374</f>
        <v>#DIV/0!</v>
      </c>
      <c r="BL368" s="131" t="e">
        <f t="shared" ref="BL368" si="6167">D368/D374</f>
        <v>#DIV/0!</v>
      </c>
      <c r="BM368" s="132" t="e">
        <f t="shared" ref="BM368" si="6168">E368/E374</f>
        <v>#DIV/0!</v>
      </c>
      <c r="BN368" s="129" t="e">
        <f t="shared" ref="BN368" si="6169">F368/F374</f>
        <v>#DIV/0!</v>
      </c>
      <c r="BO368" s="130" t="e">
        <f t="shared" ref="BO368" si="6170">G368/G374</f>
        <v>#DIV/0!</v>
      </c>
      <c r="BP368" s="131" t="e">
        <f t="shared" ref="BP368" si="6171">H368/H374</f>
        <v>#DIV/0!</v>
      </c>
      <c r="BQ368" s="132" t="e">
        <f t="shared" ref="BQ368" si="6172">I368/I374</f>
        <v>#DIV/0!</v>
      </c>
      <c r="BR368" s="129" t="e">
        <f t="shared" ref="BR368" si="6173">J368/J374</f>
        <v>#DIV/0!</v>
      </c>
      <c r="BS368" s="130" t="e">
        <f t="shared" ref="BS368" si="6174">K368/K374</f>
        <v>#DIV/0!</v>
      </c>
      <c r="BT368" s="131" t="e">
        <f t="shared" ref="BT368" si="6175">L368/L374</f>
        <v>#DIV/0!</v>
      </c>
      <c r="BU368" s="129" t="e">
        <f t="shared" ref="BU368" si="6176">M368/M374</f>
        <v>#DIV/0!</v>
      </c>
      <c r="BV368" s="133" t="e">
        <f t="shared" ref="BV368" si="6177">N368/N374</f>
        <v>#DIV/0!</v>
      </c>
      <c r="BW368" s="134" t="e">
        <f t="shared" ref="BW368" si="6178">O368/O374</f>
        <v>#DIV/0!</v>
      </c>
      <c r="BX368" s="129" t="e">
        <f t="shared" ref="BX368" si="6179">P368/P374</f>
        <v>#DIV/0!</v>
      </c>
      <c r="BY368" s="130" t="e">
        <f t="shared" ref="BY368" si="6180">Q368/Q374</f>
        <v>#DIV/0!</v>
      </c>
      <c r="BZ368" s="131" t="e">
        <f t="shared" ref="BZ368" si="6181">R368/R374</f>
        <v>#DIV/0!</v>
      </c>
      <c r="CA368" s="132" t="e">
        <f t="shared" ref="CA368" si="6182">S368/S374</f>
        <v>#DIV/0!</v>
      </c>
      <c r="CB368" s="129" t="e">
        <f t="shared" ref="CB368" si="6183">T368/T374</f>
        <v>#DIV/0!</v>
      </c>
      <c r="CC368" s="130" t="e">
        <f t="shared" ref="CC368" si="6184">U368/U374</f>
        <v>#DIV/0!</v>
      </c>
      <c r="CD368" s="131" t="e">
        <f t="shared" ref="CD368" si="6185">V368/V374</f>
        <v>#DIV/0!</v>
      </c>
      <c r="CE368" s="132" t="e">
        <f t="shared" ref="CE368" si="6186">W368/W374</f>
        <v>#DIV/0!</v>
      </c>
      <c r="CF368" s="129" t="e">
        <f t="shared" ref="CF368" si="6187">X368/X374</f>
        <v>#DIV/0!</v>
      </c>
      <c r="CG368" s="130" t="e">
        <f t="shared" ref="CG368" si="6188">Y368/Y374</f>
        <v>#DIV/0!</v>
      </c>
      <c r="CH368" s="131" t="e">
        <f t="shared" ref="CH368" si="6189">Z368/Z374</f>
        <v>#DIV/0!</v>
      </c>
      <c r="CI368" s="129" t="e">
        <f t="shared" ref="CI368" si="6190">AA368/AA374</f>
        <v>#DIV/0!</v>
      </c>
      <c r="CJ368" s="135" t="e">
        <f t="shared" ref="CJ368" si="6191">AB368/AB374</f>
        <v>#DIV/0!</v>
      </c>
      <c r="CK368" s="136" t="e">
        <f t="shared" ref="CK368" si="6192">AC368/AC374</f>
        <v>#DIV/0!</v>
      </c>
    </row>
    <row r="369" spans="1:89">
      <c r="A369" s="137" t="s">
        <v>35</v>
      </c>
      <c r="B369" s="206"/>
      <c r="C369" s="190"/>
      <c r="D369" s="191"/>
      <c r="E369" s="192"/>
      <c r="F369" s="189"/>
      <c r="G369" s="193"/>
      <c r="H369" s="191"/>
      <c r="I369" s="192"/>
      <c r="J369" s="189"/>
      <c r="K369" s="190"/>
      <c r="L369" s="191"/>
      <c r="M369" s="189"/>
      <c r="N369" s="194"/>
      <c r="O369" s="207"/>
      <c r="P369" s="189"/>
      <c r="Q369" s="190"/>
      <c r="R369" s="191"/>
      <c r="S369" s="192"/>
      <c r="T369" s="189"/>
      <c r="U369" s="193"/>
      <c r="V369" s="191"/>
      <c r="W369" s="208"/>
      <c r="X369" s="189"/>
      <c r="Y369" s="193"/>
      <c r="Z369" s="191"/>
      <c r="AA369" s="189"/>
      <c r="AB369" s="172">
        <f t="shared" si="5701"/>
        <v>0</v>
      </c>
      <c r="AC369" s="173">
        <f t="shared" si="5702"/>
        <v>0</v>
      </c>
      <c r="BI369" s="137" t="s">
        <v>35</v>
      </c>
      <c r="BJ369" s="129" t="e">
        <f>B369/B374</f>
        <v>#DIV/0!</v>
      </c>
      <c r="BK369" s="130" t="e">
        <f t="shared" ref="BK369" si="6193">C369/C374</f>
        <v>#DIV/0!</v>
      </c>
      <c r="BL369" s="131" t="e">
        <f t="shared" ref="BL369" si="6194">D369/D374</f>
        <v>#DIV/0!</v>
      </c>
      <c r="BM369" s="132" t="e">
        <f t="shared" ref="BM369" si="6195">E369/E374</f>
        <v>#DIV/0!</v>
      </c>
      <c r="BN369" s="129" t="e">
        <f t="shared" ref="BN369" si="6196">F369/F374</f>
        <v>#DIV/0!</v>
      </c>
      <c r="BO369" s="130" t="e">
        <f t="shared" ref="BO369" si="6197">G369/G374</f>
        <v>#DIV/0!</v>
      </c>
      <c r="BP369" s="131" t="e">
        <f t="shared" ref="BP369" si="6198">H369/H374</f>
        <v>#DIV/0!</v>
      </c>
      <c r="BQ369" s="132" t="e">
        <f t="shared" ref="BQ369" si="6199">I369/I374</f>
        <v>#DIV/0!</v>
      </c>
      <c r="BR369" s="129" t="e">
        <f t="shared" ref="BR369" si="6200">J369/J374</f>
        <v>#DIV/0!</v>
      </c>
      <c r="BS369" s="130" t="e">
        <f t="shared" ref="BS369" si="6201">K369/K374</f>
        <v>#DIV/0!</v>
      </c>
      <c r="BT369" s="131" t="e">
        <f t="shared" ref="BT369" si="6202">L369/L374</f>
        <v>#DIV/0!</v>
      </c>
      <c r="BU369" s="129" t="e">
        <f t="shared" ref="BU369" si="6203">M369/M374</f>
        <v>#DIV/0!</v>
      </c>
      <c r="BV369" s="133" t="e">
        <f t="shared" ref="BV369" si="6204">N369/N374</f>
        <v>#DIV/0!</v>
      </c>
      <c r="BW369" s="134" t="e">
        <f t="shared" ref="BW369" si="6205">O369/O374</f>
        <v>#DIV/0!</v>
      </c>
      <c r="BX369" s="129" t="e">
        <f t="shared" ref="BX369" si="6206">P369/P374</f>
        <v>#DIV/0!</v>
      </c>
      <c r="BY369" s="130" t="e">
        <f t="shared" ref="BY369" si="6207">Q369/Q374</f>
        <v>#DIV/0!</v>
      </c>
      <c r="BZ369" s="131" t="e">
        <f t="shared" ref="BZ369" si="6208">R369/R374</f>
        <v>#DIV/0!</v>
      </c>
      <c r="CA369" s="132" t="e">
        <f t="shared" ref="CA369" si="6209">S369/S374</f>
        <v>#DIV/0!</v>
      </c>
      <c r="CB369" s="129" t="e">
        <f t="shared" ref="CB369" si="6210">T369/T374</f>
        <v>#DIV/0!</v>
      </c>
      <c r="CC369" s="130" t="e">
        <f t="shared" ref="CC369" si="6211">U369/U374</f>
        <v>#DIV/0!</v>
      </c>
      <c r="CD369" s="131" t="e">
        <f t="shared" ref="CD369" si="6212">V369/V374</f>
        <v>#DIV/0!</v>
      </c>
      <c r="CE369" s="132" t="e">
        <f t="shared" ref="CE369" si="6213">W369/W374</f>
        <v>#DIV/0!</v>
      </c>
      <c r="CF369" s="129" t="e">
        <f t="shared" ref="CF369" si="6214">X369/X374</f>
        <v>#DIV/0!</v>
      </c>
      <c r="CG369" s="130" t="e">
        <f t="shared" ref="CG369" si="6215">Y369/Y374</f>
        <v>#DIV/0!</v>
      </c>
      <c r="CH369" s="131" t="e">
        <f t="shared" ref="CH369" si="6216">Z369/Z374</f>
        <v>#DIV/0!</v>
      </c>
      <c r="CI369" s="129" t="e">
        <f t="shared" ref="CI369" si="6217">AA369/AA374</f>
        <v>#DIV/0!</v>
      </c>
      <c r="CJ369" s="135" t="e">
        <f t="shared" ref="CJ369" si="6218">AB369/AB374</f>
        <v>#DIV/0!</v>
      </c>
      <c r="CK369" s="136" t="e">
        <f t="shared" ref="CK369" si="6219">AC369/AC374</f>
        <v>#DIV/0!</v>
      </c>
    </row>
    <row r="370" spans="1:89">
      <c r="A370" s="146" t="s">
        <v>36</v>
      </c>
      <c r="B370" s="203"/>
      <c r="C370" s="197"/>
      <c r="D370" s="198"/>
      <c r="E370" s="199"/>
      <c r="F370" s="196"/>
      <c r="G370" s="200"/>
      <c r="H370" s="198"/>
      <c r="I370" s="199"/>
      <c r="J370" s="196"/>
      <c r="K370" s="200"/>
      <c r="L370" s="198"/>
      <c r="M370" s="196"/>
      <c r="N370" s="201"/>
      <c r="O370" s="204"/>
      <c r="P370" s="196"/>
      <c r="Q370" s="200"/>
      <c r="R370" s="198"/>
      <c r="S370" s="199"/>
      <c r="T370" s="196"/>
      <c r="U370" s="200"/>
      <c r="V370" s="198"/>
      <c r="W370" s="199"/>
      <c r="X370" s="196"/>
      <c r="Y370" s="200"/>
      <c r="Z370" s="198"/>
      <c r="AA370" s="196"/>
      <c r="AB370" s="172">
        <f t="shared" si="5701"/>
        <v>0</v>
      </c>
      <c r="AC370" s="173">
        <f t="shared" si="5702"/>
        <v>0</v>
      </c>
      <c r="BI370" s="146" t="s">
        <v>36</v>
      </c>
      <c r="BJ370" s="129" t="e">
        <f>B370/B374</f>
        <v>#DIV/0!</v>
      </c>
      <c r="BK370" s="130" t="e">
        <f t="shared" ref="BK370" si="6220">C370/C374</f>
        <v>#DIV/0!</v>
      </c>
      <c r="BL370" s="131" t="e">
        <f t="shared" ref="BL370" si="6221">D370/D374</f>
        <v>#DIV/0!</v>
      </c>
      <c r="BM370" s="132" t="e">
        <f t="shared" ref="BM370" si="6222">E370/E374</f>
        <v>#DIV/0!</v>
      </c>
      <c r="BN370" s="129" t="e">
        <f t="shared" ref="BN370" si="6223">F370/F374</f>
        <v>#DIV/0!</v>
      </c>
      <c r="BO370" s="130" t="e">
        <f t="shared" ref="BO370" si="6224">G370/G374</f>
        <v>#DIV/0!</v>
      </c>
      <c r="BP370" s="131" t="e">
        <f t="shared" ref="BP370" si="6225">H370/H374</f>
        <v>#DIV/0!</v>
      </c>
      <c r="BQ370" s="132" t="e">
        <f t="shared" ref="BQ370" si="6226">I370/I374</f>
        <v>#DIV/0!</v>
      </c>
      <c r="BR370" s="129" t="e">
        <f t="shared" ref="BR370" si="6227">J370/J374</f>
        <v>#DIV/0!</v>
      </c>
      <c r="BS370" s="130" t="e">
        <f t="shared" ref="BS370" si="6228">K370/K374</f>
        <v>#DIV/0!</v>
      </c>
      <c r="BT370" s="131" t="e">
        <f t="shared" ref="BT370" si="6229">L370/L374</f>
        <v>#DIV/0!</v>
      </c>
      <c r="BU370" s="129" t="e">
        <f t="shared" ref="BU370" si="6230">M370/M374</f>
        <v>#DIV/0!</v>
      </c>
      <c r="BV370" s="133" t="e">
        <f t="shared" ref="BV370" si="6231">N370/N374</f>
        <v>#DIV/0!</v>
      </c>
      <c r="BW370" s="134" t="e">
        <f t="shared" ref="BW370" si="6232">O370/O374</f>
        <v>#DIV/0!</v>
      </c>
      <c r="BX370" s="129" t="e">
        <f t="shared" ref="BX370" si="6233">P370/P374</f>
        <v>#DIV/0!</v>
      </c>
      <c r="BY370" s="130" t="e">
        <f t="shared" ref="BY370" si="6234">Q370/Q374</f>
        <v>#DIV/0!</v>
      </c>
      <c r="BZ370" s="131" t="e">
        <f t="shared" ref="BZ370" si="6235">R370/R374</f>
        <v>#DIV/0!</v>
      </c>
      <c r="CA370" s="132" t="e">
        <f t="shared" ref="CA370" si="6236">S370/S374</f>
        <v>#DIV/0!</v>
      </c>
      <c r="CB370" s="129" t="e">
        <f t="shared" ref="CB370" si="6237">T370/T374</f>
        <v>#DIV/0!</v>
      </c>
      <c r="CC370" s="130" t="e">
        <f t="shared" ref="CC370" si="6238">U370/U374</f>
        <v>#DIV/0!</v>
      </c>
      <c r="CD370" s="131" t="e">
        <f t="shared" ref="CD370" si="6239">V370/V374</f>
        <v>#DIV/0!</v>
      </c>
      <c r="CE370" s="132" t="e">
        <f t="shared" ref="CE370" si="6240">W370/W374</f>
        <v>#DIV/0!</v>
      </c>
      <c r="CF370" s="129" t="e">
        <f t="shared" ref="CF370" si="6241">X370/X374</f>
        <v>#DIV/0!</v>
      </c>
      <c r="CG370" s="130" t="e">
        <f t="shared" ref="CG370" si="6242">Y370/Y374</f>
        <v>#DIV/0!</v>
      </c>
      <c r="CH370" s="131" t="e">
        <f t="shared" ref="CH370" si="6243">Z370/Z374</f>
        <v>#DIV/0!</v>
      </c>
      <c r="CI370" s="129" t="e">
        <f t="shared" ref="CI370" si="6244">AA370/AA374</f>
        <v>#DIV/0!</v>
      </c>
      <c r="CJ370" s="135" t="e">
        <f t="shared" ref="CJ370" si="6245">AB370/AB374</f>
        <v>#DIV/0!</v>
      </c>
      <c r="CK370" s="136" t="e">
        <f t="shared" ref="CK370" si="6246">AC370/AC374</f>
        <v>#DIV/0!</v>
      </c>
    </row>
    <row r="371" spans="1:89">
      <c r="A371" s="137" t="s">
        <v>37</v>
      </c>
      <c r="B371" s="59"/>
      <c r="C371" s="60"/>
      <c r="D371" s="139"/>
      <c r="E371" s="140"/>
      <c r="F371" s="138"/>
      <c r="G371" s="141"/>
      <c r="H371" s="139"/>
      <c r="I371" s="140"/>
      <c r="J371" s="138"/>
      <c r="K371" s="141"/>
      <c r="L371" s="139"/>
      <c r="M371" s="138"/>
      <c r="N371" s="142"/>
      <c r="O371" s="143"/>
      <c r="P371" s="138"/>
      <c r="Q371" s="141"/>
      <c r="R371" s="139"/>
      <c r="S371" s="140"/>
      <c r="T371" s="138"/>
      <c r="U371" s="141"/>
      <c r="V371" s="139"/>
      <c r="W371" s="140"/>
      <c r="X371" s="138"/>
      <c r="Y371" s="141"/>
      <c r="Z371" s="144"/>
      <c r="AA371" s="145"/>
      <c r="AB371" s="172"/>
      <c r="AC371" s="173"/>
      <c r="BI371" s="137" t="s">
        <v>37</v>
      </c>
      <c r="BJ371" s="129" t="e">
        <f>B371/B374</f>
        <v>#DIV/0!</v>
      </c>
      <c r="BK371" s="130" t="e">
        <f t="shared" ref="BK371" si="6247">C371/C374</f>
        <v>#DIV/0!</v>
      </c>
      <c r="BL371" s="131" t="e">
        <f t="shared" ref="BL371" si="6248">D371/D374</f>
        <v>#DIV/0!</v>
      </c>
      <c r="BM371" s="132" t="e">
        <f t="shared" ref="BM371" si="6249">E371/E374</f>
        <v>#DIV/0!</v>
      </c>
      <c r="BN371" s="129" t="e">
        <f t="shared" ref="BN371" si="6250">F371/F374</f>
        <v>#DIV/0!</v>
      </c>
      <c r="BO371" s="130" t="e">
        <f t="shared" ref="BO371" si="6251">G371/G374</f>
        <v>#DIV/0!</v>
      </c>
      <c r="BP371" s="131" t="e">
        <f t="shared" ref="BP371" si="6252">H371/H374</f>
        <v>#DIV/0!</v>
      </c>
      <c r="BQ371" s="132" t="e">
        <f t="shared" ref="BQ371" si="6253">I371/I374</f>
        <v>#DIV/0!</v>
      </c>
      <c r="BR371" s="129" t="e">
        <f t="shared" ref="BR371" si="6254">J371/J374</f>
        <v>#DIV/0!</v>
      </c>
      <c r="BS371" s="130" t="e">
        <f t="shared" ref="BS371" si="6255">K371/K374</f>
        <v>#DIV/0!</v>
      </c>
      <c r="BT371" s="131" t="e">
        <f t="shared" ref="BT371" si="6256">L371/L374</f>
        <v>#DIV/0!</v>
      </c>
      <c r="BU371" s="129" t="e">
        <f t="shared" ref="BU371" si="6257">M371/M374</f>
        <v>#DIV/0!</v>
      </c>
      <c r="BV371" s="133" t="e">
        <f t="shared" ref="BV371" si="6258">N371/N374</f>
        <v>#DIV/0!</v>
      </c>
      <c r="BW371" s="134" t="e">
        <f t="shared" ref="BW371" si="6259">O371/O374</f>
        <v>#DIV/0!</v>
      </c>
      <c r="BX371" s="129" t="e">
        <f t="shared" ref="BX371" si="6260">P371/P374</f>
        <v>#DIV/0!</v>
      </c>
      <c r="BY371" s="130" t="e">
        <f t="shared" ref="BY371" si="6261">Q371/Q374</f>
        <v>#DIV/0!</v>
      </c>
      <c r="BZ371" s="131" t="e">
        <f t="shared" ref="BZ371" si="6262">R371/R374</f>
        <v>#DIV/0!</v>
      </c>
      <c r="CA371" s="132" t="e">
        <f t="shared" ref="CA371" si="6263">S371/S374</f>
        <v>#DIV/0!</v>
      </c>
      <c r="CB371" s="129" t="e">
        <f t="shared" ref="CB371" si="6264">T371/T374</f>
        <v>#DIV/0!</v>
      </c>
      <c r="CC371" s="130" t="e">
        <f t="shared" ref="CC371" si="6265">U371/U374</f>
        <v>#DIV/0!</v>
      </c>
      <c r="CD371" s="131" t="e">
        <f t="shared" ref="CD371" si="6266">V371/V374</f>
        <v>#DIV/0!</v>
      </c>
      <c r="CE371" s="132" t="e">
        <f t="shared" ref="CE371" si="6267">W371/W374</f>
        <v>#DIV/0!</v>
      </c>
      <c r="CF371" s="129" t="e">
        <f t="shared" ref="CF371" si="6268">X371/X374</f>
        <v>#DIV/0!</v>
      </c>
      <c r="CG371" s="130" t="e">
        <f t="shared" ref="CG371" si="6269">Y371/Y374</f>
        <v>#DIV/0!</v>
      </c>
      <c r="CH371" s="131" t="e">
        <f t="shared" ref="CH371" si="6270">Z371/Z374</f>
        <v>#DIV/0!</v>
      </c>
      <c r="CI371" s="129" t="e">
        <f t="shared" ref="CI371" si="6271">AA371/AA374</f>
        <v>#DIV/0!</v>
      </c>
      <c r="CJ371" s="135" t="e">
        <f t="shared" ref="CJ371" si="6272">AB371/AB374</f>
        <v>#DIV/0!</v>
      </c>
      <c r="CK371" s="136" t="e">
        <f t="shared" ref="CK371" si="6273">AC371/AC374</f>
        <v>#DIV/0!</v>
      </c>
    </row>
    <row r="372" spans="1:89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/>
      <c r="AC372" s="173"/>
      <c r="BI372" s="146" t="s">
        <v>38</v>
      </c>
      <c r="BJ372" s="129" t="e">
        <f>B372/B374</f>
        <v>#DIV/0!</v>
      </c>
      <c r="BK372" s="130" t="e">
        <f t="shared" ref="BK372" si="6274">C372/C374</f>
        <v>#DIV/0!</v>
      </c>
      <c r="BL372" s="131" t="e">
        <f t="shared" ref="BL372" si="6275">D372/D374</f>
        <v>#DIV/0!</v>
      </c>
      <c r="BM372" s="132" t="e">
        <f t="shared" ref="BM372" si="6276">E372/E374</f>
        <v>#DIV/0!</v>
      </c>
      <c r="BN372" s="129" t="e">
        <f t="shared" ref="BN372" si="6277">F372/F374</f>
        <v>#DIV/0!</v>
      </c>
      <c r="BO372" s="130" t="e">
        <f t="shared" ref="BO372" si="6278">G372/G374</f>
        <v>#DIV/0!</v>
      </c>
      <c r="BP372" s="131" t="e">
        <f t="shared" ref="BP372" si="6279">H372/H374</f>
        <v>#DIV/0!</v>
      </c>
      <c r="BQ372" s="132" t="e">
        <f t="shared" ref="BQ372" si="6280">I372/I374</f>
        <v>#DIV/0!</v>
      </c>
      <c r="BR372" s="129" t="e">
        <f t="shared" ref="BR372" si="6281">J372/J374</f>
        <v>#DIV/0!</v>
      </c>
      <c r="BS372" s="130" t="e">
        <f t="shared" ref="BS372" si="6282">K372/K374</f>
        <v>#DIV/0!</v>
      </c>
      <c r="BT372" s="131" t="e">
        <f t="shared" ref="BT372" si="6283">L372/L374</f>
        <v>#DIV/0!</v>
      </c>
      <c r="BU372" s="129" t="e">
        <f t="shared" ref="BU372" si="6284">M372/M374</f>
        <v>#DIV/0!</v>
      </c>
      <c r="BV372" s="133" t="e">
        <f t="shared" ref="BV372" si="6285">N372/N374</f>
        <v>#DIV/0!</v>
      </c>
      <c r="BW372" s="134" t="e">
        <f t="shared" ref="BW372" si="6286">O372/O374</f>
        <v>#DIV/0!</v>
      </c>
      <c r="BX372" s="129" t="e">
        <f t="shared" ref="BX372" si="6287">P372/P374</f>
        <v>#DIV/0!</v>
      </c>
      <c r="BY372" s="130" t="e">
        <f t="shared" ref="BY372" si="6288">Q372/Q374</f>
        <v>#DIV/0!</v>
      </c>
      <c r="BZ372" s="131" t="e">
        <f t="shared" ref="BZ372" si="6289">R372/R374</f>
        <v>#DIV/0!</v>
      </c>
      <c r="CA372" s="132" t="e">
        <f t="shared" ref="CA372" si="6290">S372/S374</f>
        <v>#DIV/0!</v>
      </c>
      <c r="CB372" s="129" t="e">
        <f t="shared" ref="CB372" si="6291">T372/T374</f>
        <v>#DIV/0!</v>
      </c>
      <c r="CC372" s="130" t="e">
        <f t="shared" ref="CC372" si="6292">U372/U374</f>
        <v>#DIV/0!</v>
      </c>
      <c r="CD372" s="131" t="e">
        <f t="shared" ref="CD372" si="6293">V372/V374</f>
        <v>#DIV/0!</v>
      </c>
      <c r="CE372" s="132" t="e">
        <f t="shared" ref="CE372" si="6294">W372/W374</f>
        <v>#DIV/0!</v>
      </c>
      <c r="CF372" s="129" t="e">
        <f t="shared" ref="CF372" si="6295">X372/X374</f>
        <v>#DIV/0!</v>
      </c>
      <c r="CG372" s="130" t="e">
        <f t="shared" ref="CG372" si="6296">Y372/Y374</f>
        <v>#DIV/0!</v>
      </c>
      <c r="CH372" s="131" t="e">
        <f t="shared" ref="CH372" si="6297">Z372/Z374</f>
        <v>#DIV/0!</v>
      </c>
      <c r="CI372" s="129" t="e">
        <f t="shared" ref="CI372" si="6298">AA372/AA374</f>
        <v>#DIV/0!</v>
      </c>
      <c r="CJ372" s="135" t="e">
        <f t="shared" ref="CJ372" si="6299">AB372/AB374</f>
        <v>#DIV/0!</v>
      </c>
      <c r="CK372" s="136" t="e">
        <f t="shared" ref="CK372" si="6300">AC372/AC374</f>
        <v>#DIV/0!</v>
      </c>
    </row>
    <row r="373" spans="1:89" ht="14" thickBot="1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/>
      <c r="AC373" s="173"/>
      <c r="BI373" s="137" t="s">
        <v>39</v>
      </c>
      <c r="BJ373" s="129" t="e">
        <f>B373/B374</f>
        <v>#DIV/0!</v>
      </c>
      <c r="BK373" s="130" t="e">
        <f t="shared" ref="BK373" si="6301">C373/C374</f>
        <v>#DIV/0!</v>
      </c>
      <c r="BL373" s="131" t="e">
        <f t="shared" ref="BL373" si="6302">D373/D374</f>
        <v>#DIV/0!</v>
      </c>
      <c r="BM373" s="132" t="e">
        <f t="shared" ref="BM373" si="6303">E373/E374</f>
        <v>#DIV/0!</v>
      </c>
      <c r="BN373" s="129" t="e">
        <f t="shared" ref="BN373" si="6304">F373/F374</f>
        <v>#DIV/0!</v>
      </c>
      <c r="BO373" s="130" t="e">
        <f t="shared" ref="BO373" si="6305">G373/G374</f>
        <v>#DIV/0!</v>
      </c>
      <c r="BP373" s="131" t="e">
        <f t="shared" ref="BP373" si="6306">H373/H374</f>
        <v>#DIV/0!</v>
      </c>
      <c r="BQ373" s="132" t="e">
        <f t="shared" ref="BQ373" si="6307">I373/I374</f>
        <v>#DIV/0!</v>
      </c>
      <c r="BR373" s="129" t="e">
        <f t="shared" ref="BR373" si="6308">J373/J374</f>
        <v>#DIV/0!</v>
      </c>
      <c r="BS373" s="130" t="e">
        <f t="shared" ref="BS373" si="6309">K373/K374</f>
        <v>#DIV/0!</v>
      </c>
      <c r="BT373" s="131" t="e">
        <f t="shared" ref="BT373" si="6310">L373/L374</f>
        <v>#DIV/0!</v>
      </c>
      <c r="BU373" s="129" t="e">
        <f t="shared" ref="BU373" si="6311">M373/M374</f>
        <v>#DIV/0!</v>
      </c>
      <c r="BV373" s="133" t="e">
        <f t="shared" ref="BV373" si="6312">N373/N374</f>
        <v>#DIV/0!</v>
      </c>
      <c r="BW373" s="134" t="e">
        <f t="shared" ref="BW373" si="6313">O373/O374</f>
        <v>#DIV/0!</v>
      </c>
      <c r="BX373" s="129" t="e">
        <f t="shared" ref="BX373" si="6314">P373/P374</f>
        <v>#DIV/0!</v>
      </c>
      <c r="BY373" s="130" t="e">
        <f t="shared" ref="BY373" si="6315">Q373/Q374</f>
        <v>#DIV/0!</v>
      </c>
      <c r="BZ373" s="131" t="e">
        <f t="shared" ref="BZ373" si="6316">R373/R374</f>
        <v>#DIV/0!</v>
      </c>
      <c r="CA373" s="132" t="e">
        <f t="shared" ref="CA373" si="6317">S373/S374</f>
        <v>#DIV/0!</v>
      </c>
      <c r="CB373" s="129" t="e">
        <f t="shared" ref="CB373" si="6318">T373/T374</f>
        <v>#DIV/0!</v>
      </c>
      <c r="CC373" s="130" t="e">
        <f t="shared" ref="CC373" si="6319">U373/U374</f>
        <v>#DIV/0!</v>
      </c>
      <c r="CD373" s="131" t="e">
        <f t="shared" ref="CD373" si="6320">V373/V374</f>
        <v>#DIV/0!</v>
      </c>
      <c r="CE373" s="132" t="e">
        <f t="shared" ref="CE373" si="6321">W373/W374</f>
        <v>#DIV/0!</v>
      </c>
      <c r="CF373" s="129" t="e">
        <f t="shared" ref="CF373" si="6322">X373/X374</f>
        <v>#DIV/0!</v>
      </c>
      <c r="CG373" s="130" t="e">
        <f t="shared" ref="CG373" si="6323">Y373/Y374</f>
        <v>#DIV/0!</v>
      </c>
      <c r="CH373" s="131" t="e">
        <f t="shared" ref="CH373" si="6324">Z373/Z374</f>
        <v>#DIV/0!</v>
      </c>
      <c r="CI373" s="129" t="e">
        <f t="shared" ref="CI373" si="6325">AA373/AA374</f>
        <v>#DIV/0!</v>
      </c>
      <c r="CJ373" s="135" t="e">
        <f t="shared" ref="CJ373" si="6326">AB373/AB374</f>
        <v>#DIV/0!</v>
      </c>
      <c r="CK373" s="136" t="e">
        <f t="shared" ref="CK373" si="6327">AC373/AC374</f>
        <v>#DIV/0!</v>
      </c>
    </row>
    <row r="374" spans="1:89" ht="15" thickTop="1" thickBot="1">
      <c r="A374" s="269" t="s">
        <v>13</v>
      </c>
      <c r="B374" s="20">
        <f t="shared" ref="B374" si="6328">SUM(B351:B373)</f>
        <v>0</v>
      </c>
      <c r="C374" s="21">
        <f t="shared" ref="C374" si="6329">SUM(C351:C373)</f>
        <v>0</v>
      </c>
      <c r="D374" s="20">
        <f t="shared" ref="D374" si="6330">SUM(D351:D373)</f>
        <v>0</v>
      </c>
      <c r="E374" s="21">
        <f t="shared" ref="E374" si="6331">SUM(E351:E373)</f>
        <v>0</v>
      </c>
      <c r="F374" s="20">
        <f t="shared" ref="F374" si="6332">SUM(F351:F373)</f>
        <v>0</v>
      </c>
      <c r="G374" s="21">
        <f t="shared" ref="G374" si="6333">SUM(G351:G373)</f>
        <v>0</v>
      </c>
      <c r="H374" s="20">
        <f t="shared" ref="H374" si="6334">SUM(H351:H373)</f>
        <v>0</v>
      </c>
      <c r="I374" s="21">
        <f t="shared" ref="I374" si="6335">SUM(I351:I373)</f>
        <v>0</v>
      </c>
      <c r="J374" s="20">
        <f t="shared" ref="J374" si="6336">SUM(J351:J373)</f>
        <v>0</v>
      </c>
      <c r="K374" s="21">
        <f t="shared" ref="K374" si="6337">SUM(K351:K373)</f>
        <v>0</v>
      </c>
      <c r="L374" s="20">
        <f t="shared" ref="L374" si="6338">SUM(L351:L373)</f>
        <v>0</v>
      </c>
      <c r="M374" s="21">
        <f t="shared" ref="M374" si="6339">SUM(M351:M373)</f>
        <v>0</v>
      </c>
      <c r="N374" s="20">
        <f t="shared" ref="N374" si="6340">SUM(N351:N373)</f>
        <v>0</v>
      </c>
      <c r="O374" s="21">
        <f t="shared" ref="O374" si="6341">SUM(O351:O373)</f>
        <v>0</v>
      </c>
      <c r="P374" s="20">
        <f t="shared" ref="P374" si="6342">SUM(P351:P373)</f>
        <v>0</v>
      </c>
      <c r="Q374" s="21">
        <f t="shared" ref="Q374" si="6343">SUM(Q351:Q373)</f>
        <v>0</v>
      </c>
      <c r="R374" s="20">
        <f t="shared" ref="R374" si="6344">SUM(R351:R373)</f>
        <v>0</v>
      </c>
      <c r="S374" s="21">
        <f t="shared" ref="S374" si="6345">SUM(S351:S373)</f>
        <v>0</v>
      </c>
      <c r="T374" s="20">
        <f t="shared" ref="T374" si="6346">SUM(T351:T373)</f>
        <v>0</v>
      </c>
      <c r="U374" s="21">
        <f t="shared" ref="U374" si="6347">SUM(U351:U373)</f>
        <v>0</v>
      </c>
      <c r="V374" s="20">
        <f t="shared" ref="V374" si="6348">SUM(V351:V373)</f>
        <v>0</v>
      </c>
      <c r="W374" s="21">
        <f t="shared" ref="W374" si="6349">SUM(W351:W373)</f>
        <v>0</v>
      </c>
      <c r="X374" s="20">
        <f t="shared" ref="X374" si="6350">SUM(X351:X373)</f>
        <v>0</v>
      </c>
      <c r="Y374" s="21">
        <f t="shared" ref="Y374" si="6351">SUM(Y351:Y373)</f>
        <v>0</v>
      </c>
      <c r="Z374" s="20">
        <f t="shared" ref="Z374" si="6352">SUM(Z351:Z373)</f>
        <v>0</v>
      </c>
      <c r="AA374" s="21">
        <f t="shared" ref="AA374" si="6353">SUM(AA351:AA373)</f>
        <v>0</v>
      </c>
      <c r="AB374" s="174">
        <f t="shared" ref="AB374:AC374" si="6354">SUM(AB350:AB373)</f>
        <v>0</v>
      </c>
      <c r="AC374" s="175">
        <f t="shared" si="6354"/>
        <v>0</v>
      </c>
      <c r="BI374" s="269" t="s">
        <v>13</v>
      </c>
      <c r="BJ374" s="155" t="e">
        <f>SUM(BJ350:BJ373)</f>
        <v>#DIV/0!</v>
      </c>
      <c r="BK374" s="156" t="e">
        <f t="shared" ref="BK374:CK374" si="6355">SUM(BK350:BK373)</f>
        <v>#DIV/0!</v>
      </c>
      <c r="BL374" s="155" t="e">
        <f t="shared" si="6355"/>
        <v>#DIV/0!</v>
      </c>
      <c r="BM374" s="156" t="e">
        <f t="shared" si="6355"/>
        <v>#DIV/0!</v>
      </c>
      <c r="BN374" s="155" t="e">
        <f t="shared" si="6355"/>
        <v>#DIV/0!</v>
      </c>
      <c r="BO374" s="156" t="e">
        <f t="shared" si="6355"/>
        <v>#DIV/0!</v>
      </c>
      <c r="BP374" s="155" t="e">
        <f t="shared" si="6355"/>
        <v>#DIV/0!</v>
      </c>
      <c r="BQ374" s="156" t="e">
        <f t="shared" si="6355"/>
        <v>#DIV/0!</v>
      </c>
      <c r="BR374" s="155" t="e">
        <f t="shared" si="6355"/>
        <v>#DIV/0!</v>
      </c>
      <c r="BS374" s="156" t="e">
        <f t="shared" si="6355"/>
        <v>#DIV/0!</v>
      </c>
      <c r="BT374" s="155" t="e">
        <f t="shared" si="6355"/>
        <v>#DIV/0!</v>
      </c>
      <c r="BU374" s="156" t="e">
        <f t="shared" si="6355"/>
        <v>#DIV/0!</v>
      </c>
      <c r="BV374" s="155" t="e">
        <f t="shared" si="6355"/>
        <v>#DIV/0!</v>
      </c>
      <c r="BW374" s="156" t="e">
        <f t="shared" si="6355"/>
        <v>#DIV/0!</v>
      </c>
      <c r="BX374" s="155" t="e">
        <f t="shared" si="6355"/>
        <v>#DIV/0!</v>
      </c>
      <c r="BY374" s="156" t="e">
        <f t="shared" si="6355"/>
        <v>#DIV/0!</v>
      </c>
      <c r="BZ374" s="155" t="e">
        <f t="shared" si="6355"/>
        <v>#DIV/0!</v>
      </c>
      <c r="CA374" s="156" t="e">
        <f t="shared" si="6355"/>
        <v>#DIV/0!</v>
      </c>
      <c r="CB374" s="155" t="e">
        <f t="shared" si="6355"/>
        <v>#DIV/0!</v>
      </c>
      <c r="CC374" s="156" t="e">
        <f t="shared" si="6355"/>
        <v>#DIV/0!</v>
      </c>
      <c r="CD374" s="155" t="e">
        <f t="shared" si="6355"/>
        <v>#DIV/0!</v>
      </c>
      <c r="CE374" s="156" t="e">
        <f t="shared" si="6355"/>
        <v>#DIV/0!</v>
      </c>
      <c r="CF374" s="155" t="e">
        <f t="shared" si="6355"/>
        <v>#DIV/0!</v>
      </c>
      <c r="CG374" s="156" t="e">
        <f t="shared" si="6355"/>
        <v>#DIV/0!</v>
      </c>
      <c r="CH374" s="155" t="e">
        <f t="shared" si="6355"/>
        <v>#DIV/0!</v>
      </c>
      <c r="CI374" s="156" t="e">
        <f t="shared" si="6355"/>
        <v>#DIV/0!</v>
      </c>
      <c r="CJ374" s="155" t="e">
        <f t="shared" si="6355"/>
        <v>#DIV/0!</v>
      </c>
      <c r="CK374" s="156" t="e">
        <f t="shared" si="6355"/>
        <v>#DIV/0!</v>
      </c>
    </row>
    <row r="375" spans="1:89" ht="14" thickTop="1">
      <c r="A375" s="187"/>
    </row>
    <row r="377" spans="1:89">
      <c r="A377" s="301">
        <f>+A346+1</f>
        <v>44025</v>
      </c>
      <c r="B377" s="301"/>
      <c r="C377" s="301"/>
      <c r="D377" s="301"/>
      <c r="BI377" s="300">
        <f>+BI346+1</f>
        <v>44025</v>
      </c>
      <c r="BJ377" s="300"/>
      <c r="BK377" s="300"/>
      <c r="BL377" s="300"/>
    </row>
    <row r="378" spans="1:89" ht="14" thickBot="1">
      <c r="AE378" s="272" t="s">
        <v>84</v>
      </c>
    </row>
    <row r="379" spans="1:89" ht="15" thickTop="1" thickBot="1">
      <c r="A379" s="298" t="s">
        <v>0</v>
      </c>
      <c r="B379" s="292" t="s">
        <v>1</v>
      </c>
      <c r="C379" s="293"/>
      <c r="D379" s="292" t="s">
        <v>2</v>
      </c>
      <c r="E379" s="293"/>
      <c r="F379" s="292" t="s">
        <v>3</v>
      </c>
      <c r="G379" s="293"/>
      <c r="H379" s="292" t="s">
        <v>4</v>
      </c>
      <c r="I379" s="293"/>
      <c r="J379" s="292" t="s">
        <v>5</v>
      </c>
      <c r="K379" s="293"/>
      <c r="L379" s="292" t="s">
        <v>6</v>
      </c>
      <c r="M379" s="293"/>
      <c r="N379" s="292" t="s">
        <v>7</v>
      </c>
      <c r="O379" s="293"/>
      <c r="P379" s="292" t="s">
        <v>8</v>
      </c>
      <c r="Q379" s="293"/>
      <c r="R379" s="292" t="s">
        <v>9</v>
      </c>
      <c r="S379" s="293"/>
      <c r="T379" s="292" t="s">
        <v>10</v>
      </c>
      <c r="U379" s="293"/>
      <c r="V379" s="292" t="s">
        <v>11</v>
      </c>
      <c r="W379" s="293"/>
      <c r="X379" s="292" t="s">
        <v>12</v>
      </c>
      <c r="Y379" s="293"/>
      <c r="Z379" s="294" t="s">
        <v>40</v>
      </c>
      <c r="AA379" s="295"/>
      <c r="AB379" s="296" t="s">
        <v>41</v>
      </c>
      <c r="AC379" s="297"/>
      <c r="AE379" s="298" t="s">
        <v>0</v>
      </c>
      <c r="AF379" s="292" t="s">
        <v>1</v>
      </c>
      <c r="AG379" s="293"/>
      <c r="AH379" s="292" t="s">
        <v>2</v>
      </c>
      <c r="AI379" s="293"/>
      <c r="AJ379" s="292" t="s">
        <v>3</v>
      </c>
      <c r="AK379" s="293"/>
      <c r="AL379" s="292" t="s">
        <v>4</v>
      </c>
      <c r="AM379" s="293"/>
      <c r="AN379" s="292" t="s">
        <v>5</v>
      </c>
      <c r="AO379" s="293"/>
      <c r="AP379" s="292" t="s">
        <v>6</v>
      </c>
      <c r="AQ379" s="293"/>
      <c r="AR379" s="292" t="s">
        <v>7</v>
      </c>
      <c r="AS379" s="293"/>
      <c r="AT379" s="292" t="s">
        <v>8</v>
      </c>
      <c r="AU379" s="293"/>
      <c r="AV379" s="292" t="s">
        <v>9</v>
      </c>
      <c r="AW379" s="293"/>
      <c r="AX379" s="292" t="s">
        <v>10</v>
      </c>
      <c r="AY379" s="293"/>
      <c r="AZ379" s="292" t="s">
        <v>11</v>
      </c>
      <c r="BA379" s="293"/>
      <c r="BB379" s="292" t="s">
        <v>12</v>
      </c>
      <c r="BC379" s="293"/>
      <c r="BD379" s="294" t="s">
        <v>40</v>
      </c>
      <c r="BE379" s="295"/>
      <c r="BF379" s="296" t="s">
        <v>41</v>
      </c>
      <c r="BG379" s="297"/>
      <c r="BI379" s="298" t="s">
        <v>0</v>
      </c>
      <c r="BJ379" s="292" t="s">
        <v>1</v>
      </c>
      <c r="BK379" s="293"/>
      <c r="BL379" s="292" t="s">
        <v>2</v>
      </c>
      <c r="BM379" s="293"/>
      <c r="BN379" s="292" t="s">
        <v>3</v>
      </c>
      <c r="BO379" s="293"/>
      <c r="BP379" s="292" t="s">
        <v>4</v>
      </c>
      <c r="BQ379" s="293"/>
      <c r="BR379" s="292" t="s">
        <v>5</v>
      </c>
      <c r="BS379" s="293"/>
      <c r="BT379" s="292" t="s">
        <v>6</v>
      </c>
      <c r="BU379" s="293"/>
      <c r="BV379" s="292" t="s">
        <v>7</v>
      </c>
      <c r="BW379" s="293"/>
      <c r="BX379" s="292" t="s">
        <v>8</v>
      </c>
      <c r="BY379" s="293"/>
      <c r="BZ379" s="292" t="s">
        <v>9</v>
      </c>
      <c r="CA379" s="293"/>
      <c r="CB379" s="292" t="s">
        <v>10</v>
      </c>
      <c r="CC379" s="293"/>
      <c r="CD379" s="292" t="s">
        <v>11</v>
      </c>
      <c r="CE379" s="293"/>
      <c r="CF379" s="292" t="s">
        <v>12</v>
      </c>
      <c r="CG379" s="293"/>
      <c r="CH379" s="294" t="s">
        <v>40</v>
      </c>
      <c r="CI379" s="295"/>
      <c r="CJ379" s="292" t="s">
        <v>41</v>
      </c>
      <c r="CK379" s="293"/>
    </row>
    <row r="380" spans="1:89" ht="15" thickTop="1" thickBot="1">
      <c r="A380" s="299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9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9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4" thickTop="1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5" t="str">
        <f>$AE$9</f>
        <v>07:00 - 07:59</v>
      </c>
      <c r="AF381" s="126">
        <f>SUMIF($A$9:$A$32,$AE381,B$381:B$404)</f>
        <v>290</v>
      </c>
      <c r="AG381" s="186">
        <f t="shared" ref="AG381:AV382" si="6356">SUMIF($A$9:$A$32,$AE381,C$381:C$404)</f>
        <v>209</v>
      </c>
      <c r="AH381" s="127">
        <f t="shared" si="6356"/>
        <v>190</v>
      </c>
      <c r="AI381" s="180">
        <f t="shared" si="6356"/>
        <v>128</v>
      </c>
      <c r="AJ381" s="126">
        <f t="shared" si="6356"/>
        <v>228</v>
      </c>
      <c r="AK381" s="128">
        <f t="shared" si="6356"/>
        <v>122</v>
      </c>
      <c r="AL381" s="127">
        <f t="shared" si="6356"/>
        <v>365</v>
      </c>
      <c r="AM381" s="180">
        <f t="shared" si="6356"/>
        <v>304</v>
      </c>
      <c r="AN381" s="126">
        <f t="shared" si="6356"/>
        <v>42</v>
      </c>
      <c r="AO381" s="128">
        <f t="shared" si="6356"/>
        <v>136</v>
      </c>
      <c r="AP381" s="127">
        <f t="shared" si="6356"/>
        <v>101</v>
      </c>
      <c r="AQ381" s="126">
        <f t="shared" si="6356"/>
        <v>275</v>
      </c>
      <c r="AR381" s="179">
        <f t="shared" si="6356"/>
        <v>277</v>
      </c>
      <c r="AS381" s="181">
        <f t="shared" si="6356"/>
        <v>372</v>
      </c>
      <c r="AT381" s="126">
        <f t="shared" si="6356"/>
        <v>163</v>
      </c>
      <c r="AU381" s="128">
        <f t="shared" si="6356"/>
        <v>178</v>
      </c>
      <c r="AV381" s="127">
        <f t="shared" si="6356"/>
        <v>283</v>
      </c>
      <c r="AW381" s="180">
        <f t="shared" ref="AW381:BE382" si="6357">SUMIF($A$9:$A$32,$AE381,S$381:S$404)</f>
        <v>181</v>
      </c>
      <c r="AX381" s="126">
        <f t="shared" si="6357"/>
        <v>16</v>
      </c>
      <c r="AY381" s="128">
        <f t="shared" si="6357"/>
        <v>99</v>
      </c>
      <c r="AZ381" s="127">
        <f t="shared" si="6357"/>
        <v>161</v>
      </c>
      <c r="BA381" s="180">
        <f t="shared" si="6357"/>
        <v>223</v>
      </c>
      <c r="BB381" s="126">
        <f t="shared" si="6357"/>
        <v>154</v>
      </c>
      <c r="BC381" s="128">
        <f t="shared" si="6357"/>
        <v>193</v>
      </c>
      <c r="BD381" s="184">
        <f t="shared" si="6357"/>
        <v>330</v>
      </c>
      <c r="BE381" s="185">
        <f t="shared" si="6357"/>
        <v>336</v>
      </c>
      <c r="BF381" s="170">
        <f>AF381+AH381+AJ381+AL381+AN381+AP381+AR381+AT381+AV381+AX381+AZ381+BB381+BD381</f>
        <v>2600</v>
      </c>
      <c r="BG381" s="171">
        <f>AG381+AI381+AK381+AM381+AO381+AQ381+AS381+AU381+AW381+AY381+BA381+BC381+BE381</f>
        <v>2756</v>
      </c>
      <c r="BI381" s="125" t="s">
        <v>16</v>
      </c>
      <c r="BJ381" s="129">
        <f>B381/B405</f>
        <v>0</v>
      </c>
      <c r="BK381" s="130">
        <f t="shared" ref="BK381" si="6358">C381/C405</f>
        <v>0</v>
      </c>
      <c r="BL381" s="131">
        <f t="shared" ref="BL381" si="6359">D381/D405</f>
        <v>0</v>
      </c>
      <c r="BM381" s="132">
        <f t="shared" ref="BM381" si="6360">E381/E405</f>
        <v>0</v>
      </c>
      <c r="BN381" s="129">
        <f t="shared" ref="BN381" si="6361">F381/F405</f>
        <v>0</v>
      </c>
      <c r="BO381" s="130">
        <f t="shared" ref="BO381" si="6362">G381/G405</f>
        <v>0</v>
      </c>
      <c r="BP381" s="131">
        <f t="shared" ref="BP381" si="6363">H381/H405</f>
        <v>0</v>
      </c>
      <c r="BQ381" s="132">
        <f t="shared" ref="BQ381" si="6364">I381/I405</f>
        <v>0</v>
      </c>
      <c r="BR381" s="129">
        <f t="shared" ref="BR381" si="6365">J381/J405</f>
        <v>0</v>
      </c>
      <c r="BS381" s="130">
        <f t="shared" ref="BS381" si="6366">K381/K405</f>
        <v>0</v>
      </c>
      <c r="BT381" s="131">
        <f t="shared" ref="BT381" si="6367">L381/L405</f>
        <v>0</v>
      </c>
      <c r="BU381" s="129">
        <f t="shared" ref="BU381" si="6368">M381/M405</f>
        <v>0</v>
      </c>
      <c r="BV381" s="133">
        <f t="shared" ref="BV381" si="6369">N381/N405</f>
        <v>0</v>
      </c>
      <c r="BW381" s="134">
        <f t="shared" ref="BW381" si="6370">O381/O405</f>
        <v>0</v>
      </c>
      <c r="BX381" s="129">
        <f t="shared" ref="BX381" si="6371">P381/P405</f>
        <v>0</v>
      </c>
      <c r="BY381" s="130">
        <f t="shared" ref="BY381" si="6372">Q381/Q405</f>
        <v>0</v>
      </c>
      <c r="BZ381" s="131">
        <f t="shared" ref="BZ381" si="6373">R381/R405</f>
        <v>0</v>
      </c>
      <c r="CA381" s="132">
        <f t="shared" ref="CA381" si="6374">S381/S405</f>
        <v>0</v>
      </c>
      <c r="CB381" s="129">
        <f t="shared" ref="CB381" si="6375">T381/T405</f>
        <v>0</v>
      </c>
      <c r="CC381" s="130">
        <f t="shared" ref="CC381" si="6376">U381/U405</f>
        <v>0</v>
      </c>
      <c r="CD381" s="131">
        <f t="shared" ref="CD381" si="6377">V381/V405</f>
        <v>0</v>
      </c>
      <c r="CE381" s="132">
        <f t="shared" ref="CE381" si="6378">W381/W405</f>
        <v>0</v>
      </c>
      <c r="CF381" s="129">
        <f t="shared" ref="CF381" si="6379">X381/X405</f>
        <v>0</v>
      </c>
      <c r="CG381" s="130">
        <f t="shared" ref="CG381" si="6380">Y381/Y405</f>
        <v>0</v>
      </c>
      <c r="CH381" s="131">
        <f t="shared" ref="CH381" si="6381">Z381/Z405</f>
        <v>0</v>
      </c>
      <c r="CI381" s="129">
        <f t="shared" ref="CI381" si="6382">AA381/AA405</f>
        <v>0</v>
      </c>
      <c r="CJ381" s="135">
        <f t="shared" ref="CJ381" si="6383">AB381/AB405</f>
        <v>0</v>
      </c>
      <c r="CK381" s="136">
        <f t="shared" ref="CK381" si="6384">AC381/AC405</f>
        <v>0</v>
      </c>
    </row>
    <row r="382" spans="1:89">
      <c r="A382" s="137" t="s">
        <v>17</v>
      </c>
      <c r="B382" s="189">
        <v>112</v>
      </c>
      <c r="C382" s="190">
        <v>0</v>
      </c>
      <c r="D382" s="191">
        <v>62</v>
      </c>
      <c r="E382" s="192">
        <v>1</v>
      </c>
      <c r="F382" s="189">
        <v>202</v>
      </c>
      <c r="G382" s="193">
        <v>1</v>
      </c>
      <c r="H382" s="191">
        <v>155</v>
      </c>
      <c r="I382" s="192">
        <v>7</v>
      </c>
      <c r="J382" s="189">
        <v>10</v>
      </c>
      <c r="K382" s="193">
        <v>0</v>
      </c>
      <c r="L382" s="191">
        <v>5</v>
      </c>
      <c r="M382" s="189">
        <v>7</v>
      </c>
      <c r="N382" s="194">
        <v>15</v>
      </c>
      <c r="O382" s="195">
        <v>10</v>
      </c>
      <c r="P382" s="189">
        <v>10</v>
      </c>
      <c r="Q382" s="193">
        <v>0</v>
      </c>
      <c r="R382" s="191">
        <v>4</v>
      </c>
      <c r="S382" s="192">
        <v>0</v>
      </c>
      <c r="T382" s="189">
        <v>0</v>
      </c>
      <c r="U382" s="193">
        <v>0</v>
      </c>
      <c r="V382" s="191">
        <v>0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2">
        <f t="shared" ref="AB382:AB401" si="6385">SUM(B382,D382,F382,H382,J382,L382,N382,P382,R382,T382,V382,X382,Z382)</f>
        <v>575</v>
      </c>
      <c r="AC382" s="173">
        <f t="shared" ref="AC382:AC401" si="6386">SUM(C382,E382,G382,I382,K382,M382,O382,Q382,S382,U382,W382,Y382,AA382)</f>
        <v>26</v>
      </c>
      <c r="AE382" s="277" t="str">
        <f>$AE$10</f>
        <v>08:00 - 08:59</v>
      </c>
      <c r="AF382" s="126">
        <f>SUMIF($A$9:$A$32,$AE382,B$381:B$404)</f>
        <v>217</v>
      </c>
      <c r="AG382" s="190">
        <f t="shared" si="6356"/>
        <v>201</v>
      </c>
      <c r="AH382" s="191">
        <f t="shared" si="6356"/>
        <v>179</v>
      </c>
      <c r="AI382" s="192">
        <f t="shared" si="6356"/>
        <v>128</v>
      </c>
      <c r="AJ382" s="278">
        <f t="shared" si="6356"/>
        <v>234</v>
      </c>
      <c r="AK382" s="193">
        <f t="shared" si="6356"/>
        <v>120</v>
      </c>
      <c r="AL382" s="191">
        <f t="shared" si="6356"/>
        <v>336</v>
      </c>
      <c r="AM382" s="192">
        <f t="shared" si="6356"/>
        <v>231</v>
      </c>
      <c r="AN382" s="278">
        <f t="shared" si="6356"/>
        <v>58</v>
      </c>
      <c r="AO382" s="193">
        <f t="shared" si="6356"/>
        <v>115</v>
      </c>
      <c r="AP382" s="191">
        <f t="shared" si="6356"/>
        <v>96</v>
      </c>
      <c r="AQ382" s="278">
        <f t="shared" si="6356"/>
        <v>296</v>
      </c>
      <c r="AR382" s="194">
        <f t="shared" si="6356"/>
        <v>297</v>
      </c>
      <c r="AS382" s="195">
        <f t="shared" si="6356"/>
        <v>357</v>
      </c>
      <c r="AT382" s="278">
        <f t="shared" si="6356"/>
        <v>198</v>
      </c>
      <c r="AU382" s="193">
        <f t="shared" si="6356"/>
        <v>156</v>
      </c>
      <c r="AV382" s="191">
        <f t="shared" si="6356"/>
        <v>274</v>
      </c>
      <c r="AW382" s="192">
        <f t="shared" si="6357"/>
        <v>128</v>
      </c>
      <c r="AX382" s="278">
        <f t="shared" si="6357"/>
        <v>30</v>
      </c>
      <c r="AY382" s="193">
        <f t="shared" si="6357"/>
        <v>89</v>
      </c>
      <c r="AZ382" s="191">
        <f t="shared" si="6357"/>
        <v>155</v>
      </c>
      <c r="BA382" s="192">
        <f t="shared" si="6357"/>
        <v>247</v>
      </c>
      <c r="BB382" s="278">
        <f t="shared" si="6357"/>
        <v>108</v>
      </c>
      <c r="BC382" s="193">
        <f t="shared" si="6357"/>
        <v>134</v>
      </c>
      <c r="BD382" s="191">
        <f t="shared" si="6357"/>
        <v>320</v>
      </c>
      <c r="BE382" s="278">
        <f t="shared" si="6357"/>
        <v>307</v>
      </c>
      <c r="BF382" s="172">
        <f>SUM(AF382,AH382,AJ382,AL382,AN382,AP382,AR382,AT382,AV382,AX382,AZ382,BB382,BD382)</f>
        <v>2502</v>
      </c>
      <c r="BG382" s="173">
        <f>SUM(AG382,AI382,AK382,AM382,AO382,AQ382,AS382,AU382,AW382,AY382,BA382,BC382,BE382)</f>
        <v>2509</v>
      </c>
      <c r="BI382" s="137" t="s">
        <v>17</v>
      </c>
      <c r="BJ382" s="129">
        <f>B382/B405</f>
        <v>3.0393487109905019E-2</v>
      </c>
      <c r="BK382" s="130">
        <f t="shared" ref="BK382" si="6387">C382/C405</f>
        <v>0</v>
      </c>
      <c r="BL382" s="131">
        <f t="shared" ref="BL382" si="6388">D382/D405</f>
        <v>2.6127265065318164E-2</v>
      </c>
      <c r="BM382" s="132">
        <f t="shared" ref="BM382" si="6389">E382/E405</f>
        <v>4.0436716538617062E-4</v>
      </c>
      <c r="BN382" s="129">
        <f t="shared" ref="BN382" si="6390">F382/F405</f>
        <v>6.0226595110316042E-2</v>
      </c>
      <c r="BO382" s="130">
        <f t="shared" ref="BO382" si="6391">G382/G405</f>
        <v>3.7271710771524412E-4</v>
      </c>
      <c r="BP382" s="131">
        <f t="shared" ref="BP382" si="6392">H382/H405</f>
        <v>2.9272898961284231E-2</v>
      </c>
      <c r="BQ382" s="132">
        <f t="shared" ref="BQ382" si="6393">I382/I405</f>
        <v>1.3537033455811255E-3</v>
      </c>
      <c r="BR382" s="129">
        <f t="shared" ref="BR382" si="6394">J382/J405</f>
        <v>8.0710250201775618E-3</v>
      </c>
      <c r="BS382" s="130">
        <f t="shared" ref="BS382" si="6395">K382/K405</f>
        <v>0</v>
      </c>
      <c r="BT382" s="131">
        <f t="shared" ref="BT382" si="6396">L382/L405</f>
        <v>1.7998560115190785E-3</v>
      </c>
      <c r="BU382" s="129">
        <f t="shared" ref="BU382" si="6397">M382/M405</f>
        <v>2.8169014084507044E-3</v>
      </c>
      <c r="BV382" s="133">
        <f t="shared" ref="BV382" si="6398">N382/N405</f>
        <v>3.1982942430703624E-3</v>
      </c>
      <c r="BW382" s="134">
        <f t="shared" ref="BW382" si="6399">O382/O405</f>
        <v>2.1696680407897592E-3</v>
      </c>
      <c r="BX382" s="129">
        <f t="shared" ref="BX382" si="6400">P382/P405</f>
        <v>3.8211692777990066E-3</v>
      </c>
      <c r="BY382" s="130">
        <f t="shared" ref="BY382" si="6401">Q382/Q405</f>
        <v>0</v>
      </c>
      <c r="BZ382" s="131">
        <f t="shared" ref="BZ382" si="6402">R382/R405</f>
        <v>1.1813349084465446E-3</v>
      </c>
      <c r="CA382" s="132">
        <f t="shared" ref="CA382" si="6403">S382/S405</f>
        <v>0</v>
      </c>
      <c r="CB382" s="129">
        <f t="shared" ref="CB382" si="6404">T382/T405</f>
        <v>0</v>
      </c>
      <c r="CC382" s="130">
        <f t="shared" ref="CC382" si="6405">U382/U405</f>
        <v>0</v>
      </c>
      <c r="CD382" s="131">
        <f t="shared" ref="CD382" si="6406">V382/V405</f>
        <v>0</v>
      </c>
      <c r="CE382" s="132">
        <f t="shared" ref="CE382" si="6407">W382/W405</f>
        <v>0</v>
      </c>
      <c r="CF382" s="129">
        <f t="shared" ref="CF382" si="6408">X382/X405</f>
        <v>0</v>
      </c>
      <c r="CG382" s="130">
        <f t="shared" ref="CG382" si="6409">Y382/Y405</f>
        <v>0</v>
      </c>
      <c r="CH382" s="131">
        <f t="shared" ref="CH382" si="6410">Z382/Z405</f>
        <v>0</v>
      </c>
      <c r="CI382" s="129">
        <f t="shared" ref="CI382" si="6411">AA382/AA405</f>
        <v>0</v>
      </c>
      <c r="CJ382" s="135">
        <f t="shared" ref="CJ382" si="6412">AB382/AB405</f>
        <v>1.4372125574885023E-2</v>
      </c>
      <c r="CK382" s="136">
        <f t="shared" ref="CK382" si="6413">AC382/AC405</f>
        <v>6.5159641120745822E-4</v>
      </c>
    </row>
    <row r="383" spans="1:89" ht="14" thickBot="1">
      <c r="A383" s="146" t="s">
        <v>18</v>
      </c>
      <c r="B383" s="196">
        <v>334</v>
      </c>
      <c r="C383" s="197">
        <v>0</v>
      </c>
      <c r="D383" s="198">
        <v>165</v>
      </c>
      <c r="E383" s="199">
        <v>0</v>
      </c>
      <c r="F383" s="196">
        <v>359</v>
      </c>
      <c r="G383" s="200">
        <v>9</v>
      </c>
      <c r="H383" s="198">
        <v>330</v>
      </c>
      <c r="I383" s="199">
        <v>45</v>
      </c>
      <c r="J383" s="196">
        <v>55</v>
      </c>
      <c r="K383" s="200">
        <v>22</v>
      </c>
      <c r="L383" s="198">
        <v>65</v>
      </c>
      <c r="M383" s="196">
        <v>141</v>
      </c>
      <c r="N383" s="201">
        <v>200</v>
      </c>
      <c r="O383" s="202">
        <v>235</v>
      </c>
      <c r="P383" s="196">
        <v>139</v>
      </c>
      <c r="Q383" s="200">
        <v>213</v>
      </c>
      <c r="R383" s="198">
        <v>176</v>
      </c>
      <c r="S383" s="199">
        <v>124</v>
      </c>
      <c r="T383" s="196">
        <v>15</v>
      </c>
      <c r="U383" s="200">
        <v>77</v>
      </c>
      <c r="V383" s="198">
        <v>67</v>
      </c>
      <c r="W383" s="199">
        <v>182</v>
      </c>
      <c r="X383" s="196">
        <v>105</v>
      </c>
      <c r="Y383" s="200">
        <v>132</v>
      </c>
      <c r="Z383" s="198">
        <v>354</v>
      </c>
      <c r="AA383" s="196">
        <v>243</v>
      </c>
      <c r="AB383" s="172">
        <f t="shared" si="6385"/>
        <v>2364</v>
      </c>
      <c r="AC383" s="173">
        <f t="shared" si="6386"/>
        <v>1423</v>
      </c>
      <c r="AE383" s="275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9.0637720488466758E-2</v>
      </c>
      <c r="BK383" s="130">
        <f t="shared" ref="BK383" si="6414">C383/C405</f>
        <v>0</v>
      </c>
      <c r="BL383" s="131">
        <f t="shared" ref="BL383" si="6415">D383/D405</f>
        <v>6.9532237673830599E-2</v>
      </c>
      <c r="BM383" s="132">
        <f t="shared" ref="BM383" si="6416">E383/E405</f>
        <v>0</v>
      </c>
      <c r="BN383" s="129">
        <f t="shared" ref="BN383" si="6417">F383/F405</f>
        <v>0.10703637447823494</v>
      </c>
      <c r="BO383" s="130">
        <f t="shared" ref="BO383" si="6418">G383/G405</f>
        <v>3.354453969437197E-3</v>
      </c>
      <c r="BP383" s="131">
        <f t="shared" ref="BP383" si="6419">H383/H405</f>
        <v>6.2322946175637391E-2</v>
      </c>
      <c r="BQ383" s="132">
        <f t="shared" ref="BQ383" si="6420">I383/I405</f>
        <v>8.7023786501643791E-3</v>
      </c>
      <c r="BR383" s="129">
        <f t="shared" ref="BR383" si="6421">J383/J405</f>
        <v>4.4390637610976592E-2</v>
      </c>
      <c r="BS383" s="130">
        <f t="shared" ref="BS383" si="6422">K383/K405</f>
        <v>2.0332717190388171E-2</v>
      </c>
      <c r="BT383" s="131">
        <f t="shared" ref="BT383" si="6423">L383/L405</f>
        <v>2.339812814974802E-2</v>
      </c>
      <c r="BU383" s="129">
        <f t="shared" ref="BU383" si="6424">M383/M405</f>
        <v>5.6740442655935613E-2</v>
      </c>
      <c r="BV383" s="133">
        <f t="shared" ref="BV383" si="6425">N383/N405</f>
        <v>4.2643923240938165E-2</v>
      </c>
      <c r="BW383" s="134">
        <f t="shared" ref="BW383" si="6426">O383/O405</f>
        <v>5.098719895855934E-2</v>
      </c>
      <c r="BX383" s="129">
        <f t="shared" ref="BX383" si="6427">P383/P405</f>
        <v>5.3114252961406191E-2</v>
      </c>
      <c r="BY383" s="130">
        <f t="shared" ref="BY383" si="6428">Q383/Q405</f>
        <v>8.0468454854552326E-2</v>
      </c>
      <c r="BZ383" s="131">
        <f t="shared" ref="BZ383" si="6429">R383/R405</f>
        <v>5.1978735971647962E-2</v>
      </c>
      <c r="CA383" s="132">
        <f t="shared" ref="CA383" si="6430">S383/S405</f>
        <v>4.2582417582417584E-2</v>
      </c>
      <c r="CB383" s="129">
        <f t="shared" ref="CB383" si="6431">T383/T405</f>
        <v>1.9206145966709345E-2</v>
      </c>
      <c r="CC383" s="130">
        <f t="shared" ref="CC383" si="6432">U383/U405</f>
        <v>0.1023936170212766</v>
      </c>
      <c r="CD383" s="131">
        <f t="shared" ref="CD383" si="6433">V383/V405</f>
        <v>1.9313923320841742E-2</v>
      </c>
      <c r="CE383" s="132">
        <f t="shared" ref="CE383" si="6434">W383/W405</f>
        <v>6.3414634146341464E-2</v>
      </c>
      <c r="CF383" s="129">
        <f t="shared" ref="CF383" si="6435">X383/X405</f>
        <v>4.9226441631504921E-2</v>
      </c>
      <c r="CG383" s="130">
        <f t="shared" ref="CG383" si="6436">Y383/Y405</f>
        <v>6.8006182380216385E-2</v>
      </c>
      <c r="CH383" s="131">
        <f t="shared" ref="CH383" si="6437">Z383/Z405</f>
        <v>8.41254752851711E-2</v>
      </c>
      <c r="CI383" s="129">
        <f t="shared" ref="CI383" si="6438">AA383/AA405</f>
        <v>3.8948549447026769E-2</v>
      </c>
      <c r="CJ383" s="135">
        <f t="shared" ref="CJ383" si="6439">AB383/AB405</f>
        <v>5.9088182363527295E-2</v>
      </c>
      <c r="CK383" s="136">
        <f t="shared" ref="CK383" si="6440">AC383/AC405</f>
        <v>3.5662372813392809E-2</v>
      </c>
    </row>
    <row r="384" spans="1:89" ht="15" thickTop="1" thickBot="1">
      <c r="A384" s="137" t="s">
        <v>19</v>
      </c>
      <c r="B384" s="189">
        <v>340</v>
      </c>
      <c r="C384" s="190">
        <v>201</v>
      </c>
      <c r="D384" s="191">
        <v>182</v>
      </c>
      <c r="E384" s="192">
        <v>141</v>
      </c>
      <c r="F384" s="189">
        <v>211</v>
      </c>
      <c r="G384" s="193">
        <v>163</v>
      </c>
      <c r="H384" s="191">
        <v>326</v>
      </c>
      <c r="I384" s="192">
        <v>274</v>
      </c>
      <c r="J384" s="189">
        <v>41</v>
      </c>
      <c r="K384" s="193">
        <v>112</v>
      </c>
      <c r="L384" s="191">
        <v>107</v>
      </c>
      <c r="M384" s="189">
        <v>260</v>
      </c>
      <c r="N384" s="194">
        <v>286</v>
      </c>
      <c r="O384" s="195">
        <v>408</v>
      </c>
      <c r="P384" s="189">
        <v>193</v>
      </c>
      <c r="Q384" s="193">
        <v>252</v>
      </c>
      <c r="R384" s="191">
        <v>268</v>
      </c>
      <c r="S384" s="192">
        <v>164</v>
      </c>
      <c r="T384" s="189">
        <v>20</v>
      </c>
      <c r="U384" s="193">
        <v>111</v>
      </c>
      <c r="V384" s="191">
        <v>159</v>
      </c>
      <c r="W384" s="192">
        <v>227</v>
      </c>
      <c r="X384" s="189">
        <v>188</v>
      </c>
      <c r="Y384" s="193">
        <v>148</v>
      </c>
      <c r="Z384" s="191">
        <v>301</v>
      </c>
      <c r="AA384" s="189">
        <v>398</v>
      </c>
      <c r="AB384" s="172">
        <f t="shared" si="6385"/>
        <v>2622</v>
      </c>
      <c r="AC384" s="173">
        <f t="shared" si="6386"/>
        <v>2859</v>
      </c>
      <c r="AE384" s="269" t="s">
        <v>13</v>
      </c>
      <c r="AF384" s="20">
        <f t="shared" ref="AF384:BG384" si="6441">SUM(AF381:AF383)</f>
        <v>507</v>
      </c>
      <c r="AG384" s="21">
        <f t="shared" si="6441"/>
        <v>410</v>
      </c>
      <c r="AH384" s="20">
        <f t="shared" si="6441"/>
        <v>369</v>
      </c>
      <c r="AI384" s="21">
        <f t="shared" si="6441"/>
        <v>256</v>
      </c>
      <c r="AJ384" s="20">
        <f t="shared" si="6441"/>
        <v>462</v>
      </c>
      <c r="AK384" s="21">
        <f t="shared" si="6441"/>
        <v>242</v>
      </c>
      <c r="AL384" s="20">
        <f t="shared" si="6441"/>
        <v>701</v>
      </c>
      <c r="AM384" s="21">
        <f t="shared" si="6441"/>
        <v>535</v>
      </c>
      <c r="AN384" s="20">
        <f t="shared" si="6441"/>
        <v>100</v>
      </c>
      <c r="AO384" s="21">
        <f t="shared" si="6441"/>
        <v>251</v>
      </c>
      <c r="AP384" s="20">
        <f t="shared" si="6441"/>
        <v>197</v>
      </c>
      <c r="AQ384" s="21">
        <f t="shared" si="6441"/>
        <v>571</v>
      </c>
      <c r="AR384" s="20">
        <f t="shared" si="6441"/>
        <v>574</v>
      </c>
      <c r="AS384" s="21">
        <f t="shared" si="6441"/>
        <v>729</v>
      </c>
      <c r="AT384" s="20">
        <f t="shared" si="6441"/>
        <v>361</v>
      </c>
      <c r="AU384" s="21">
        <f t="shared" si="6441"/>
        <v>334</v>
      </c>
      <c r="AV384" s="20">
        <f t="shared" si="6441"/>
        <v>557</v>
      </c>
      <c r="AW384" s="21">
        <f t="shared" si="6441"/>
        <v>309</v>
      </c>
      <c r="AX384" s="20">
        <f t="shared" si="6441"/>
        <v>46</v>
      </c>
      <c r="AY384" s="21">
        <f t="shared" si="6441"/>
        <v>188</v>
      </c>
      <c r="AZ384" s="20">
        <f t="shared" si="6441"/>
        <v>316</v>
      </c>
      <c r="BA384" s="21">
        <f t="shared" si="6441"/>
        <v>470</v>
      </c>
      <c r="BB384" s="20">
        <f t="shared" si="6441"/>
        <v>262</v>
      </c>
      <c r="BC384" s="21">
        <f t="shared" si="6441"/>
        <v>327</v>
      </c>
      <c r="BD384" s="20">
        <f t="shared" si="6441"/>
        <v>650</v>
      </c>
      <c r="BE384" s="21">
        <f t="shared" si="6441"/>
        <v>643</v>
      </c>
      <c r="BF384" s="174">
        <f t="shared" si="6441"/>
        <v>5102</v>
      </c>
      <c r="BG384" s="175">
        <f t="shared" si="6441"/>
        <v>5265</v>
      </c>
      <c r="BI384" s="137" t="s">
        <v>19</v>
      </c>
      <c r="BJ384" s="129">
        <f>B384/B405</f>
        <v>9.2265943012211665E-2</v>
      </c>
      <c r="BK384" s="130">
        <f t="shared" ref="BK384" si="6442">C384/C405</f>
        <v>4.9777117384843979E-2</v>
      </c>
      <c r="BL384" s="131">
        <f t="shared" ref="BL384" si="6443">D384/D405</f>
        <v>7.6696165191740412E-2</v>
      </c>
      <c r="BM384" s="132">
        <f t="shared" ref="BM384" si="6444">E384/E405</f>
        <v>5.7015770319450064E-2</v>
      </c>
      <c r="BN384" s="129">
        <f t="shared" ref="BN384" si="6445">F384/F405</f>
        <v>6.2909958258795473E-2</v>
      </c>
      <c r="BO384" s="130">
        <f t="shared" ref="BO384" si="6446">G384/G405</f>
        <v>6.0752888557584796E-2</v>
      </c>
      <c r="BP384" s="131">
        <f t="shared" ref="BP384" si="6447">H384/H405</f>
        <v>6.1567516525023611E-2</v>
      </c>
      <c r="BQ384" s="132">
        <f t="shared" ref="BQ384" si="6448">I384/I405</f>
        <v>5.2987816669889769E-2</v>
      </c>
      <c r="BR384" s="129">
        <f t="shared" ref="BR384" si="6449">J384/J405</f>
        <v>3.3091202582728005E-2</v>
      </c>
      <c r="BS384" s="130">
        <f t="shared" ref="BS384" si="6450">K384/K405</f>
        <v>0.10351201478743069</v>
      </c>
      <c r="BT384" s="131">
        <f t="shared" ref="BT384" si="6451">L384/L405</f>
        <v>3.8516918646508282E-2</v>
      </c>
      <c r="BU384" s="129">
        <f t="shared" ref="BU384" si="6452">M384/M405</f>
        <v>0.10462776659959759</v>
      </c>
      <c r="BV384" s="133">
        <f t="shared" ref="BV384" si="6453">N384/N405</f>
        <v>6.0980810234541577E-2</v>
      </c>
      <c r="BW384" s="134">
        <f t="shared" ref="BW384" si="6454">O384/O405</f>
        <v>8.8522456064222169E-2</v>
      </c>
      <c r="BX384" s="129">
        <f t="shared" ref="BX384" si="6455">P384/P405</f>
        <v>7.3748567061520831E-2</v>
      </c>
      <c r="BY384" s="130">
        <f t="shared" ref="BY384" si="6456">Q384/Q405</f>
        <v>9.5202115602568943E-2</v>
      </c>
      <c r="BZ384" s="131">
        <f t="shared" ref="BZ384" si="6457">R384/R405</f>
        <v>7.9149438865918492E-2</v>
      </c>
      <c r="CA384" s="132">
        <f t="shared" ref="CA384" si="6458">S384/S405</f>
        <v>5.631868131868132E-2</v>
      </c>
      <c r="CB384" s="129">
        <f t="shared" ref="CB384" si="6459">T384/T405</f>
        <v>2.5608194622279128E-2</v>
      </c>
      <c r="CC384" s="130">
        <f t="shared" ref="CC384" si="6460">U384/U405</f>
        <v>0.14760638297872342</v>
      </c>
      <c r="CD384" s="131">
        <f t="shared" ref="CD384" si="6461">V384/V405</f>
        <v>4.5834534447967715E-2</v>
      </c>
      <c r="CE384" s="132">
        <f t="shared" ref="CE384" si="6462">W384/W405</f>
        <v>7.9094076655052262E-2</v>
      </c>
      <c r="CF384" s="129">
        <f t="shared" ref="CF384" si="6463">X384/X405</f>
        <v>8.8138771683075476E-2</v>
      </c>
      <c r="CG384" s="130">
        <f t="shared" ref="CG384" si="6464">Y384/Y405</f>
        <v>7.62493560020608E-2</v>
      </c>
      <c r="CH384" s="131">
        <f t="shared" ref="CH384" si="6465">Z384/Z405</f>
        <v>7.1530418250950564E-2</v>
      </c>
      <c r="CI384" s="129">
        <f t="shared" ref="CI384" si="6466">AA384/AA405</f>
        <v>6.3792274402949184E-2</v>
      </c>
      <c r="CJ384" s="135">
        <f t="shared" ref="CJ384" si="6467">AB384/AB405</f>
        <v>6.5536892621475704E-2</v>
      </c>
      <c r="CK384" s="136">
        <f t="shared" ref="CK384" si="6468">AC384/AC405</f>
        <v>7.1650543832389349E-2</v>
      </c>
    </row>
    <row r="385" spans="1:89" ht="14" thickTop="1">
      <c r="A385" s="146" t="s">
        <v>20</v>
      </c>
      <c r="B385" s="196">
        <v>290</v>
      </c>
      <c r="C385" s="197">
        <v>209</v>
      </c>
      <c r="D385" s="198">
        <v>190</v>
      </c>
      <c r="E385" s="199">
        <v>128</v>
      </c>
      <c r="F385" s="196">
        <v>228</v>
      </c>
      <c r="G385" s="200">
        <v>122</v>
      </c>
      <c r="H385" s="198">
        <v>365</v>
      </c>
      <c r="I385" s="199">
        <v>304</v>
      </c>
      <c r="J385" s="196">
        <v>42</v>
      </c>
      <c r="K385" s="200">
        <v>136</v>
      </c>
      <c r="L385" s="198">
        <v>101</v>
      </c>
      <c r="M385" s="196">
        <v>275</v>
      </c>
      <c r="N385" s="201">
        <v>277</v>
      </c>
      <c r="O385" s="202">
        <v>372</v>
      </c>
      <c r="P385" s="196">
        <v>163</v>
      </c>
      <c r="Q385" s="200">
        <v>178</v>
      </c>
      <c r="R385" s="198">
        <v>283</v>
      </c>
      <c r="S385" s="199">
        <v>181</v>
      </c>
      <c r="T385" s="196">
        <v>16</v>
      </c>
      <c r="U385" s="200">
        <v>99</v>
      </c>
      <c r="V385" s="198">
        <v>161</v>
      </c>
      <c r="W385" s="199">
        <v>223</v>
      </c>
      <c r="X385" s="196">
        <v>154</v>
      </c>
      <c r="Y385" s="200">
        <v>193</v>
      </c>
      <c r="Z385" s="198">
        <v>330</v>
      </c>
      <c r="AA385" s="196">
        <v>336</v>
      </c>
      <c r="AB385" s="172">
        <f t="shared" si="6385"/>
        <v>2600</v>
      </c>
      <c r="AC385" s="173">
        <f t="shared" si="6386"/>
        <v>2756</v>
      </c>
      <c r="BI385" s="146" t="s">
        <v>20</v>
      </c>
      <c r="BJ385" s="129">
        <f>B385/B405</f>
        <v>7.8697421981004073E-2</v>
      </c>
      <c r="BK385" s="130">
        <f t="shared" ref="BK385" si="6469">C385/C405</f>
        <v>5.1758296186230811E-2</v>
      </c>
      <c r="BL385" s="131">
        <f t="shared" ref="BL385" si="6470">D385/D405</f>
        <v>8.006742520016856E-2</v>
      </c>
      <c r="BM385" s="132">
        <f t="shared" ref="BM385" si="6471">E385/E405</f>
        <v>5.1758997169429839E-2</v>
      </c>
      <c r="BN385" s="129">
        <f t="shared" ref="BN385" si="6472">F385/F405</f>
        <v>6.7978533094812166E-2</v>
      </c>
      <c r="BO385" s="130">
        <f t="shared" ref="BO385" si="6473">G385/G405</f>
        <v>4.5471487141259787E-2</v>
      </c>
      <c r="BP385" s="131">
        <f t="shared" ref="BP385" si="6474">H385/H405</f>
        <v>6.8932955618508027E-2</v>
      </c>
      <c r="BQ385" s="132">
        <f t="shared" ref="BQ385" si="6475">I385/I405</f>
        <v>5.878940243666602E-2</v>
      </c>
      <c r="BR385" s="129">
        <f t="shared" ref="BR385" si="6476">J385/J405</f>
        <v>3.3898305084745763E-2</v>
      </c>
      <c r="BS385" s="130">
        <f t="shared" ref="BS385" si="6477">K385/K405</f>
        <v>0.1256931608133087</v>
      </c>
      <c r="BT385" s="131">
        <f t="shared" ref="BT385" si="6478">L385/L405</f>
        <v>3.6357091432685389E-2</v>
      </c>
      <c r="BU385" s="129">
        <f t="shared" ref="BU385" si="6479">M385/M405</f>
        <v>0.11066398390342053</v>
      </c>
      <c r="BV385" s="133">
        <f t="shared" ref="BV385" si="6480">N385/N405</f>
        <v>5.9061833688699363E-2</v>
      </c>
      <c r="BW385" s="134">
        <f t="shared" ref="BW385" si="6481">O385/O405</f>
        <v>8.0711651117379046E-2</v>
      </c>
      <c r="BX385" s="129">
        <f t="shared" ref="BX385" si="6482">P385/P405</f>
        <v>6.2285059228123808E-2</v>
      </c>
      <c r="BY385" s="130">
        <f t="shared" ref="BY385" si="6483">Q385/Q405</f>
        <v>6.7245938798639965E-2</v>
      </c>
      <c r="BZ385" s="131">
        <f t="shared" ref="BZ385" si="6484">R385/R405</f>
        <v>8.3579444772593034E-2</v>
      </c>
      <c r="CA385" s="132">
        <f t="shared" ref="CA385" si="6485">S385/S405</f>
        <v>6.2156593406593408E-2</v>
      </c>
      <c r="CB385" s="129">
        <f t="shared" ref="CB385" si="6486">T385/T405</f>
        <v>2.0486555697823303E-2</v>
      </c>
      <c r="CC385" s="130">
        <f t="shared" ref="CC385" si="6487">U385/U405</f>
        <v>0.13164893617021275</v>
      </c>
      <c r="CD385" s="131">
        <f t="shared" ref="CD385" si="6488">V385/V405</f>
        <v>4.6411069472470451E-2</v>
      </c>
      <c r="CE385" s="132">
        <f t="shared" ref="CE385" si="6489">W385/W405</f>
        <v>7.7700348432055755E-2</v>
      </c>
      <c r="CF385" s="129">
        <f t="shared" ref="CF385" si="6490">X385/X405</f>
        <v>7.2198781059540557E-2</v>
      </c>
      <c r="CG385" s="130">
        <f t="shared" ref="CG385" si="6491">Y385/Y405</f>
        <v>9.9433281813498198E-2</v>
      </c>
      <c r="CH385" s="131">
        <f t="shared" ref="CH385" si="6492">Z385/Z405</f>
        <v>7.8422053231939168E-2</v>
      </c>
      <c r="CI385" s="129">
        <f t="shared" ref="CI385" si="6493">AA385/AA405</f>
        <v>5.3854784420580219E-2</v>
      </c>
      <c r="CJ385" s="135">
        <f t="shared" ref="CJ385" si="6494">AB385/AB405</f>
        <v>6.4987002599480106E-2</v>
      </c>
      <c r="CK385" s="136">
        <f t="shared" ref="CK385" si="6495">AC385/AC405</f>
        <v>6.9069219587990574E-2</v>
      </c>
    </row>
    <row r="386" spans="1:89" ht="14" thickBot="1">
      <c r="A386" s="137" t="s">
        <v>21</v>
      </c>
      <c r="B386" s="189">
        <v>217</v>
      </c>
      <c r="C386" s="190">
        <v>201</v>
      </c>
      <c r="D386" s="191">
        <v>179</v>
      </c>
      <c r="E386" s="192">
        <v>128</v>
      </c>
      <c r="F386" s="189">
        <v>234</v>
      </c>
      <c r="G386" s="193">
        <v>120</v>
      </c>
      <c r="H386" s="191">
        <v>336</v>
      </c>
      <c r="I386" s="192">
        <v>231</v>
      </c>
      <c r="J386" s="189">
        <v>58</v>
      </c>
      <c r="K386" s="193">
        <v>115</v>
      </c>
      <c r="L386" s="191">
        <v>96</v>
      </c>
      <c r="M386" s="189">
        <v>296</v>
      </c>
      <c r="N386" s="194">
        <v>297</v>
      </c>
      <c r="O386" s="195">
        <v>357</v>
      </c>
      <c r="P386" s="189">
        <v>198</v>
      </c>
      <c r="Q386" s="193">
        <v>156</v>
      </c>
      <c r="R386" s="191">
        <v>274</v>
      </c>
      <c r="S386" s="192">
        <v>128</v>
      </c>
      <c r="T386" s="189">
        <v>30</v>
      </c>
      <c r="U386" s="193">
        <v>89</v>
      </c>
      <c r="V386" s="191">
        <v>155</v>
      </c>
      <c r="W386" s="192">
        <v>247</v>
      </c>
      <c r="X386" s="189">
        <v>108</v>
      </c>
      <c r="Y386" s="193">
        <v>134</v>
      </c>
      <c r="Z386" s="191">
        <v>320</v>
      </c>
      <c r="AA386" s="189">
        <v>307</v>
      </c>
      <c r="AB386" s="172">
        <f t="shared" si="6385"/>
        <v>2502</v>
      </c>
      <c r="AC386" s="173">
        <f t="shared" si="6386"/>
        <v>2509</v>
      </c>
      <c r="AE386" s="272" t="s">
        <v>85</v>
      </c>
      <c r="BI386" s="137" t="s">
        <v>21</v>
      </c>
      <c r="BJ386" s="129">
        <f>B386/B405</f>
        <v>5.8887381275440978E-2</v>
      </c>
      <c r="BK386" s="130">
        <f t="shared" ref="BK386" si="6496">C386/C405</f>
        <v>4.9777117384843979E-2</v>
      </c>
      <c r="BL386" s="131">
        <f t="shared" ref="BL386" si="6497">D386/D405</f>
        <v>7.5431942688579862E-2</v>
      </c>
      <c r="BM386" s="132">
        <f t="shared" ref="BM386" si="6498">E386/E405</f>
        <v>5.1758997169429839E-2</v>
      </c>
      <c r="BN386" s="129">
        <f t="shared" ref="BN386" si="6499">F386/F405</f>
        <v>6.9767441860465115E-2</v>
      </c>
      <c r="BO386" s="130">
        <f t="shared" ref="BO386" si="6500">G386/G405</f>
        <v>4.4726052925829297E-2</v>
      </c>
      <c r="BP386" s="131">
        <f t="shared" ref="BP386" si="6501">H386/H405</f>
        <v>6.3456090651558078E-2</v>
      </c>
      <c r="BQ386" s="132">
        <f t="shared" ref="BQ386" si="6502">I386/I405</f>
        <v>4.467221040417714E-2</v>
      </c>
      <c r="BR386" s="129">
        <f t="shared" ref="BR386" si="6503">J386/J405</f>
        <v>4.6811945117029866E-2</v>
      </c>
      <c r="BS386" s="130">
        <f t="shared" ref="BS386" si="6504">K386/K405</f>
        <v>0.10628465804066543</v>
      </c>
      <c r="BT386" s="131">
        <f t="shared" ref="BT386" si="6505">L386/L405</f>
        <v>3.4557235421166309E-2</v>
      </c>
      <c r="BU386" s="129">
        <f t="shared" ref="BU386" si="6506">M386/M405</f>
        <v>0.11911468812877264</v>
      </c>
      <c r="BV386" s="133">
        <f t="shared" ref="BV386" si="6507">N386/N405</f>
        <v>6.3326226012793183E-2</v>
      </c>
      <c r="BW386" s="134">
        <f t="shared" ref="BW386" si="6508">O386/O405</f>
        <v>7.7457149056194399E-2</v>
      </c>
      <c r="BX386" s="129">
        <f t="shared" ref="BX386" si="6509">P386/P405</f>
        <v>7.5659151700420327E-2</v>
      </c>
      <c r="BY386" s="130">
        <f t="shared" ref="BY386" si="6510">Q386/Q405</f>
        <v>5.8934642992066494E-2</v>
      </c>
      <c r="BZ386" s="131">
        <f t="shared" ref="BZ386" si="6511">R386/R405</f>
        <v>8.0921441228588312E-2</v>
      </c>
      <c r="CA386" s="132">
        <f t="shared" ref="CA386" si="6512">S386/S405</f>
        <v>4.3956043956043959E-2</v>
      </c>
      <c r="CB386" s="129">
        <f t="shared" ref="CB386" si="6513">T386/T405</f>
        <v>3.8412291933418691E-2</v>
      </c>
      <c r="CC386" s="130">
        <f t="shared" ref="CC386" si="6514">U386/U405</f>
        <v>0.11835106382978723</v>
      </c>
      <c r="CD386" s="131">
        <f t="shared" ref="CD386" si="6515">V386/V405</f>
        <v>4.4681464398962235E-2</v>
      </c>
      <c r="CE386" s="132">
        <f t="shared" ref="CE386" si="6516">W386/W405</f>
        <v>8.6062717770034838E-2</v>
      </c>
      <c r="CF386" s="129">
        <f t="shared" ref="CF386" si="6517">X386/X405</f>
        <v>5.0632911392405063E-2</v>
      </c>
      <c r="CG386" s="130">
        <f t="shared" ref="CG386" si="6518">Y386/Y405</f>
        <v>6.9036579082946928E-2</v>
      </c>
      <c r="CH386" s="131">
        <f t="shared" ref="CH386" si="6519">Z386/Z405</f>
        <v>7.6045627376425853E-2</v>
      </c>
      <c r="CI386" s="129">
        <f t="shared" ref="CI386" si="6520">AA386/AA405</f>
        <v>4.9206603622375382E-2</v>
      </c>
      <c r="CJ386" s="135">
        <f t="shared" ref="CJ386" si="6521">AB386/AB405</f>
        <v>6.2537492501499703E-2</v>
      </c>
      <c r="CK386" s="136">
        <f t="shared" ref="CK386" si="6522">AC386/AC405</f>
        <v>6.287905368151972E-2</v>
      </c>
    </row>
    <row r="387" spans="1:89" ht="15" thickTop="1" thickBot="1">
      <c r="A387" s="146" t="s">
        <v>22</v>
      </c>
      <c r="B387" s="196">
        <v>288</v>
      </c>
      <c r="C387" s="197">
        <v>289</v>
      </c>
      <c r="D387" s="198">
        <v>195</v>
      </c>
      <c r="E387" s="199">
        <v>115</v>
      </c>
      <c r="F387" s="196">
        <v>261</v>
      </c>
      <c r="G387" s="200">
        <v>114</v>
      </c>
      <c r="H387" s="198">
        <v>400</v>
      </c>
      <c r="I387" s="199">
        <v>293</v>
      </c>
      <c r="J387" s="196">
        <v>89</v>
      </c>
      <c r="K387" s="200">
        <v>150</v>
      </c>
      <c r="L387" s="198">
        <v>136</v>
      </c>
      <c r="M387" s="196">
        <v>220</v>
      </c>
      <c r="N387" s="201">
        <v>332</v>
      </c>
      <c r="O387" s="202">
        <v>387</v>
      </c>
      <c r="P387" s="196">
        <v>196</v>
      </c>
      <c r="Q387" s="200">
        <v>137</v>
      </c>
      <c r="R387" s="198">
        <v>278</v>
      </c>
      <c r="S387" s="199">
        <v>173</v>
      </c>
      <c r="T387" s="196">
        <v>28</v>
      </c>
      <c r="U387" s="200">
        <v>77</v>
      </c>
      <c r="V387" s="198">
        <v>191</v>
      </c>
      <c r="W387" s="199">
        <v>259</v>
      </c>
      <c r="X387" s="196">
        <v>128</v>
      </c>
      <c r="Y387" s="200">
        <v>115</v>
      </c>
      <c r="Z387" s="198">
        <v>301</v>
      </c>
      <c r="AA387" s="196">
        <v>304</v>
      </c>
      <c r="AB387" s="172">
        <f t="shared" si="6385"/>
        <v>2823</v>
      </c>
      <c r="AC387" s="173">
        <f t="shared" si="6386"/>
        <v>2633</v>
      </c>
      <c r="AE387" s="298" t="s">
        <v>0</v>
      </c>
      <c r="AF387" s="292" t="s">
        <v>1</v>
      </c>
      <c r="AG387" s="293"/>
      <c r="AH387" s="292" t="s">
        <v>2</v>
      </c>
      <c r="AI387" s="293"/>
      <c r="AJ387" s="292" t="s">
        <v>3</v>
      </c>
      <c r="AK387" s="293"/>
      <c r="AL387" s="292" t="s">
        <v>4</v>
      </c>
      <c r="AM387" s="293"/>
      <c r="AN387" s="292" t="s">
        <v>5</v>
      </c>
      <c r="AO387" s="293"/>
      <c r="AP387" s="292" t="s">
        <v>6</v>
      </c>
      <c r="AQ387" s="293"/>
      <c r="AR387" s="292" t="s">
        <v>7</v>
      </c>
      <c r="AS387" s="293"/>
      <c r="AT387" s="292" t="s">
        <v>8</v>
      </c>
      <c r="AU387" s="293"/>
      <c r="AV387" s="292" t="s">
        <v>9</v>
      </c>
      <c r="AW387" s="293"/>
      <c r="AX387" s="292" t="s">
        <v>10</v>
      </c>
      <c r="AY387" s="293"/>
      <c r="AZ387" s="292" t="s">
        <v>11</v>
      </c>
      <c r="BA387" s="293"/>
      <c r="BB387" s="292" t="s">
        <v>12</v>
      </c>
      <c r="BC387" s="293"/>
      <c r="BD387" s="294" t="s">
        <v>40</v>
      </c>
      <c r="BE387" s="295"/>
      <c r="BF387" s="296" t="s">
        <v>41</v>
      </c>
      <c r="BG387" s="297"/>
      <c r="BI387" s="146" t="s">
        <v>22</v>
      </c>
      <c r="BJ387" s="129">
        <f>B387/B405</f>
        <v>7.8154681139755766E-2</v>
      </c>
      <c r="BK387" s="130">
        <f t="shared" ref="BK387" si="6523">C387/C405</f>
        <v>7.1570084200099054E-2</v>
      </c>
      <c r="BL387" s="131">
        <f t="shared" ref="BL387" si="6524">D387/D405</f>
        <v>8.2174462705436158E-2</v>
      </c>
      <c r="BM387" s="132">
        <f t="shared" ref="BM387" si="6525">E387/E405</f>
        <v>4.6502224019409621E-2</v>
      </c>
      <c r="BN387" s="129">
        <f t="shared" ref="BN387" si="6526">F387/F405</f>
        <v>7.7817531305903395E-2</v>
      </c>
      <c r="BO387" s="130">
        <f t="shared" ref="BO387" si="6527">G387/G405</f>
        <v>4.248975027953783E-2</v>
      </c>
      <c r="BP387" s="131">
        <f t="shared" ref="BP387" si="6528">H387/H405</f>
        <v>7.5542965061378656E-2</v>
      </c>
      <c r="BQ387" s="132">
        <f t="shared" ref="BQ387" si="6529">I387/I405</f>
        <v>5.6662154322181399E-2</v>
      </c>
      <c r="BR387" s="129">
        <f t="shared" ref="BR387" si="6530">J387/J405</f>
        <v>7.1832122679580307E-2</v>
      </c>
      <c r="BS387" s="130">
        <f t="shared" ref="BS387" si="6531">K387/K405</f>
        <v>0.13863216266173753</v>
      </c>
      <c r="BT387" s="131">
        <f t="shared" ref="BT387" si="6532">L387/L405</f>
        <v>4.8956083513318933E-2</v>
      </c>
      <c r="BU387" s="129">
        <f t="shared" ref="BU387" si="6533">M387/M405</f>
        <v>8.8531187122736416E-2</v>
      </c>
      <c r="BV387" s="133">
        <f t="shared" ref="BV387" si="6534">N387/N405</f>
        <v>7.0788912579957355E-2</v>
      </c>
      <c r="BW387" s="134">
        <f t="shared" ref="BW387" si="6535">O387/O405</f>
        <v>8.3966153178563679E-2</v>
      </c>
      <c r="BX387" s="129">
        <f t="shared" ref="BX387" si="6536">P387/P405</f>
        <v>7.4894917844860534E-2</v>
      </c>
      <c r="BY387" s="130">
        <f t="shared" ref="BY387" si="6537">Q387/Q405</f>
        <v>5.1756705704571214E-2</v>
      </c>
      <c r="BZ387" s="131">
        <f t="shared" ref="BZ387" si="6538">R387/R405</f>
        <v>8.2102776137034844E-2</v>
      </c>
      <c r="CA387" s="132">
        <f t="shared" ref="CA387" si="6539">S387/S405</f>
        <v>5.9409340659340656E-2</v>
      </c>
      <c r="CB387" s="129">
        <f t="shared" ref="CB387" si="6540">T387/T405</f>
        <v>3.5851472471190783E-2</v>
      </c>
      <c r="CC387" s="130">
        <f t="shared" ref="CC387" si="6541">U387/U405</f>
        <v>0.1023936170212766</v>
      </c>
      <c r="CD387" s="131">
        <f t="shared" ref="CD387" si="6542">V387/V405</f>
        <v>5.5059094840011528E-2</v>
      </c>
      <c r="CE387" s="132">
        <f t="shared" ref="CE387" si="6543">W387/W405</f>
        <v>9.0243902439024387E-2</v>
      </c>
      <c r="CF387" s="129">
        <f t="shared" ref="CF387" si="6544">X387/X405</f>
        <v>6.0009376465072671E-2</v>
      </c>
      <c r="CG387" s="130">
        <f t="shared" ref="CG387" si="6545">Y387/Y405</f>
        <v>5.9247810407006697E-2</v>
      </c>
      <c r="CH387" s="131">
        <f t="shared" ref="CH387" si="6546">Z387/Z405</f>
        <v>7.1530418250950564E-2</v>
      </c>
      <c r="CI387" s="129">
        <f t="shared" ref="CI387" si="6547">AA387/AA405</f>
        <v>4.8725757332905913E-2</v>
      </c>
      <c r="CJ387" s="135">
        <f t="shared" ref="CJ387" si="6548">AB387/AB405</f>
        <v>7.0560887822435511E-2</v>
      </c>
      <c r="CK387" s="136">
        <f t="shared" ref="CK387" si="6549">AC387/AC405</f>
        <v>6.5986667334970675E-2</v>
      </c>
    </row>
    <row r="388" spans="1:89" ht="15" thickTop="1" thickBot="1">
      <c r="A388" s="137" t="s">
        <v>23</v>
      </c>
      <c r="B388" s="189">
        <v>190</v>
      </c>
      <c r="C388" s="190">
        <v>217</v>
      </c>
      <c r="D388" s="191">
        <v>195</v>
      </c>
      <c r="E388" s="192">
        <v>130</v>
      </c>
      <c r="F388" s="189">
        <v>253</v>
      </c>
      <c r="G388" s="193">
        <v>128</v>
      </c>
      <c r="H388" s="191">
        <v>310</v>
      </c>
      <c r="I388" s="192">
        <v>358</v>
      </c>
      <c r="J388" s="189">
        <v>85</v>
      </c>
      <c r="K388" s="193">
        <v>87</v>
      </c>
      <c r="L388" s="191">
        <v>117</v>
      </c>
      <c r="M388" s="189">
        <v>200</v>
      </c>
      <c r="N388" s="194">
        <v>255</v>
      </c>
      <c r="O388" s="195">
        <v>329</v>
      </c>
      <c r="P388" s="189">
        <v>169</v>
      </c>
      <c r="Q388" s="193">
        <v>159</v>
      </c>
      <c r="R388" s="191">
        <v>269</v>
      </c>
      <c r="S388" s="192">
        <v>166</v>
      </c>
      <c r="T388" s="189">
        <v>40</v>
      </c>
      <c r="U388" s="193">
        <v>47</v>
      </c>
      <c r="V388" s="191">
        <v>184</v>
      </c>
      <c r="W388" s="192">
        <v>216</v>
      </c>
      <c r="X388" s="189">
        <v>114</v>
      </c>
      <c r="Y388" s="193">
        <v>128</v>
      </c>
      <c r="Z388" s="191">
        <v>322</v>
      </c>
      <c r="AA388" s="189">
        <v>334</v>
      </c>
      <c r="AB388" s="172">
        <f t="shared" si="6385"/>
        <v>2503</v>
      </c>
      <c r="AC388" s="173">
        <f t="shared" si="6386"/>
        <v>2499</v>
      </c>
      <c r="AE388" s="299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5.1560379918588875E-2</v>
      </c>
      <c r="BK388" s="130">
        <f t="shared" ref="BK388" si="6550">C388/C405</f>
        <v>5.3739474987617636E-2</v>
      </c>
      <c r="BL388" s="131">
        <f t="shared" ref="BL388" si="6551">D388/D405</f>
        <v>8.2174462705436158E-2</v>
      </c>
      <c r="BM388" s="132">
        <f t="shared" ref="BM388" si="6552">E388/E405</f>
        <v>5.2567731500202185E-2</v>
      </c>
      <c r="BN388" s="129">
        <f t="shared" ref="BN388" si="6553">F388/F405</f>
        <v>7.5432319618366134E-2</v>
      </c>
      <c r="BO388" s="130">
        <f t="shared" ref="BO388" si="6554">G388/G405</f>
        <v>4.7707789787551247E-2</v>
      </c>
      <c r="BP388" s="131">
        <f t="shared" ref="BP388" si="6555">H388/H405</f>
        <v>5.8545797922568463E-2</v>
      </c>
      <c r="BQ388" s="132">
        <f t="shared" ref="BQ388" si="6556">I388/I405</f>
        <v>6.9232256816863277E-2</v>
      </c>
      <c r="BR388" s="129">
        <f t="shared" ref="BR388" si="6557">J388/J405</f>
        <v>6.8603712671509276E-2</v>
      </c>
      <c r="BS388" s="130">
        <f t="shared" ref="BS388" si="6558">K388/K405</f>
        <v>8.0406654343807768E-2</v>
      </c>
      <c r="BT388" s="131">
        <f t="shared" ref="BT388" si="6559">L388/L405</f>
        <v>4.2116630669546434E-2</v>
      </c>
      <c r="BU388" s="129">
        <f t="shared" ref="BU388" si="6560">M388/M405</f>
        <v>8.0482897384305835E-2</v>
      </c>
      <c r="BV388" s="133">
        <f t="shared" ref="BV388" si="6561">N388/N405</f>
        <v>5.4371002132196165E-2</v>
      </c>
      <c r="BW388" s="134">
        <f t="shared" ref="BW388" si="6562">O388/O405</f>
        <v>7.1382078541983071E-2</v>
      </c>
      <c r="BX388" s="129">
        <f t="shared" ref="BX388" si="6563">P388/P405</f>
        <v>6.4577760794803207E-2</v>
      </c>
      <c r="BY388" s="130">
        <f t="shared" ref="BY388" si="6564">Q388/Q405</f>
        <v>6.0068001511144692E-2</v>
      </c>
      <c r="BZ388" s="131">
        <f t="shared" ref="BZ388" si="6565">R388/R405</f>
        <v>7.9444772593030122E-2</v>
      </c>
      <c r="CA388" s="132">
        <f t="shared" ref="CA388" si="6566">S388/S405</f>
        <v>5.7005494505494504E-2</v>
      </c>
      <c r="CB388" s="129">
        <f t="shared" ref="CB388" si="6567">T388/T405</f>
        <v>5.1216389244558257E-2</v>
      </c>
      <c r="CC388" s="130">
        <f t="shared" ref="CC388" si="6568">U388/U405</f>
        <v>6.25E-2</v>
      </c>
      <c r="CD388" s="131">
        <f t="shared" ref="CD388" si="6569">V388/V405</f>
        <v>5.3041222254251945E-2</v>
      </c>
      <c r="CE388" s="132">
        <f t="shared" ref="CE388" si="6570">W388/W405</f>
        <v>7.526132404181185E-2</v>
      </c>
      <c r="CF388" s="129">
        <f t="shared" ref="CF388" si="6571">X388/X405</f>
        <v>5.3445850914205346E-2</v>
      </c>
      <c r="CG388" s="130">
        <f t="shared" ref="CG388" si="6572">Y388/Y405</f>
        <v>6.5945388974755284E-2</v>
      </c>
      <c r="CH388" s="131">
        <f t="shared" ref="CH388" si="6573">Z388/Z405</f>
        <v>7.6520912547528519E-2</v>
      </c>
      <c r="CI388" s="129">
        <f t="shared" ref="CI388" si="6574">AA388/AA405</f>
        <v>5.3534220227600578E-2</v>
      </c>
      <c r="CJ388" s="135">
        <f t="shared" ref="CJ388" si="6575">AB388/AB405</f>
        <v>6.25624875024995E-2</v>
      </c>
      <c r="CK388" s="136">
        <f t="shared" ref="CK388" si="6576">AC388/AC405</f>
        <v>6.2628439677209158E-2</v>
      </c>
    </row>
    <row r="389" spans="1:89" ht="14" thickTop="1">
      <c r="A389" s="146" t="s">
        <v>24</v>
      </c>
      <c r="B389" s="203">
        <v>194</v>
      </c>
      <c r="C389" s="197">
        <v>214</v>
      </c>
      <c r="D389" s="198">
        <v>166</v>
      </c>
      <c r="E389" s="199">
        <v>173</v>
      </c>
      <c r="F389" s="196">
        <v>216</v>
      </c>
      <c r="G389" s="200">
        <v>152</v>
      </c>
      <c r="H389" s="198">
        <v>304</v>
      </c>
      <c r="I389" s="199">
        <v>288</v>
      </c>
      <c r="J389" s="196">
        <v>98</v>
      </c>
      <c r="K389" s="200">
        <v>59</v>
      </c>
      <c r="L389" s="198">
        <v>155</v>
      </c>
      <c r="M389" s="196">
        <v>133</v>
      </c>
      <c r="N389" s="201">
        <v>275</v>
      </c>
      <c r="O389" s="204">
        <v>286</v>
      </c>
      <c r="P389" s="196">
        <v>147</v>
      </c>
      <c r="Q389" s="200">
        <v>100</v>
      </c>
      <c r="R389" s="198">
        <v>238</v>
      </c>
      <c r="S389" s="199">
        <v>163</v>
      </c>
      <c r="T389" s="196">
        <v>30</v>
      </c>
      <c r="U389" s="200">
        <v>42</v>
      </c>
      <c r="V389" s="198">
        <v>173</v>
      </c>
      <c r="W389" s="205">
        <v>209</v>
      </c>
      <c r="X389" s="196">
        <v>98</v>
      </c>
      <c r="Y389" s="200">
        <v>90</v>
      </c>
      <c r="Z389" s="198">
        <v>274</v>
      </c>
      <c r="AA389" s="196">
        <v>397</v>
      </c>
      <c r="AB389" s="172">
        <f t="shared" si="6385"/>
        <v>2368</v>
      </c>
      <c r="AC389" s="173">
        <f t="shared" si="6386"/>
        <v>2306</v>
      </c>
      <c r="AE389" s="275" t="str">
        <f>$AE$17</f>
        <v>17:00 - 17:59</v>
      </c>
      <c r="AF389" s="126">
        <f t="shared" ref="AF389:AU390" si="6577">SUMIF($A$9:$A$32,$AE389,B$381:B$404)</f>
        <v>253</v>
      </c>
      <c r="AG389" s="186">
        <f t="shared" si="6577"/>
        <v>408</v>
      </c>
      <c r="AH389" s="127">
        <f t="shared" si="6577"/>
        <v>178</v>
      </c>
      <c r="AI389" s="180">
        <f t="shared" si="6577"/>
        <v>202</v>
      </c>
      <c r="AJ389" s="126">
        <f t="shared" si="6577"/>
        <v>194</v>
      </c>
      <c r="AK389" s="128">
        <f t="shared" si="6577"/>
        <v>253</v>
      </c>
      <c r="AL389" s="127">
        <f t="shared" si="6577"/>
        <v>385</v>
      </c>
      <c r="AM389" s="180">
        <f t="shared" si="6577"/>
        <v>430</v>
      </c>
      <c r="AN389" s="126">
        <f t="shared" si="6577"/>
        <v>94</v>
      </c>
      <c r="AO389" s="128">
        <f t="shared" si="6577"/>
        <v>39</v>
      </c>
      <c r="AP389" s="127">
        <f t="shared" si="6577"/>
        <v>274</v>
      </c>
      <c r="AQ389" s="126">
        <f t="shared" si="6577"/>
        <v>119</v>
      </c>
      <c r="AR389" s="179">
        <f t="shared" si="6577"/>
        <v>372</v>
      </c>
      <c r="AS389" s="181">
        <f t="shared" si="6577"/>
        <v>300</v>
      </c>
      <c r="AT389" s="126">
        <f t="shared" si="6577"/>
        <v>196</v>
      </c>
      <c r="AU389" s="128">
        <f t="shared" si="6577"/>
        <v>230</v>
      </c>
      <c r="AV389" s="127">
        <f t="shared" ref="AP389:BE390" si="6578">SUMIF($A$9:$A$32,$AE389,R$381:R$404)</f>
        <v>182</v>
      </c>
      <c r="AW389" s="180">
        <f t="shared" si="6578"/>
        <v>313</v>
      </c>
      <c r="AX389" s="126">
        <f t="shared" si="6578"/>
        <v>106</v>
      </c>
      <c r="AY389" s="128">
        <f t="shared" si="6578"/>
        <v>15</v>
      </c>
      <c r="AZ389" s="127">
        <f t="shared" si="6578"/>
        <v>276</v>
      </c>
      <c r="BA389" s="180">
        <f t="shared" si="6578"/>
        <v>173</v>
      </c>
      <c r="BB389" s="126">
        <f t="shared" si="6578"/>
        <v>210</v>
      </c>
      <c r="BC389" s="128">
        <f t="shared" si="6578"/>
        <v>143</v>
      </c>
      <c r="BD389" s="184">
        <f t="shared" si="6578"/>
        <v>247</v>
      </c>
      <c r="BE389" s="185">
        <f t="shared" si="6578"/>
        <v>615</v>
      </c>
      <c r="BF389" s="170">
        <f>AF389+AH389+AJ389+AL389+AN389+AP389+AR389+AT389+AV389+AX389+AZ389+BB389+BD389</f>
        <v>2967</v>
      </c>
      <c r="BG389" s="171">
        <f>AG389+AI389+AK389+AM389+AO389+AQ389+AS389+AU389+AW389+AY389+BA389+BC389+BE389</f>
        <v>3240</v>
      </c>
      <c r="BI389" s="146" t="s">
        <v>24</v>
      </c>
      <c r="BJ389" s="129">
        <f>B389/B405</f>
        <v>5.2645861601085482E-2</v>
      </c>
      <c r="BK389" s="130">
        <f t="shared" ref="BK389" si="6579">C389/C405</f>
        <v>5.2996532937097572E-2</v>
      </c>
      <c r="BL389" s="131">
        <f t="shared" ref="BL389" si="6580">D389/D405</f>
        <v>6.9953645174884116E-2</v>
      </c>
      <c r="BM389" s="132">
        <f t="shared" ref="BM389" si="6581">E389/E405</f>
        <v>6.9955519611807515E-2</v>
      </c>
      <c r="BN389" s="129">
        <f t="shared" ref="BN389" si="6582">F389/F405</f>
        <v>6.4400715563506267E-2</v>
      </c>
      <c r="BO389" s="130">
        <f t="shared" ref="BO389" si="6583">G389/G405</f>
        <v>5.6653000372717109E-2</v>
      </c>
      <c r="BP389" s="131">
        <f t="shared" ref="BP389" si="6584">H389/H405</f>
        <v>5.7412653446647782E-2</v>
      </c>
      <c r="BQ389" s="132">
        <f t="shared" ref="BQ389" si="6585">I389/I405</f>
        <v>5.5695223361052024E-2</v>
      </c>
      <c r="BR389" s="129">
        <f t="shared" ref="BR389" si="6586">J389/J405</f>
        <v>7.909604519774012E-2</v>
      </c>
      <c r="BS389" s="130">
        <f t="shared" ref="BS389" si="6587">K389/K405</f>
        <v>5.4528650646950096E-2</v>
      </c>
      <c r="BT389" s="131">
        <f t="shared" ref="BT389" si="6588">L389/L405</f>
        <v>5.5795536357091433E-2</v>
      </c>
      <c r="BU389" s="129">
        <f t="shared" ref="BU389" si="6589">M389/M405</f>
        <v>5.3521126760563378E-2</v>
      </c>
      <c r="BV389" s="133">
        <f t="shared" ref="BV389" si="6590">N389/N405</f>
        <v>5.8635394456289978E-2</v>
      </c>
      <c r="BW389" s="134">
        <f t="shared" ref="BW389" si="6591">O389/O405</f>
        <v>6.205250596658711E-2</v>
      </c>
      <c r="BX389" s="129">
        <f t="shared" ref="BX389" si="6592">P389/P405</f>
        <v>5.6171188383645397E-2</v>
      </c>
      <c r="BY389" s="130">
        <f t="shared" ref="BY389" si="6593">Q389/Q405</f>
        <v>3.7778617302606725E-2</v>
      </c>
      <c r="BZ389" s="131">
        <f t="shared" ref="BZ389" si="6594">R389/R405</f>
        <v>7.0289427052569409E-2</v>
      </c>
      <c r="CA389" s="132">
        <f t="shared" ref="CA389" si="6595">S389/S405</f>
        <v>5.5975274725274728E-2</v>
      </c>
      <c r="CB389" s="129">
        <f t="shared" ref="CB389" si="6596">T389/T405</f>
        <v>3.8412291933418691E-2</v>
      </c>
      <c r="CC389" s="130">
        <f t="shared" ref="CC389" si="6597">U389/U405</f>
        <v>5.5851063829787231E-2</v>
      </c>
      <c r="CD389" s="131">
        <f t="shared" ref="CD389" si="6598">V389/V405</f>
        <v>4.9870279619486882E-2</v>
      </c>
      <c r="CE389" s="132">
        <f t="shared" ref="CE389" si="6599">W389/W405</f>
        <v>7.2822299651567945E-2</v>
      </c>
      <c r="CF389" s="129">
        <f t="shared" ref="CF389" si="6600">X389/X405</f>
        <v>4.5944678856071258E-2</v>
      </c>
      <c r="CG389" s="130">
        <f t="shared" ref="CG389" si="6601">Y389/Y405</f>
        <v>4.6367851622874809E-2</v>
      </c>
      <c r="CH389" s="131">
        <f t="shared" ref="CH389" si="6602">Z389/Z405</f>
        <v>6.511406844106464E-2</v>
      </c>
      <c r="CI389" s="129">
        <f t="shared" ref="CI389" si="6603">AA389/AA405</f>
        <v>6.363199230645937E-2</v>
      </c>
      <c r="CJ389" s="135">
        <f t="shared" ref="CJ389" si="6604">AB389/AB405</f>
        <v>5.9188162367526498E-2</v>
      </c>
      <c r="CK389" s="136">
        <f t="shared" ref="CK389" si="6605">AC389/AC405</f>
        <v>5.7791589394015339E-2</v>
      </c>
    </row>
    <row r="390" spans="1:89">
      <c r="A390" s="137" t="s">
        <v>25</v>
      </c>
      <c r="B390" s="206">
        <v>156</v>
      </c>
      <c r="C390" s="190">
        <v>282</v>
      </c>
      <c r="D390" s="191">
        <v>104</v>
      </c>
      <c r="E390" s="192">
        <v>137</v>
      </c>
      <c r="F390" s="189">
        <v>177</v>
      </c>
      <c r="G390" s="193">
        <v>154</v>
      </c>
      <c r="H390" s="191">
        <v>293</v>
      </c>
      <c r="I390" s="192">
        <v>341</v>
      </c>
      <c r="J390" s="189">
        <v>88</v>
      </c>
      <c r="K390" s="190">
        <v>60</v>
      </c>
      <c r="L390" s="191">
        <v>140</v>
      </c>
      <c r="M390" s="189">
        <v>166</v>
      </c>
      <c r="N390" s="194">
        <v>243</v>
      </c>
      <c r="O390" s="207">
        <v>248</v>
      </c>
      <c r="P390" s="189">
        <v>150</v>
      </c>
      <c r="Q390" s="190">
        <v>152</v>
      </c>
      <c r="R390" s="191">
        <v>222</v>
      </c>
      <c r="S390" s="192">
        <v>186</v>
      </c>
      <c r="T390" s="198">
        <v>37</v>
      </c>
      <c r="U390" s="189">
        <v>34</v>
      </c>
      <c r="V390" s="191">
        <v>177</v>
      </c>
      <c r="W390" s="208">
        <v>177</v>
      </c>
      <c r="X390" s="189">
        <v>84</v>
      </c>
      <c r="Y390" s="193">
        <v>110</v>
      </c>
      <c r="Z390" s="191">
        <v>266</v>
      </c>
      <c r="AA390" s="189">
        <v>449</v>
      </c>
      <c r="AB390" s="172">
        <f t="shared" si="6385"/>
        <v>2137</v>
      </c>
      <c r="AC390" s="173">
        <f t="shared" si="6386"/>
        <v>2496</v>
      </c>
      <c r="AE390" s="277" t="str">
        <f>$AE$18</f>
        <v>18:00 - 18:59</v>
      </c>
      <c r="AF390" s="126">
        <f t="shared" si="6577"/>
        <v>284</v>
      </c>
      <c r="AG390" s="190">
        <f t="shared" si="6577"/>
        <v>385</v>
      </c>
      <c r="AH390" s="191">
        <f t="shared" si="6577"/>
        <v>113</v>
      </c>
      <c r="AI390" s="192">
        <f t="shared" si="6577"/>
        <v>217</v>
      </c>
      <c r="AJ390" s="278">
        <f t="shared" si="6577"/>
        <v>140</v>
      </c>
      <c r="AK390" s="193">
        <f t="shared" si="6577"/>
        <v>272</v>
      </c>
      <c r="AL390" s="191">
        <f t="shared" si="6577"/>
        <v>320</v>
      </c>
      <c r="AM390" s="192">
        <f t="shared" si="6577"/>
        <v>492</v>
      </c>
      <c r="AN390" s="278">
        <f t="shared" si="6577"/>
        <v>86</v>
      </c>
      <c r="AO390" s="193">
        <f t="shared" si="6577"/>
        <v>46</v>
      </c>
      <c r="AP390" s="191">
        <f t="shared" si="6578"/>
        <v>273</v>
      </c>
      <c r="AQ390" s="278">
        <f t="shared" si="6578"/>
        <v>69</v>
      </c>
      <c r="AR390" s="194">
        <f t="shared" si="6578"/>
        <v>346</v>
      </c>
      <c r="AS390" s="195">
        <f t="shared" si="6578"/>
        <v>257</v>
      </c>
      <c r="AT390" s="278">
        <f t="shared" si="6578"/>
        <v>153</v>
      </c>
      <c r="AU390" s="193">
        <f t="shared" si="6578"/>
        <v>179</v>
      </c>
      <c r="AV390" s="191">
        <f t="shared" si="6578"/>
        <v>172</v>
      </c>
      <c r="AW390" s="192">
        <f t="shared" si="6578"/>
        <v>206</v>
      </c>
      <c r="AX390" s="278">
        <f t="shared" si="6578"/>
        <v>57</v>
      </c>
      <c r="AY390" s="193">
        <f t="shared" si="6578"/>
        <v>14</v>
      </c>
      <c r="AZ390" s="191">
        <f t="shared" si="6578"/>
        <v>367</v>
      </c>
      <c r="BA390" s="192">
        <f t="shared" si="6578"/>
        <v>122</v>
      </c>
      <c r="BB390" s="278">
        <f t="shared" si="6578"/>
        <v>179</v>
      </c>
      <c r="BC390" s="193">
        <f t="shared" si="6578"/>
        <v>131</v>
      </c>
      <c r="BD390" s="191">
        <f t="shared" si="6578"/>
        <v>186</v>
      </c>
      <c r="BE390" s="278">
        <f t="shared" si="6578"/>
        <v>503</v>
      </c>
      <c r="BF390" s="172">
        <f>SUM(AF390,AH390,AJ390,AL390,AN390,AP390,AR390,AT390,AV390,AX390,AZ390,BB390,BD390)</f>
        <v>2676</v>
      </c>
      <c r="BG390" s="173">
        <f>SUM(AG390,AI390,AK390,AM390,AO390,AQ390,AS390,AU390,AW390,AY390,BA390,BC390,BE390)</f>
        <v>2893</v>
      </c>
      <c r="BI390" s="137" t="s">
        <v>25</v>
      </c>
      <c r="BJ390" s="129">
        <f>B390/B405</f>
        <v>4.2333785617367704E-2</v>
      </c>
      <c r="BK390" s="130">
        <f t="shared" ref="BK390" si="6606">C390/C405</f>
        <v>6.9836552748885589E-2</v>
      </c>
      <c r="BL390" s="131">
        <f t="shared" ref="BL390" si="6607">D390/D405</f>
        <v>4.3826380109565952E-2</v>
      </c>
      <c r="BM390" s="132">
        <f t="shared" ref="BM390" si="6608">E390/E405</f>
        <v>5.539830165790538E-2</v>
      </c>
      <c r="BN390" s="129">
        <f t="shared" ref="BN390" si="6609">F390/F405</f>
        <v>5.2772808586762074E-2</v>
      </c>
      <c r="BO390" s="130">
        <f t="shared" ref="BO390" si="6610">G390/G405</f>
        <v>5.7398434588147598E-2</v>
      </c>
      <c r="BP390" s="131">
        <f t="shared" ref="BP390" si="6611">H390/H405</f>
        <v>5.5335221907459868E-2</v>
      </c>
      <c r="BQ390" s="132">
        <f t="shared" ref="BQ390" si="6612">I390/I405</f>
        <v>6.5944691549023396E-2</v>
      </c>
      <c r="BR390" s="129">
        <f t="shared" ref="BR390" si="6613">J390/J405</f>
        <v>7.1025020177562556E-2</v>
      </c>
      <c r="BS390" s="130">
        <f t="shared" ref="BS390" si="6614">K390/K405</f>
        <v>5.545286506469501E-2</v>
      </c>
      <c r="BT390" s="131">
        <f t="shared" ref="BT390" si="6615">L390/L405</f>
        <v>5.03959683225342E-2</v>
      </c>
      <c r="BU390" s="129">
        <f t="shared" ref="BU390" si="6616">M390/M405</f>
        <v>6.6800804828973839E-2</v>
      </c>
      <c r="BV390" s="133">
        <f t="shared" ref="BV390" si="6617">N390/N405</f>
        <v>5.1812366737739875E-2</v>
      </c>
      <c r="BW390" s="134">
        <f t="shared" ref="BW390" si="6618">O390/O405</f>
        <v>5.3807767411586029E-2</v>
      </c>
      <c r="BX390" s="129">
        <f t="shared" ref="BX390" si="6619">P390/P405</f>
        <v>5.73175391669851E-2</v>
      </c>
      <c r="BY390" s="130">
        <f t="shared" ref="BY390" si="6620">Q390/Q405</f>
        <v>5.7423498299962218E-2</v>
      </c>
      <c r="BZ390" s="131">
        <f t="shared" ref="BZ390" si="6621">R390/R405</f>
        <v>6.5564087418783223E-2</v>
      </c>
      <c r="CA390" s="132">
        <f t="shared" ref="CA390" si="6622">S390/S405</f>
        <v>6.3873626373626369E-2</v>
      </c>
      <c r="CB390" s="129">
        <f t="shared" ref="CB390" si="6623">T390/T405</f>
        <v>4.7375160051216392E-2</v>
      </c>
      <c r="CC390" s="130">
        <f t="shared" ref="CC390" si="6624">U390/U405</f>
        <v>4.5212765957446811E-2</v>
      </c>
      <c r="CD390" s="131">
        <f t="shared" ref="CD390" si="6625">V390/V405</f>
        <v>5.1023349668492361E-2</v>
      </c>
      <c r="CE390" s="132">
        <f t="shared" ref="CE390" si="6626">W390/W405</f>
        <v>6.167247386759582E-2</v>
      </c>
      <c r="CF390" s="129">
        <f t="shared" ref="CF390" si="6627">X390/X405</f>
        <v>3.9381153305203941E-2</v>
      </c>
      <c r="CG390" s="130">
        <f t="shared" ref="CG390" si="6628">Y390/Y405</f>
        <v>5.6671818650180318E-2</v>
      </c>
      <c r="CH390" s="131">
        <f t="shared" ref="CH390" si="6629">Z390/Z405</f>
        <v>6.3212927756653992E-2</v>
      </c>
      <c r="CI390" s="129">
        <f t="shared" ref="CI390" si="6630">AA390/AA405</f>
        <v>7.196666132393012E-2</v>
      </c>
      <c r="CJ390" s="135">
        <f t="shared" ref="CJ390" si="6631">AB390/AB405</f>
        <v>5.3414317136572687E-2</v>
      </c>
      <c r="CK390" s="136">
        <f t="shared" ref="CK390" si="6632">AC390/AC405</f>
        <v>6.2553255475915989E-2</v>
      </c>
    </row>
    <row r="391" spans="1:89" ht="14" thickBot="1">
      <c r="A391" s="146" t="s">
        <v>26</v>
      </c>
      <c r="B391" s="203">
        <v>166</v>
      </c>
      <c r="C391" s="197">
        <v>152</v>
      </c>
      <c r="D391" s="198">
        <v>128</v>
      </c>
      <c r="E391" s="199">
        <v>156</v>
      </c>
      <c r="F391" s="196">
        <v>175</v>
      </c>
      <c r="G391" s="200">
        <v>121</v>
      </c>
      <c r="H391" s="198">
        <v>267</v>
      </c>
      <c r="I391" s="199">
        <v>288</v>
      </c>
      <c r="J391" s="196">
        <v>84</v>
      </c>
      <c r="K391" s="197">
        <v>53</v>
      </c>
      <c r="L391" s="198">
        <v>143</v>
      </c>
      <c r="M391" s="196">
        <v>140</v>
      </c>
      <c r="N391" s="201">
        <v>231</v>
      </c>
      <c r="O391" s="204">
        <v>221</v>
      </c>
      <c r="P391" s="196">
        <v>130</v>
      </c>
      <c r="Q391" s="197">
        <v>141</v>
      </c>
      <c r="R391" s="198">
        <v>191</v>
      </c>
      <c r="S391" s="199">
        <v>143</v>
      </c>
      <c r="T391" s="196">
        <v>37</v>
      </c>
      <c r="U391" s="200">
        <v>28</v>
      </c>
      <c r="V391" s="198">
        <v>173</v>
      </c>
      <c r="W391" s="205">
        <v>141</v>
      </c>
      <c r="X391" s="196">
        <v>95</v>
      </c>
      <c r="Y391" s="200">
        <v>87</v>
      </c>
      <c r="Z391" s="198">
        <v>250</v>
      </c>
      <c r="AA391" s="196">
        <v>272</v>
      </c>
      <c r="AB391" s="172">
        <f t="shared" si="6385"/>
        <v>2070</v>
      </c>
      <c r="AC391" s="173">
        <f t="shared" si="6386"/>
        <v>1943</v>
      </c>
      <c r="AE391" s="275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4.5047489823609226E-2</v>
      </c>
      <c r="BK391" s="130">
        <f t="shared" ref="BK391" si="6633">C391/C405</f>
        <v>3.7642397226349676E-2</v>
      </c>
      <c r="BL391" s="131">
        <f t="shared" ref="BL391" si="6634">D391/D405</f>
        <v>5.3940160134850403E-2</v>
      </c>
      <c r="BM391" s="132">
        <f t="shared" ref="BM391" si="6635">E391/E405</f>
        <v>6.3081277800242627E-2</v>
      </c>
      <c r="BN391" s="129">
        <f t="shared" ref="BN391" si="6636">F391/F405</f>
        <v>5.2176505664877755E-2</v>
      </c>
      <c r="BO391" s="130">
        <f t="shared" ref="BO391" si="6637">G391/G405</f>
        <v>4.5098770033544539E-2</v>
      </c>
      <c r="BP391" s="131">
        <f t="shared" ref="BP391" si="6638">H391/H405</f>
        <v>5.0424929178470253E-2</v>
      </c>
      <c r="BQ391" s="132">
        <f t="shared" ref="BQ391" si="6639">I391/I405</f>
        <v>5.5695223361052024E-2</v>
      </c>
      <c r="BR391" s="129">
        <f t="shared" ref="BR391" si="6640">J391/J405</f>
        <v>6.7796610169491525E-2</v>
      </c>
      <c r="BS391" s="130">
        <f t="shared" ref="BS391" si="6641">K391/K405</f>
        <v>4.8983364140480594E-2</v>
      </c>
      <c r="BT391" s="131">
        <f t="shared" ref="BT391" si="6642">L391/L405</f>
        <v>5.1475881929445647E-2</v>
      </c>
      <c r="BU391" s="129">
        <f t="shared" ref="BU391" si="6643">M391/M405</f>
        <v>5.6338028169014086E-2</v>
      </c>
      <c r="BV391" s="133">
        <f t="shared" ref="BV391" si="6644">N391/N405</f>
        <v>4.9253731343283584E-2</v>
      </c>
      <c r="BW391" s="134">
        <f t="shared" ref="BW391" si="6645">O391/O405</f>
        <v>4.7949663701453676E-2</v>
      </c>
      <c r="BX391" s="129">
        <f t="shared" ref="BX391" si="6646">P391/P405</f>
        <v>4.9675200611387083E-2</v>
      </c>
      <c r="BY391" s="130">
        <f t="shared" ref="BY391" si="6647">Q391/Q405</f>
        <v>5.3267850396675483E-2</v>
      </c>
      <c r="BZ391" s="131">
        <f t="shared" ref="BZ391" si="6648">R391/R405</f>
        <v>5.6408741878322503E-2</v>
      </c>
      <c r="CA391" s="132">
        <f t="shared" ref="CA391" si="6649">S391/S405</f>
        <v>4.9107142857142856E-2</v>
      </c>
      <c r="CB391" s="129">
        <f t="shared" ref="CB391" si="6650">T391/T405</f>
        <v>4.7375160051216392E-2</v>
      </c>
      <c r="CC391" s="130">
        <f t="shared" ref="CC391" si="6651">U391/U405</f>
        <v>3.7234042553191488E-2</v>
      </c>
      <c r="CD391" s="131">
        <f t="shared" ref="CD391" si="6652">V391/V405</f>
        <v>4.9870279619486882E-2</v>
      </c>
      <c r="CE391" s="132">
        <f t="shared" ref="CE391" si="6653">W391/W405</f>
        <v>4.9128919860627181E-2</v>
      </c>
      <c r="CF391" s="129">
        <f t="shared" ref="CF391" si="6654">X391/X405</f>
        <v>4.4538209095171123E-2</v>
      </c>
      <c r="CG391" s="130">
        <f t="shared" ref="CG391" si="6655">Y391/Y405</f>
        <v>4.482225656877898E-2</v>
      </c>
      <c r="CH391" s="131">
        <f t="shared" ref="CH391" si="6656">Z391/Z405</f>
        <v>5.9410646387832701E-2</v>
      </c>
      <c r="CI391" s="129">
        <f t="shared" ref="CI391" si="6657">AA391/AA405</f>
        <v>4.3596730245231606E-2</v>
      </c>
      <c r="CJ391" s="135">
        <f t="shared" ref="CJ391" si="6658">AB391/AB405</f>
        <v>5.1739652069586084E-2</v>
      </c>
      <c r="CK391" s="136">
        <f t="shared" ref="CK391" si="6659">AC391/AC405</f>
        <v>4.8694301037541979E-2</v>
      </c>
    </row>
    <row r="392" spans="1:89" ht="15" thickTop="1" thickBot="1">
      <c r="A392" s="137" t="s">
        <v>27</v>
      </c>
      <c r="B392" s="206">
        <v>165</v>
      </c>
      <c r="C392" s="190">
        <v>330</v>
      </c>
      <c r="D392" s="191">
        <v>136</v>
      </c>
      <c r="E392" s="192">
        <v>173</v>
      </c>
      <c r="F392" s="189">
        <v>182</v>
      </c>
      <c r="G392" s="193">
        <v>165</v>
      </c>
      <c r="H392" s="191">
        <v>316</v>
      </c>
      <c r="I392" s="192">
        <v>327</v>
      </c>
      <c r="J392" s="189">
        <v>94</v>
      </c>
      <c r="K392" s="190">
        <v>38</v>
      </c>
      <c r="L392" s="191">
        <v>181</v>
      </c>
      <c r="M392" s="189">
        <v>110</v>
      </c>
      <c r="N392" s="194">
        <v>324</v>
      </c>
      <c r="O392" s="207">
        <v>220</v>
      </c>
      <c r="P392" s="189">
        <v>170</v>
      </c>
      <c r="Q392" s="190">
        <v>128</v>
      </c>
      <c r="R392" s="191">
        <v>204</v>
      </c>
      <c r="S392" s="192">
        <v>157</v>
      </c>
      <c r="T392" s="189">
        <v>66</v>
      </c>
      <c r="U392" s="193">
        <v>30</v>
      </c>
      <c r="V392" s="191">
        <v>198</v>
      </c>
      <c r="W392" s="208">
        <v>158</v>
      </c>
      <c r="X392" s="189">
        <v>117</v>
      </c>
      <c r="Y392" s="193">
        <v>118</v>
      </c>
      <c r="Z392" s="191">
        <v>226</v>
      </c>
      <c r="AA392" s="189">
        <v>390</v>
      </c>
      <c r="AB392" s="172">
        <f t="shared" si="6385"/>
        <v>2379</v>
      </c>
      <c r="AC392" s="173">
        <f t="shared" si="6386"/>
        <v>2344</v>
      </c>
      <c r="AE392" s="269" t="s">
        <v>13</v>
      </c>
      <c r="AF392" s="20">
        <f t="shared" ref="AF392:BG392" si="6660">SUM(AF389:AF391)</f>
        <v>537</v>
      </c>
      <c r="AG392" s="21">
        <f t="shared" si="6660"/>
        <v>793</v>
      </c>
      <c r="AH392" s="20">
        <f t="shared" si="6660"/>
        <v>291</v>
      </c>
      <c r="AI392" s="21">
        <f t="shared" si="6660"/>
        <v>419</v>
      </c>
      <c r="AJ392" s="20">
        <f t="shared" si="6660"/>
        <v>334</v>
      </c>
      <c r="AK392" s="21">
        <f t="shared" si="6660"/>
        <v>525</v>
      </c>
      <c r="AL392" s="20">
        <f t="shared" si="6660"/>
        <v>705</v>
      </c>
      <c r="AM392" s="21">
        <f t="shared" si="6660"/>
        <v>922</v>
      </c>
      <c r="AN392" s="20">
        <f t="shared" si="6660"/>
        <v>180</v>
      </c>
      <c r="AO392" s="21">
        <f t="shared" si="6660"/>
        <v>85</v>
      </c>
      <c r="AP392" s="20">
        <f t="shared" si="6660"/>
        <v>547</v>
      </c>
      <c r="AQ392" s="21">
        <f t="shared" si="6660"/>
        <v>188</v>
      </c>
      <c r="AR392" s="20">
        <f t="shared" si="6660"/>
        <v>718</v>
      </c>
      <c r="AS392" s="21">
        <f t="shared" si="6660"/>
        <v>557</v>
      </c>
      <c r="AT392" s="20">
        <f t="shared" si="6660"/>
        <v>349</v>
      </c>
      <c r="AU392" s="21">
        <f t="shared" si="6660"/>
        <v>409</v>
      </c>
      <c r="AV392" s="20">
        <f t="shared" si="6660"/>
        <v>354</v>
      </c>
      <c r="AW392" s="21">
        <f t="shared" si="6660"/>
        <v>519</v>
      </c>
      <c r="AX392" s="20">
        <f t="shared" si="6660"/>
        <v>163</v>
      </c>
      <c r="AY392" s="21">
        <f t="shared" si="6660"/>
        <v>29</v>
      </c>
      <c r="AZ392" s="20">
        <f t="shared" si="6660"/>
        <v>643</v>
      </c>
      <c r="BA392" s="21">
        <f t="shared" si="6660"/>
        <v>295</v>
      </c>
      <c r="BB392" s="20">
        <f t="shared" si="6660"/>
        <v>389</v>
      </c>
      <c r="BC392" s="21">
        <f t="shared" si="6660"/>
        <v>274</v>
      </c>
      <c r="BD392" s="20">
        <f t="shared" si="6660"/>
        <v>433</v>
      </c>
      <c r="BE392" s="21">
        <f t="shared" si="6660"/>
        <v>1118</v>
      </c>
      <c r="BF392" s="174">
        <f t="shared" si="6660"/>
        <v>5643</v>
      </c>
      <c r="BG392" s="175">
        <f t="shared" si="6660"/>
        <v>6133</v>
      </c>
      <c r="BI392" s="137" t="s">
        <v>27</v>
      </c>
      <c r="BJ392" s="129">
        <f>B392/B405</f>
        <v>4.4776119402985072E-2</v>
      </c>
      <c r="BK392" s="130">
        <f t="shared" ref="BK392" si="6661">C392/C405</f>
        <v>8.1723625557206539E-2</v>
      </c>
      <c r="BL392" s="131">
        <f t="shared" ref="BL392" si="6662">D392/D405</f>
        <v>5.7311420143278551E-2</v>
      </c>
      <c r="BM392" s="132">
        <f t="shared" ref="BM392" si="6663">E392/E405</f>
        <v>6.9955519611807515E-2</v>
      </c>
      <c r="BN392" s="129">
        <f t="shared" ref="BN392" si="6664">F392/F405</f>
        <v>5.4263565891472867E-2</v>
      </c>
      <c r="BO392" s="130">
        <f t="shared" ref="BO392" si="6665">G392/G405</f>
        <v>6.1498322773015285E-2</v>
      </c>
      <c r="BP392" s="131">
        <f t="shared" ref="BP392" si="6666">H392/H405</f>
        <v>5.9678942398489143E-2</v>
      </c>
      <c r="BQ392" s="132">
        <f t="shared" ref="BQ392" si="6667">I392/I405</f>
        <v>6.3237284857861148E-2</v>
      </c>
      <c r="BR392" s="129">
        <f t="shared" ref="BR392" si="6668">J392/J405</f>
        <v>7.5867635189669089E-2</v>
      </c>
      <c r="BS392" s="130">
        <f t="shared" ref="BS392" si="6669">K392/K405</f>
        <v>3.512014787430684E-2</v>
      </c>
      <c r="BT392" s="131">
        <f t="shared" ref="BT392" si="6670">L392/L405</f>
        <v>6.5154787616990645E-2</v>
      </c>
      <c r="BU392" s="129">
        <f t="shared" ref="BU392" si="6671">M392/M405</f>
        <v>4.4265593561368208E-2</v>
      </c>
      <c r="BV392" s="133">
        <f t="shared" ref="BV392" si="6672">N392/N405</f>
        <v>6.9083155650319833E-2</v>
      </c>
      <c r="BW392" s="134">
        <f t="shared" ref="BW392" si="6673">O392/O405</f>
        <v>4.77326968973747E-2</v>
      </c>
      <c r="BX392" s="129">
        <f t="shared" ref="BX392" si="6674">P392/P405</f>
        <v>6.4959877722583104E-2</v>
      </c>
      <c r="BY392" s="130">
        <f t="shared" ref="BY392" si="6675">Q392/Q405</f>
        <v>4.8356630147336606E-2</v>
      </c>
      <c r="BZ392" s="131">
        <f t="shared" ref="BZ392" si="6676">R392/R405</f>
        <v>6.0248080330773772E-2</v>
      </c>
      <c r="CA392" s="132">
        <f t="shared" ref="CA392" si="6677">S392/S405</f>
        <v>5.3914835164835168E-2</v>
      </c>
      <c r="CB392" s="129">
        <f t="shared" ref="CB392" si="6678">T392/T405</f>
        <v>8.4507042253521125E-2</v>
      </c>
      <c r="CC392" s="130">
        <f t="shared" ref="CC392" si="6679">U392/U405</f>
        <v>3.9893617021276598E-2</v>
      </c>
      <c r="CD392" s="131">
        <f t="shared" ref="CD392" si="6680">V392/V405</f>
        <v>5.7076967425771119E-2</v>
      </c>
      <c r="CE392" s="132">
        <f t="shared" ref="CE392" si="6681">W392/W405</f>
        <v>5.5052264808362367E-2</v>
      </c>
      <c r="CF392" s="129">
        <f t="shared" ref="CF392" si="6682">X392/X405</f>
        <v>5.4852320675105488E-2</v>
      </c>
      <c r="CG392" s="130">
        <f t="shared" ref="CG392" si="6683">Y392/Y405</f>
        <v>6.0793405461102526E-2</v>
      </c>
      <c r="CH392" s="131">
        <f t="shared" ref="CH392" si="6684">Z392/Z405</f>
        <v>5.3707224334600762E-2</v>
      </c>
      <c r="CI392" s="129">
        <f t="shared" ref="CI392" si="6685">AA392/AA405</f>
        <v>6.2510017631030618E-2</v>
      </c>
      <c r="CJ392" s="135">
        <f t="shared" ref="CJ392" si="6686">AB392/AB405</f>
        <v>5.9463107378524296E-2</v>
      </c>
      <c r="CK392" s="136">
        <f t="shared" ref="CK392" si="6687">AC392/AC405</f>
        <v>5.8743922610395467E-2</v>
      </c>
    </row>
    <row r="393" spans="1:89" ht="14" thickTop="1">
      <c r="A393" s="146" t="s">
        <v>28</v>
      </c>
      <c r="B393" s="203">
        <v>147</v>
      </c>
      <c r="C393" s="197">
        <v>284</v>
      </c>
      <c r="D393" s="198">
        <v>99</v>
      </c>
      <c r="E393" s="199">
        <v>190</v>
      </c>
      <c r="F393" s="196">
        <v>179</v>
      </c>
      <c r="G393" s="200">
        <v>170</v>
      </c>
      <c r="H393" s="198">
        <v>368</v>
      </c>
      <c r="I393" s="199">
        <v>357</v>
      </c>
      <c r="J393" s="196">
        <v>94</v>
      </c>
      <c r="K393" s="197">
        <v>30</v>
      </c>
      <c r="L393" s="198">
        <v>226</v>
      </c>
      <c r="M393" s="196">
        <v>108</v>
      </c>
      <c r="N393" s="201">
        <v>287</v>
      </c>
      <c r="O393" s="204">
        <v>210</v>
      </c>
      <c r="P393" s="196">
        <v>195</v>
      </c>
      <c r="Q393" s="197">
        <v>119</v>
      </c>
      <c r="R393" s="198">
        <v>206</v>
      </c>
      <c r="S393" s="199">
        <v>187</v>
      </c>
      <c r="T393" s="196">
        <v>91</v>
      </c>
      <c r="U393" s="200">
        <v>28</v>
      </c>
      <c r="V393" s="198">
        <v>230</v>
      </c>
      <c r="W393" s="205">
        <v>177</v>
      </c>
      <c r="X393" s="196">
        <v>160</v>
      </c>
      <c r="Y393" s="200">
        <v>125</v>
      </c>
      <c r="Z393" s="198">
        <v>268</v>
      </c>
      <c r="AA393" s="196">
        <v>402</v>
      </c>
      <c r="AB393" s="172">
        <f t="shared" si="6385"/>
        <v>2550</v>
      </c>
      <c r="AC393" s="173">
        <f t="shared" si="6386"/>
        <v>2387</v>
      </c>
      <c r="BI393" s="146" t="s">
        <v>28</v>
      </c>
      <c r="BJ393" s="129">
        <f>B393/B405</f>
        <v>3.9891451831750337E-2</v>
      </c>
      <c r="BK393" s="130">
        <f t="shared" ref="BK393" si="6688">C393/C405</f>
        <v>7.0331847449232293E-2</v>
      </c>
      <c r="BL393" s="131">
        <f t="shared" ref="BL393" si="6689">D393/D405</f>
        <v>4.1719342604298354E-2</v>
      </c>
      <c r="BM393" s="132">
        <f t="shared" ref="BM393" si="6690">E393/E405</f>
        <v>7.6829761423372417E-2</v>
      </c>
      <c r="BN393" s="129">
        <f t="shared" ref="BN393" si="6691">F393/F405</f>
        <v>5.3369111508646393E-2</v>
      </c>
      <c r="BO393" s="130">
        <f t="shared" ref="BO393" si="6692">G393/G405</f>
        <v>6.3361908311591497E-2</v>
      </c>
      <c r="BP393" s="131">
        <f t="shared" ref="BP393" si="6693">H393/H405</f>
        <v>6.949952785646836E-2</v>
      </c>
      <c r="BQ393" s="132">
        <f t="shared" ref="BQ393" si="6694">I393/I405</f>
        <v>6.90388706246374E-2</v>
      </c>
      <c r="BR393" s="129">
        <f t="shared" ref="BR393" si="6695">J393/J405</f>
        <v>7.5867635189669089E-2</v>
      </c>
      <c r="BS393" s="130">
        <f t="shared" ref="BS393" si="6696">K393/K405</f>
        <v>2.7726432532347505E-2</v>
      </c>
      <c r="BT393" s="131">
        <f t="shared" ref="BT393" si="6697">L393/L405</f>
        <v>8.1353491720662349E-2</v>
      </c>
      <c r="BU393" s="129">
        <f t="shared" ref="BU393" si="6698">M393/M405</f>
        <v>4.3460764587525152E-2</v>
      </c>
      <c r="BV393" s="133">
        <f t="shared" ref="BV393" si="6699">N393/N405</f>
        <v>6.1194029850746269E-2</v>
      </c>
      <c r="BW393" s="134">
        <f t="shared" ref="BW393" si="6700">O393/O405</f>
        <v>4.556302885658494E-2</v>
      </c>
      <c r="BX393" s="129">
        <f t="shared" ref="BX393" si="6701">P393/P405</f>
        <v>7.4512800917080624E-2</v>
      </c>
      <c r="BY393" s="130">
        <f t="shared" ref="BY393" si="6702">Q393/Q405</f>
        <v>4.4956554590102005E-2</v>
      </c>
      <c r="BZ393" s="131">
        <f t="shared" ref="BZ393" si="6703">R393/R405</f>
        <v>6.0838747784997045E-2</v>
      </c>
      <c r="CA393" s="132">
        <f t="shared" ref="CA393" si="6704">S393/S405</f>
        <v>6.4217032967032961E-2</v>
      </c>
      <c r="CB393" s="129">
        <f t="shared" ref="CB393" si="6705">T393/T405</f>
        <v>0.11651728553137004</v>
      </c>
      <c r="CC393" s="130">
        <f t="shared" ref="CC393" si="6706">U393/U405</f>
        <v>3.7234042553191488E-2</v>
      </c>
      <c r="CD393" s="131">
        <f t="shared" ref="CD393" si="6707">V393/V405</f>
        <v>6.6301527817814926E-2</v>
      </c>
      <c r="CE393" s="132">
        <f t="shared" ref="CE393" si="6708">W393/W405</f>
        <v>6.167247386759582E-2</v>
      </c>
      <c r="CF393" s="129">
        <f t="shared" ref="CF393" si="6709">X393/X405</f>
        <v>7.5011720581340841E-2</v>
      </c>
      <c r="CG393" s="130">
        <f t="shared" ref="CG393" si="6710">Y393/Y405</f>
        <v>6.4399793920659448E-2</v>
      </c>
      <c r="CH393" s="131">
        <f t="shared" ref="CH393" si="6711">Z393/Z405</f>
        <v>6.3688212927756657E-2</v>
      </c>
      <c r="CI393" s="129">
        <f t="shared" ref="CI393" si="6712">AA393/AA405</f>
        <v>6.4433402788908481E-2</v>
      </c>
      <c r="CJ393" s="135">
        <f t="shared" ref="CJ393" si="6713">AB393/AB405</f>
        <v>6.37372525494901E-2</v>
      </c>
      <c r="CK393" s="136">
        <f t="shared" ref="CK393" si="6714">AC393/AC405</f>
        <v>5.9821562828930884E-2</v>
      </c>
    </row>
    <row r="394" spans="1:89">
      <c r="A394" s="137" t="s">
        <v>29</v>
      </c>
      <c r="B394" s="206">
        <v>199</v>
      </c>
      <c r="C394" s="190">
        <v>314</v>
      </c>
      <c r="D394" s="191">
        <v>163</v>
      </c>
      <c r="E394" s="192">
        <v>204</v>
      </c>
      <c r="F394" s="189">
        <v>196</v>
      </c>
      <c r="G394" s="193">
        <v>310</v>
      </c>
      <c r="H394" s="191">
        <v>418</v>
      </c>
      <c r="I394" s="192">
        <v>412</v>
      </c>
      <c r="J394" s="189">
        <v>117</v>
      </c>
      <c r="K394" s="190">
        <v>54</v>
      </c>
      <c r="L394" s="191">
        <v>277</v>
      </c>
      <c r="M394" s="189">
        <v>106</v>
      </c>
      <c r="N394" s="194">
        <v>351</v>
      </c>
      <c r="O394" s="207">
        <v>288</v>
      </c>
      <c r="P394" s="189">
        <v>211</v>
      </c>
      <c r="Q394" s="190">
        <v>178</v>
      </c>
      <c r="R394" s="191">
        <v>203</v>
      </c>
      <c r="S394" s="192">
        <v>224</v>
      </c>
      <c r="T394" s="189">
        <v>140</v>
      </c>
      <c r="U394" s="193">
        <v>27</v>
      </c>
      <c r="V394" s="191">
        <v>316</v>
      </c>
      <c r="W394" s="208">
        <v>134</v>
      </c>
      <c r="X394" s="189">
        <v>217</v>
      </c>
      <c r="Y394" s="193">
        <v>95</v>
      </c>
      <c r="Z394" s="191">
        <v>288</v>
      </c>
      <c r="AA394" s="189">
        <v>504</v>
      </c>
      <c r="AB394" s="172">
        <f t="shared" si="6385"/>
        <v>3096</v>
      </c>
      <c r="AC394" s="173">
        <f t="shared" si="6386"/>
        <v>2850</v>
      </c>
      <c r="BI394" s="137" t="s">
        <v>29</v>
      </c>
      <c r="BJ394" s="129">
        <f>B394/B405</f>
        <v>5.4002713704206243E-2</v>
      </c>
      <c r="BK394" s="130">
        <f t="shared" ref="BK394" si="6715">C394/C405</f>
        <v>7.7761267954432889E-2</v>
      </c>
      <c r="BL394" s="131">
        <f t="shared" ref="BL394" si="6716">D394/D405</f>
        <v>6.8689422671723552E-2</v>
      </c>
      <c r="BM394" s="132">
        <f t="shared" ref="BM394" si="6717">E394/E405</f>
        <v>8.2490901738778807E-2</v>
      </c>
      <c r="BN394" s="129">
        <f t="shared" ref="BN394" si="6718">F394/F405</f>
        <v>5.8437686344663092E-2</v>
      </c>
      <c r="BO394" s="130">
        <f t="shared" ref="BO394" si="6719">G394/G405</f>
        <v>0.11554230339172568</v>
      </c>
      <c r="BP394" s="131">
        <f t="shared" ref="BP394" si="6720">H394/H405</f>
        <v>7.8942398489140697E-2</v>
      </c>
      <c r="BQ394" s="132">
        <f t="shared" ref="BQ394" si="6721">I394/I405</f>
        <v>7.9675111197060527E-2</v>
      </c>
      <c r="BR394" s="129">
        <f t="shared" ref="BR394" si="6722">J394/J405</f>
        <v>9.4430992736077482E-2</v>
      </c>
      <c r="BS394" s="130">
        <f t="shared" ref="BS394" si="6723">K394/K405</f>
        <v>4.9907578558225509E-2</v>
      </c>
      <c r="BT394" s="131">
        <f t="shared" ref="BT394" si="6724">L394/L405</f>
        <v>9.9712023038156947E-2</v>
      </c>
      <c r="BU394" s="129">
        <f t="shared" ref="BU394" si="6725">M394/M405</f>
        <v>4.265593561368209E-2</v>
      </c>
      <c r="BV394" s="133">
        <f t="shared" ref="BV394" si="6726">N394/N405</f>
        <v>7.4840085287846483E-2</v>
      </c>
      <c r="BW394" s="134">
        <f t="shared" ref="BW394" si="6727">O394/O405</f>
        <v>6.2486439574745062E-2</v>
      </c>
      <c r="BX394" s="129">
        <f t="shared" ref="BX394" si="6728">P394/P405</f>
        <v>8.0626671761559035E-2</v>
      </c>
      <c r="BY394" s="130">
        <f t="shared" ref="BY394" si="6729">Q394/Q405</f>
        <v>6.7245938798639965E-2</v>
      </c>
      <c r="BZ394" s="131">
        <f t="shared" ref="BZ394" si="6730">R394/R405</f>
        <v>5.9952746603662135E-2</v>
      </c>
      <c r="CA394" s="132">
        <f t="shared" ref="CA394" si="6731">S394/S405</f>
        <v>7.6923076923076927E-2</v>
      </c>
      <c r="CB394" s="129">
        <f t="shared" ref="CB394" si="6732">T394/T405</f>
        <v>0.17925736235595391</v>
      </c>
      <c r="CC394" s="130">
        <f t="shared" ref="CC394" si="6733">U394/U405</f>
        <v>3.5904255319148939E-2</v>
      </c>
      <c r="CD394" s="131">
        <f t="shared" ref="CD394" si="6734">V394/V405</f>
        <v>9.1092533871432693E-2</v>
      </c>
      <c r="CE394" s="132">
        <f t="shared" ref="CE394" si="6735">W394/W405</f>
        <v>4.6689895470383276E-2</v>
      </c>
      <c r="CF394" s="129">
        <f t="shared" ref="CF394" si="6736">X394/X405</f>
        <v>0.10173464603844351</v>
      </c>
      <c r="CG394" s="130">
        <f t="shared" ref="CG394" si="6737">Y394/Y405</f>
        <v>4.8943843379701188E-2</v>
      </c>
      <c r="CH394" s="131">
        <f t="shared" ref="CH394" si="6738">Z394/Z405</f>
        <v>6.8441064638783272E-2</v>
      </c>
      <c r="CI394" s="129">
        <f t="shared" ref="CI394" si="6739">AA394/AA405</f>
        <v>8.0782176630870325E-2</v>
      </c>
      <c r="CJ394" s="135">
        <f t="shared" ref="CJ394" si="6740">AB394/AB405</f>
        <v>7.7384523095380922E-2</v>
      </c>
      <c r="CK394" s="136">
        <f t="shared" ref="CK394" si="6741">AC394/AC405</f>
        <v>7.1424991228509843E-2</v>
      </c>
    </row>
    <row r="395" spans="1:89">
      <c r="A395" s="146" t="s">
        <v>30</v>
      </c>
      <c r="B395" s="203">
        <v>253</v>
      </c>
      <c r="C395" s="197">
        <v>408</v>
      </c>
      <c r="D395" s="198">
        <v>178</v>
      </c>
      <c r="E395" s="199">
        <v>202</v>
      </c>
      <c r="F395" s="196">
        <v>194</v>
      </c>
      <c r="G395" s="200">
        <v>253</v>
      </c>
      <c r="H395" s="198">
        <v>385</v>
      </c>
      <c r="I395" s="199">
        <v>430</v>
      </c>
      <c r="J395" s="196">
        <v>94</v>
      </c>
      <c r="K395" s="197">
        <v>39</v>
      </c>
      <c r="L395" s="198">
        <v>274</v>
      </c>
      <c r="M395" s="196">
        <v>119</v>
      </c>
      <c r="N395" s="201">
        <v>372</v>
      </c>
      <c r="O395" s="204">
        <v>300</v>
      </c>
      <c r="P395" s="196">
        <v>196</v>
      </c>
      <c r="Q395" s="197">
        <v>230</v>
      </c>
      <c r="R395" s="198">
        <v>182</v>
      </c>
      <c r="S395" s="199">
        <v>313</v>
      </c>
      <c r="T395" s="196">
        <v>106</v>
      </c>
      <c r="U395" s="200">
        <v>15</v>
      </c>
      <c r="V395" s="198">
        <v>276</v>
      </c>
      <c r="W395" s="205">
        <v>173</v>
      </c>
      <c r="X395" s="196">
        <v>210</v>
      </c>
      <c r="Y395" s="200">
        <v>143</v>
      </c>
      <c r="Z395" s="198">
        <v>247</v>
      </c>
      <c r="AA395" s="196">
        <v>615</v>
      </c>
      <c r="AB395" s="172">
        <f t="shared" si="6385"/>
        <v>2967</v>
      </c>
      <c r="AC395" s="173">
        <f t="shared" si="6386"/>
        <v>3240</v>
      </c>
      <c r="BI395" s="146" t="s">
        <v>30</v>
      </c>
      <c r="BJ395" s="129">
        <f>B395/B405</f>
        <v>6.8656716417910449E-2</v>
      </c>
      <c r="BK395" s="130">
        <f t="shared" ref="BK395" si="6742">C395/C405</f>
        <v>0.10104011887072809</v>
      </c>
      <c r="BL395" s="131">
        <f t="shared" ref="BL395" si="6743">D395/D405</f>
        <v>7.5010535187526345E-2</v>
      </c>
      <c r="BM395" s="132">
        <f t="shared" ref="BM395" si="6744">E395/E405</f>
        <v>8.1682167408006476E-2</v>
      </c>
      <c r="BN395" s="129">
        <f t="shared" ref="BN395" si="6745">F395/F405</f>
        <v>5.7841383422778773E-2</v>
      </c>
      <c r="BO395" s="130">
        <f t="shared" ref="BO395" si="6746">G395/G405</f>
        <v>9.4297428251956764E-2</v>
      </c>
      <c r="BP395" s="131">
        <f t="shared" ref="BP395" si="6747">H395/H405</f>
        <v>7.2710103871576962E-2</v>
      </c>
      <c r="BQ395" s="132">
        <f t="shared" ref="BQ395" si="6748">I395/I405</f>
        <v>8.3156062657126287E-2</v>
      </c>
      <c r="BR395" s="129">
        <f t="shared" ref="BR395" si="6749">J395/J405</f>
        <v>7.5867635189669089E-2</v>
      </c>
      <c r="BS395" s="130">
        <f t="shared" ref="BS395" si="6750">K395/K405</f>
        <v>3.6044362292051754E-2</v>
      </c>
      <c r="BT395" s="131">
        <f t="shared" ref="BT395" si="6751">L395/L405</f>
        <v>9.8632109431245507E-2</v>
      </c>
      <c r="BU395" s="129">
        <f t="shared" ref="BU395" si="6752">M395/M405</f>
        <v>4.788732394366197E-2</v>
      </c>
      <c r="BV395" s="133">
        <f t="shared" ref="BV395" si="6753">N395/N405</f>
        <v>7.9317697228144995E-2</v>
      </c>
      <c r="BW395" s="134">
        <f t="shared" ref="BW395" si="6754">O395/O405</f>
        <v>6.5090041223692774E-2</v>
      </c>
      <c r="BX395" s="129">
        <f t="shared" ref="BX395" si="6755">P395/P405</f>
        <v>7.4894917844860534E-2</v>
      </c>
      <c r="BY395" s="130">
        <f t="shared" ref="BY395" si="6756">Q395/Q405</f>
        <v>8.6890819795995472E-2</v>
      </c>
      <c r="BZ395" s="131">
        <f t="shared" ref="BZ395" si="6757">R395/R405</f>
        <v>5.3750738334317781E-2</v>
      </c>
      <c r="CA395" s="132">
        <f t="shared" ref="CA395" si="6758">S395/S405</f>
        <v>0.10748626373626374</v>
      </c>
      <c r="CB395" s="129">
        <f t="shared" ref="CB395" si="6759">T395/T405</f>
        <v>0.13572343149807939</v>
      </c>
      <c r="CC395" s="130">
        <f t="shared" ref="CC395" si="6760">U395/U405</f>
        <v>1.9946808510638299E-2</v>
      </c>
      <c r="CD395" s="131">
        <f t="shared" ref="CD395" si="6761">V395/V405</f>
        <v>7.9561833381377914E-2</v>
      </c>
      <c r="CE395" s="132">
        <f t="shared" ref="CE395" si="6762">W395/W405</f>
        <v>6.0278745644599306E-2</v>
      </c>
      <c r="CF395" s="129">
        <f t="shared" ref="CF395" si="6763">X395/X405</f>
        <v>9.8452883263009841E-2</v>
      </c>
      <c r="CG395" s="130">
        <f t="shared" ref="CG395" si="6764">Y395/Y405</f>
        <v>7.3673364245234421E-2</v>
      </c>
      <c r="CH395" s="131">
        <f t="shared" ref="CH395" si="6765">Z395/Z405</f>
        <v>5.8697718631178709E-2</v>
      </c>
      <c r="CI395" s="129">
        <f t="shared" ref="CI395" si="6766">AA395/AA405</f>
        <v>9.8573489341240578E-2</v>
      </c>
      <c r="CJ395" s="135">
        <f t="shared" ref="CJ395" si="6767">AB395/AB405</f>
        <v>7.4160167966406718E-2</v>
      </c>
      <c r="CK395" s="136">
        <f t="shared" ref="CK395" si="6768">AC395/AC405</f>
        <v>8.119893739662172E-2</v>
      </c>
    </row>
    <row r="396" spans="1:89">
      <c r="A396" s="137" t="s">
        <v>31</v>
      </c>
      <c r="B396" s="206">
        <v>284</v>
      </c>
      <c r="C396" s="190">
        <v>385</v>
      </c>
      <c r="D396" s="191">
        <v>113</v>
      </c>
      <c r="E396" s="192">
        <v>217</v>
      </c>
      <c r="F396" s="189">
        <v>140</v>
      </c>
      <c r="G396" s="193">
        <v>272</v>
      </c>
      <c r="H396" s="191">
        <v>320</v>
      </c>
      <c r="I396" s="192">
        <v>492</v>
      </c>
      <c r="J396" s="189">
        <v>86</v>
      </c>
      <c r="K396" s="190">
        <v>46</v>
      </c>
      <c r="L396" s="191">
        <v>273</v>
      </c>
      <c r="M396" s="189">
        <v>69</v>
      </c>
      <c r="N396" s="194">
        <v>346</v>
      </c>
      <c r="O396" s="207">
        <v>257</v>
      </c>
      <c r="P396" s="189">
        <v>153</v>
      </c>
      <c r="Q396" s="190">
        <v>179</v>
      </c>
      <c r="R396" s="191">
        <v>172</v>
      </c>
      <c r="S396" s="192">
        <v>206</v>
      </c>
      <c r="T396" s="189">
        <v>57</v>
      </c>
      <c r="U396" s="193">
        <v>14</v>
      </c>
      <c r="V396" s="191">
        <v>367</v>
      </c>
      <c r="W396" s="208">
        <v>122</v>
      </c>
      <c r="X396" s="189">
        <v>179</v>
      </c>
      <c r="Y396" s="193">
        <v>131</v>
      </c>
      <c r="Z396" s="191">
        <v>186</v>
      </c>
      <c r="AA396" s="189">
        <v>503</v>
      </c>
      <c r="AB396" s="172">
        <f t="shared" si="6385"/>
        <v>2676</v>
      </c>
      <c r="AC396" s="173">
        <f t="shared" si="6386"/>
        <v>2893</v>
      </c>
      <c r="BI396" s="137" t="s">
        <v>31</v>
      </c>
      <c r="BJ396" s="129">
        <f>B396/B405</f>
        <v>7.7069199457259152E-2</v>
      </c>
      <c r="BK396" s="130">
        <f t="shared" ref="BK396" si="6769">C396/C405</f>
        <v>9.5344229816740955E-2</v>
      </c>
      <c r="BL396" s="131">
        <f t="shared" ref="BL396" si="6770">D396/D405</f>
        <v>4.7619047619047616E-2</v>
      </c>
      <c r="BM396" s="132">
        <f t="shared" ref="BM396" si="6771">E396/E405</f>
        <v>8.7747674888799032E-2</v>
      </c>
      <c r="BN396" s="129">
        <f t="shared" ref="BN396" si="6772">F396/F405</f>
        <v>4.1741204531902207E-2</v>
      </c>
      <c r="BO396" s="130">
        <f t="shared" ref="BO396" si="6773">G396/G405</f>
        <v>0.10137905329854641</v>
      </c>
      <c r="BP396" s="131">
        <f t="shared" ref="BP396" si="6774">H396/H405</f>
        <v>6.043437204910293E-2</v>
      </c>
      <c r="BQ396" s="132">
        <f t="shared" ref="BQ396" si="6775">I396/I405</f>
        <v>9.5146006575130532E-2</v>
      </c>
      <c r="BR396" s="129">
        <f t="shared" ref="BR396" si="6776">J396/J405</f>
        <v>6.9410815173527041E-2</v>
      </c>
      <c r="BS396" s="130">
        <f t="shared" ref="BS396" si="6777">K396/K405</f>
        <v>4.2513863216266171E-2</v>
      </c>
      <c r="BT396" s="131">
        <f t="shared" ref="BT396" si="6778">L396/L405</f>
        <v>9.827213822894168E-2</v>
      </c>
      <c r="BU396" s="129">
        <f t="shared" ref="BU396" si="6779">M396/M405</f>
        <v>2.7766599597585512E-2</v>
      </c>
      <c r="BV396" s="133">
        <f t="shared" ref="BV396" si="6780">N396/N405</f>
        <v>7.377398720682303E-2</v>
      </c>
      <c r="BW396" s="134">
        <f t="shared" ref="BW396" si="6781">O396/O405</f>
        <v>5.5760468648296813E-2</v>
      </c>
      <c r="BX396" s="129">
        <f t="shared" ref="BX396" si="6782">P396/P405</f>
        <v>5.8463889950324796E-2</v>
      </c>
      <c r="BY396" s="130">
        <f t="shared" ref="BY396" si="6783">Q396/Q405</f>
        <v>6.7623724971666035E-2</v>
      </c>
      <c r="BZ396" s="131">
        <f t="shared" ref="BZ396" si="6784">R396/R405</f>
        <v>5.0797401063201415E-2</v>
      </c>
      <c r="CA396" s="132">
        <f t="shared" ref="CA396" si="6785">S396/S405</f>
        <v>7.074175824175824E-2</v>
      </c>
      <c r="CB396" s="129">
        <f t="shared" ref="CB396" si="6786">T396/T405</f>
        <v>7.2983354673495524E-2</v>
      </c>
      <c r="CC396" s="130">
        <f t="shared" ref="CC396" si="6787">U396/U405</f>
        <v>1.8617021276595744E-2</v>
      </c>
      <c r="CD396" s="131">
        <f t="shared" ref="CD396" si="6788">V396/V405</f>
        <v>0.10579417699625253</v>
      </c>
      <c r="CE396" s="132">
        <f t="shared" ref="CE396" si="6789">W396/W405</f>
        <v>4.2508710801393727E-2</v>
      </c>
      <c r="CF396" s="129">
        <f t="shared" ref="CF396" si="6790">X396/X405</f>
        <v>8.3919362400375064E-2</v>
      </c>
      <c r="CG396" s="130">
        <f t="shared" ref="CG396" si="6791">Y396/Y405</f>
        <v>6.7490984028851106E-2</v>
      </c>
      <c r="CH396" s="131">
        <f t="shared" ref="CH396" si="6792">Z396/Z405</f>
        <v>4.4201520912547532E-2</v>
      </c>
      <c r="CI396" s="129">
        <f t="shared" ref="CI396" si="6793">AA396/AA405</f>
        <v>8.0621894534380512E-2</v>
      </c>
      <c r="CJ396" s="135">
        <f t="shared" ref="CJ396" si="6794">AB396/AB405</f>
        <v>6.6886622675464913E-2</v>
      </c>
      <c r="CK396" s="136">
        <f t="shared" ref="CK396" si="6795">AC396/AC405</f>
        <v>7.250263144704526E-2</v>
      </c>
    </row>
    <row r="397" spans="1:89">
      <c r="A397" s="146" t="s">
        <v>32</v>
      </c>
      <c r="B397" s="203">
        <v>212</v>
      </c>
      <c r="C397" s="197">
        <v>242</v>
      </c>
      <c r="D397" s="198">
        <v>69</v>
      </c>
      <c r="E397" s="199">
        <v>164</v>
      </c>
      <c r="F397" s="196">
        <v>93</v>
      </c>
      <c r="G397" s="200">
        <v>210</v>
      </c>
      <c r="H397" s="198">
        <v>267</v>
      </c>
      <c r="I397" s="199">
        <v>377</v>
      </c>
      <c r="J397" s="196">
        <v>67</v>
      </c>
      <c r="K397" s="197">
        <v>34</v>
      </c>
      <c r="L397" s="198">
        <v>231</v>
      </c>
      <c r="M397" s="196">
        <v>70</v>
      </c>
      <c r="N397" s="201">
        <v>373</v>
      </c>
      <c r="O397" s="204">
        <v>287</v>
      </c>
      <c r="P397" s="196">
        <v>124</v>
      </c>
      <c r="Q397" s="197">
        <v>166</v>
      </c>
      <c r="R397" s="198">
        <v>118</v>
      </c>
      <c r="S397" s="199">
        <v>203</v>
      </c>
      <c r="T397" s="196">
        <v>38</v>
      </c>
      <c r="U397" s="200">
        <v>20</v>
      </c>
      <c r="V397" s="198">
        <v>373</v>
      </c>
      <c r="W397" s="205">
        <v>126</v>
      </c>
      <c r="X397" s="196">
        <v>115</v>
      </c>
      <c r="Y397" s="200">
        <v>100</v>
      </c>
      <c r="Z397" s="198">
        <v>122</v>
      </c>
      <c r="AA397" s="196">
        <v>333</v>
      </c>
      <c r="AB397" s="172">
        <f t="shared" si="6385"/>
        <v>2202</v>
      </c>
      <c r="AC397" s="173">
        <f t="shared" si="6386"/>
        <v>2332</v>
      </c>
      <c r="BI397" s="146" t="s">
        <v>32</v>
      </c>
      <c r="BJ397" s="129">
        <f>B397/B405</f>
        <v>5.7530529172320218E-2</v>
      </c>
      <c r="BK397" s="130">
        <f t="shared" ref="BK397" si="6796">C397/C405</f>
        <v>5.9930658741951463E-2</v>
      </c>
      <c r="BL397" s="131">
        <f t="shared" ref="BL397" si="6797">D397/D405</f>
        <v>2.9077117572692796E-2</v>
      </c>
      <c r="BM397" s="132">
        <f t="shared" ref="BM397" si="6798">E397/E405</f>
        <v>6.6316215123331981E-2</v>
      </c>
      <c r="BN397" s="129">
        <f t="shared" ref="BN397" si="6799">F397/F405</f>
        <v>2.7728085867620753E-2</v>
      </c>
      <c r="BO397" s="130">
        <f t="shared" ref="BO397" si="6800">G397/G405</f>
        <v>7.8270592620201265E-2</v>
      </c>
      <c r="BP397" s="131">
        <f t="shared" ref="BP397" si="6801">H397/H405</f>
        <v>5.0424929178470253E-2</v>
      </c>
      <c r="BQ397" s="132">
        <f t="shared" ref="BQ397" si="6802">I397/I405</f>
        <v>7.2906594469154901E-2</v>
      </c>
      <c r="BR397" s="129">
        <f t="shared" ref="BR397" si="6803">J397/J405</f>
        <v>5.4075867635189671E-2</v>
      </c>
      <c r="BS397" s="130">
        <f t="shared" ref="BS397" si="6804">K397/K405</f>
        <v>3.1423290203327174E-2</v>
      </c>
      <c r="BT397" s="131">
        <f t="shared" ref="BT397" si="6805">L397/L405</f>
        <v>8.3153347732181429E-2</v>
      </c>
      <c r="BU397" s="129">
        <f t="shared" ref="BU397" si="6806">M397/M405</f>
        <v>2.8169014084507043E-2</v>
      </c>
      <c r="BV397" s="133">
        <f t="shared" ref="BV397" si="6807">N397/N405</f>
        <v>7.9530916844349681E-2</v>
      </c>
      <c r="BW397" s="134">
        <f t="shared" ref="BW397" si="6808">O397/O405</f>
        <v>6.2269472770666086E-2</v>
      </c>
      <c r="BX397" s="129">
        <f t="shared" ref="BX397" si="6809">P397/P405</f>
        <v>4.7382499044707684E-2</v>
      </c>
      <c r="BY397" s="130">
        <f t="shared" ref="BY397" si="6810">Q397/Q405</f>
        <v>6.2712504722327159E-2</v>
      </c>
      <c r="BZ397" s="131">
        <f t="shared" ref="BZ397" si="6811">R397/R405</f>
        <v>3.4849379799173068E-2</v>
      </c>
      <c r="CA397" s="132">
        <f t="shared" ref="CA397" si="6812">S397/S405</f>
        <v>6.9711538461538464E-2</v>
      </c>
      <c r="CB397" s="129">
        <f t="shared" ref="CB397" si="6813">T397/T405</f>
        <v>4.8655569782330349E-2</v>
      </c>
      <c r="CC397" s="130">
        <f t="shared" ref="CC397" si="6814">U397/U405</f>
        <v>2.6595744680851064E-2</v>
      </c>
      <c r="CD397" s="131">
        <f t="shared" ref="CD397" si="6815">V397/V405</f>
        <v>0.10752378206976074</v>
      </c>
      <c r="CE397" s="132">
        <f t="shared" ref="CE397" si="6816">W397/W405</f>
        <v>4.3902439024390241E-2</v>
      </c>
      <c r="CF397" s="129">
        <f t="shared" ref="CF397" si="6817">X397/X405</f>
        <v>5.3914674167838725E-2</v>
      </c>
      <c r="CG397" s="130">
        <f t="shared" ref="CG397" si="6818">Y397/Y405</f>
        <v>5.151983513652756E-2</v>
      </c>
      <c r="CH397" s="131">
        <f t="shared" ref="CH397" si="6819">Z397/Z405</f>
        <v>2.8992395437262359E-2</v>
      </c>
      <c r="CI397" s="129">
        <f t="shared" ref="CI397" si="6820">AA397/AA405</f>
        <v>5.3373938131110757E-2</v>
      </c>
      <c r="CJ397" s="135">
        <f t="shared" ref="CJ397" si="6821">AB397/AB405</f>
        <v>5.5038992201559687E-2</v>
      </c>
      <c r="CK397" s="136">
        <f t="shared" ref="CK397" si="6822">AC397/AC405</f>
        <v>5.8443185805222793E-2</v>
      </c>
    </row>
    <row r="398" spans="1:89">
      <c r="A398" s="137" t="s">
        <v>33</v>
      </c>
      <c r="B398" s="206">
        <v>137</v>
      </c>
      <c r="C398" s="190">
        <v>220</v>
      </c>
      <c r="D398" s="191">
        <v>39</v>
      </c>
      <c r="E398" s="192">
        <v>156</v>
      </c>
      <c r="F398" s="189">
        <v>45</v>
      </c>
      <c r="G398" s="193">
        <v>166</v>
      </c>
      <c r="H398" s="191">
        <v>107</v>
      </c>
      <c r="I398" s="192">
        <v>260</v>
      </c>
      <c r="J398" s="189">
        <v>29</v>
      </c>
      <c r="K398" s="190">
        <v>33</v>
      </c>
      <c r="L398" s="191">
        <v>208</v>
      </c>
      <c r="M398" s="189">
        <v>50</v>
      </c>
      <c r="N398" s="194">
        <v>188</v>
      </c>
      <c r="O398" s="207">
        <v>143</v>
      </c>
      <c r="P398" s="189">
        <v>49</v>
      </c>
      <c r="Q398" s="190">
        <v>118</v>
      </c>
      <c r="R398" s="191">
        <v>74</v>
      </c>
      <c r="S398" s="192">
        <v>146</v>
      </c>
      <c r="T398" s="189">
        <v>15</v>
      </c>
      <c r="U398" s="193">
        <v>7</v>
      </c>
      <c r="V398" s="191">
        <v>216</v>
      </c>
      <c r="W398" s="208">
        <v>69</v>
      </c>
      <c r="X398" s="189">
        <v>47</v>
      </c>
      <c r="Y398" s="193">
        <v>54</v>
      </c>
      <c r="Z398" s="191">
        <v>114</v>
      </c>
      <c r="AA398" s="189">
        <v>380</v>
      </c>
      <c r="AB398" s="172">
        <f t="shared" si="6385"/>
        <v>1268</v>
      </c>
      <c r="AC398" s="173">
        <f t="shared" si="6386"/>
        <v>1802</v>
      </c>
      <c r="BI398" s="137" t="s">
        <v>33</v>
      </c>
      <c r="BJ398" s="129">
        <f>B398/B405</f>
        <v>3.7177747625508822E-2</v>
      </c>
      <c r="BK398" s="130">
        <f t="shared" ref="BK398" si="6823">C398/C405</f>
        <v>5.4482417038137693E-2</v>
      </c>
      <c r="BL398" s="131">
        <f t="shared" ref="BL398" si="6824">D398/D405</f>
        <v>1.643489254108723E-2</v>
      </c>
      <c r="BM398" s="132">
        <f t="shared" ref="BM398" si="6825">E398/E405</f>
        <v>6.3081277800242627E-2</v>
      </c>
      <c r="BN398" s="129">
        <f t="shared" ref="BN398" si="6826">F398/F405</f>
        <v>1.3416815742397137E-2</v>
      </c>
      <c r="BO398" s="130">
        <f t="shared" ref="BO398" si="6827">G398/G405</f>
        <v>6.1871039880730526E-2</v>
      </c>
      <c r="BP398" s="131">
        <f t="shared" ref="BP398" si="6828">H398/H405</f>
        <v>2.0207743153918791E-2</v>
      </c>
      <c r="BQ398" s="132">
        <f t="shared" ref="BQ398" si="6829">I398/I405</f>
        <v>5.0280409978727521E-2</v>
      </c>
      <c r="BR398" s="129">
        <f t="shared" ref="BR398" si="6830">J398/J405</f>
        <v>2.3405972558514933E-2</v>
      </c>
      <c r="BS398" s="130">
        <f t="shared" ref="BS398" si="6831">K398/K405</f>
        <v>3.0499075785582256E-2</v>
      </c>
      <c r="BT398" s="131">
        <f t="shared" ref="BT398" si="6832">L398/L405</f>
        <v>7.487401007919367E-2</v>
      </c>
      <c r="BU398" s="129">
        <f t="shared" ref="BU398" si="6833">M398/M405</f>
        <v>2.0120724346076459E-2</v>
      </c>
      <c r="BV398" s="133">
        <f t="shared" ref="BV398" si="6834">N398/N405</f>
        <v>4.0085287846481875E-2</v>
      </c>
      <c r="BW398" s="134">
        <f t="shared" ref="BW398" si="6835">O398/O405</f>
        <v>3.1026252983293555E-2</v>
      </c>
      <c r="BX398" s="129">
        <f t="shared" ref="BX398" si="6836">P398/P405</f>
        <v>1.8723729461215134E-2</v>
      </c>
      <c r="BY398" s="130">
        <f t="shared" ref="BY398" si="6837">Q398/Q405</f>
        <v>4.4578768417075934E-2</v>
      </c>
      <c r="BZ398" s="131">
        <f t="shared" ref="BZ398" si="6838">R398/R405</f>
        <v>2.1854695806261076E-2</v>
      </c>
      <c r="CA398" s="132">
        <f t="shared" ref="CA398" si="6839">S398/S405</f>
        <v>5.013736263736264E-2</v>
      </c>
      <c r="CB398" s="129">
        <f t="shared" ref="CB398" si="6840">T398/T405</f>
        <v>1.9206145966709345E-2</v>
      </c>
      <c r="CC398" s="130">
        <f t="shared" ref="CC398" si="6841">U398/U405</f>
        <v>9.3085106382978719E-3</v>
      </c>
      <c r="CD398" s="131">
        <f t="shared" ref="CD398" si="6842">V398/V405</f>
        <v>6.2265782646295766E-2</v>
      </c>
      <c r="CE398" s="132">
        <f t="shared" ref="CE398" si="6843">W398/W405</f>
        <v>2.4041811846689895E-2</v>
      </c>
      <c r="CF398" s="129">
        <f t="shared" ref="CF398" si="6844">X398/X405</f>
        <v>2.2034692920768869E-2</v>
      </c>
      <c r="CG398" s="130">
        <f t="shared" ref="CG398" si="6845">Y398/Y405</f>
        <v>2.7820710973724884E-2</v>
      </c>
      <c r="CH398" s="131">
        <f t="shared" ref="CH398" si="6846">Z398/Z405</f>
        <v>2.709125475285171E-2</v>
      </c>
      <c r="CI398" s="129">
        <f t="shared" ref="CI398" si="6847">AA398/AA405</f>
        <v>6.0907196666132396E-2</v>
      </c>
      <c r="CJ398" s="135">
        <f t="shared" ref="CJ398" si="6848">AB398/AB405</f>
        <v>3.1693661267746448E-2</v>
      </c>
      <c r="CK398" s="136">
        <f t="shared" ref="CK398" si="6849">AC398/AC405</f>
        <v>4.5160643576763068E-2</v>
      </c>
    </row>
    <row r="399" spans="1:89">
      <c r="A399" s="146" t="s">
        <v>34</v>
      </c>
      <c r="B399" s="203">
        <v>1</v>
      </c>
      <c r="C399" s="197">
        <v>70</v>
      </c>
      <c r="D399" s="198">
        <v>10</v>
      </c>
      <c r="E399" s="199">
        <v>42</v>
      </c>
      <c r="F399" s="196">
        <v>9</v>
      </c>
      <c r="G399" s="200">
        <v>50</v>
      </c>
      <c r="H399" s="198">
        <v>19</v>
      </c>
      <c r="I399" s="199">
        <v>76</v>
      </c>
      <c r="J399" s="196">
        <v>7</v>
      </c>
      <c r="K399" s="197">
        <v>14</v>
      </c>
      <c r="L399" s="198">
        <v>39</v>
      </c>
      <c r="M399" s="196">
        <v>15</v>
      </c>
      <c r="N399" s="201">
        <v>37</v>
      </c>
      <c r="O399" s="204">
        <v>45</v>
      </c>
      <c r="P399" s="196">
        <v>22</v>
      </c>
      <c r="Q399" s="197">
        <v>41</v>
      </c>
      <c r="R399" s="198">
        <v>23</v>
      </c>
      <c r="S399" s="199">
        <v>46</v>
      </c>
      <c r="T399" s="196">
        <v>13</v>
      </c>
      <c r="U399" s="200">
        <v>7</v>
      </c>
      <c r="V399" s="198">
        <v>53</v>
      </c>
      <c r="W399" s="205">
        <v>29</v>
      </c>
      <c r="X399" s="196">
        <v>13</v>
      </c>
      <c r="Y399" s="200">
        <v>36</v>
      </c>
      <c r="Z399" s="198">
        <v>39</v>
      </c>
      <c r="AA399" s="196">
        <v>67</v>
      </c>
      <c r="AB399" s="172">
        <f t="shared" si="6385"/>
        <v>285</v>
      </c>
      <c r="AC399" s="173">
        <f t="shared" si="6386"/>
        <v>538</v>
      </c>
      <c r="BI399" s="146" t="s">
        <v>34</v>
      </c>
      <c r="BJ399" s="129">
        <f>B399/B405</f>
        <v>2.7137042062415199E-4</v>
      </c>
      <c r="BK399" s="130">
        <f t="shared" ref="BK399" si="6850">C399/C405</f>
        <v>1.7335314512134721E-2</v>
      </c>
      <c r="BL399" s="131">
        <f t="shared" ref="BL399" si="6851">D399/D405</f>
        <v>4.2140750105351876E-3</v>
      </c>
      <c r="BM399" s="132">
        <f t="shared" ref="BM399" si="6852">E399/E405</f>
        <v>1.6983420946219168E-2</v>
      </c>
      <c r="BN399" s="129">
        <f t="shared" ref="BN399" si="6853">F399/F405</f>
        <v>2.6833631484794273E-3</v>
      </c>
      <c r="BO399" s="130">
        <f t="shared" ref="BO399" si="6854">G399/G405</f>
        <v>1.8635855385762207E-2</v>
      </c>
      <c r="BP399" s="131">
        <f t="shared" ref="BP399" si="6855">H399/H405</f>
        <v>3.5882908404154864E-3</v>
      </c>
      <c r="BQ399" s="132">
        <f t="shared" ref="BQ399" si="6856">I399/I405</f>
        <v>1.4697350609166505E-2</v>
      </c>
      <c r="BR399" s="129">
        <f t="shared" ref="BR399" si="6857">J399/J405</f>
        <v>5.6497175141242938E-3</v>
      </c>
      <c r="BS399" s="130">
        <f t="shared" ref="BS399" si="6858">K399/K405</f>
        <v>1.2939001848428836E-2</v>
      </c>
      <c r="BT399" s="131">
        <f t="shared" ref="BT399" si="6859">L399/L405</f>
        <v>1.4038876889848811E-2</v>
      </c>
      <c r="BU399" s="129">
        <f t="shared" ref="BU399" si="6860">M399/M405</f>
        <v>6.0362173038229373E-3</v>
      </c>
      <c r="BV399" s="133">
        <f t="shared" ref="BV399" si="6861">N399/N405</f>
        <v>7.8891257995735604E-3</v>
      </c>
      <c r="BW399" s="134">
        <f t="shared" ref="BW399" si="6862">O399/O405</f>
        <v>9.7635061835539168E-3</v>
      </c>
      <c r="BX399" s="129">
        <f t="shared" ref="BX399" si="6863">P399/P405</f>
        <v>8.4065724111578137E-3</v>
      </c>
      <c r="BY399" s="130">
        <f t="shared" ref="BY399" si="6864">Q399/Q405</f>
        <v>1.5489233094068758E-2</v>
      </c>
      <c r="BZ399" s="131">
        <f t="shared" ref="BZ399" si="6865">R399/R405</f>
        <v>6.7926757235676318E-3</v>
      </c>
      <c r="CA399" s="132">
        <f t="shared" ref="CA399" si="6866">S399/S405</f>
        <v>1.5796703296703296E-2</v>
      </c>
      <c r="CB399" s="129">
        <f t="shared" ref="CB399" si="6867">T399/T405</f>
        <v>1.6645326504481434E-2</v>
      </c>
      <c r="CC399" s="130">
        <f t="shared" ref="CC399" si="6868">U399/U405</f>
        <v>9.3085106382978719E-3</v>
      </c>
      <c r="CD399" s="131">
        <f t="shared" ref="CD399" si="6869">V399/V405</f>
        <v>1.5278178149322572E-2</v>
      </c>
      <c r="CE399" s="132">
        <f t="shared" ref="CE399" si="6870">W399/W405</f>
        <v>1.0104529616724738E-2</v>
      </c>
      <c r="CF399" s="129">
        <f t="shared" ref="CF399" si="6871">X399/X405</f>
        <v>6.0947022972339428E-3</v>
      </c>
      <c r="CG399" s="130">
        <f t="shared" ref="CG399" si="6872">Y399/Y405</f>
        <v>1.8547140649149921E-2</v>
      </c>
      <c r="CH399" s="131">
        <f t="shared" ref="CH399" si="6873">Z399/Z405</f>
        <v>9.2680608365019006E-3</v>
      </c>
      <c r="CI399" s="129">
        <f t="shared" ref="CI399" si="6874">AA399/AA405</f>
        <v>1.0738900464818079E-2</v>
      </c>
      <c r="CJ399" s="135">
        <f t="shared" ref="CJ399" si="6875">AB399/AB405</f>
        <v>7.1235752849430111E-3</v>
      </c>
      <c r="CK399" s="136">
        <f t="shared" ref="CK399" si="6876">AC399/AC405</f>
        <v>1.3483033431908174E-2</v>
      </c>
    </row>
    <row r="400" spans="1:89">
      <c r="A400" s="137" t="s">
        <v>35</v>
      </c>
      <c r="B400" s="206">
        <v>0</v>
      </c>
      <c r="C400" s="190">
        <v>20</v>
      </c>
      <c r="D400" s="191">
        <v>0</v>
      </c>
      <c r="E400" s="192">
        <v>15</v>
      </c>
      <c r="F400" s="189">
        <v>0</v>
      </c>
      <c r="G400" s="193">
        <v>3</v>
      </c>
      <c r="H400" s="191">
        <v>9</v>
      </c>
      <c r="I400" s="192">
        <v>11</v>
      </c>
      <c r="J400" s="189">
        <v>1</v>
      </c>
      <c r="K400" s="190">
        <v>0</v>
      </c>
      <c r="L400" s="191">
        <v>4</v>
      </c>
      <c r="M400" s="189">
        <v>0</v>
      </c>
      <c r="N400" s="194">
        <v>1</v>
      </c>
      <c r="O400" s="207">
        <v>6</v>
      </c>
      <c r="P400" s="189">
        <v>2</v>
      </c>
      <c r="Q400" s="190">
        <v>0</v>
      </c>
      <c r="R400" s="191">
        <v>1</v>
      </c>
      <c r="S400" s="192">
        <v>2</v>
      </c>
      <c r="T400" s="189">
        <v>2</v>
      </c>
      <c r="U400" s="193">
        <v>0</v>
      </c>
      <c r="V400" s="191">
        <v>0</v>
      </c>
      <c r="W400" s="208">
        <v>1</v>
      </c>
      <c r="X400" s="189">
        <v>1</v>
      </c>
      <c r="Y400" s="193">
        <v>2</v>
      </c>
      <c r="Z400" s="191">
        <v>0</v>
      </c>
      <c r="AA400" s="189">
        <v>5</v>
      </c>
      <c r="AB400" s="172">
        <f t="shared" si="6385"/>
        <v>21</v>
      </c>
      <c r="AC400" s="173">
        <f t="shared" si="6386"/>
        <v>65</v>
      </c>
      <c r="BI400" s="137" t="s">
        <v>35</v>
      </c>
      <c r="BJ400" s="129">
        <f>B400/B405</f>
        <v>0</v>
      </c>
      <c r="BK400" s="130">
        <f t="shared" ref="BK400" si="6877">C400/C405</f>
        <v>4.9529470034670627E-3</v>
      </c>
      <c r="BL400" s="131">
        <f t="shared" ref="BL400" si="6878">D400/D405</f>
        <v>0</v>
      </c>
      <c r="BM400" s="132">
        <f t="shared" ref="BM400" si="6879">E400/E405</f>
        <v>6.0655074807925598E-3</v>
      </c>
      <c r="BN400" s="129">
        <f t="shared" ref="BN400" si="6880">F400/F405</f>
        <v>0</v>
      </c>
      <c r="BO400" s="130">
        <f t="shared" ref="BO400" si="6881">G400/G405</f>
        <v>1.1181513231457323E-3</v>
      </c>
      <c r="BP400" s="131">
        <f t="shared" ref="BP400" si="6882">H400/H405</f>
        <v>1.6997167138810198E-3</v>
      </c>
      <c r="BQ400" s="132">
        <f t="shared" ref="BQ400" si="6883">I400/I405</f>
        <v>2.1272481144846258E-3</v>
      </c>
      <c r="BR400" s="129">
        <f t="shared" ref="BR400" si="6884">J400/J405</f>
        <v>8.0710250201775622E-4</v>
      </c>
      <c r="BS400" s="130">
        <f t="shared" ref="BS400" si="6885">K400/K405</f>
        <v>0</v>
      </c>
      <c r="BT400" s="131">
        <f t="shared" ref="BT400" si="6886">L400/L405</f>
        <v>1.4398848092152627E-3</v>
      </c>
      <c r="BU400" s="129">
        <f t="shared" ref="BU400" si="6887">M400/M405</f>
        <v>0</v>
      </c>
      <c r="BV400" s="133">
        <f t="shared" ref="BV400" si="6888">N400/N405</f>
        <v>2.1321961620469082E-4</v>
      </c>
      <c r="BW400" s="134">
        <f t="shared" ref="BW400" si="6889">O400/O405</f>
        <v>1.3018008244738556E-3</v>
      </c>
      <c r="BX400" s="129">
        <f t="shared" ref="BX400" si="6890">P400/P405</f>
        <v>7.6423385555980129E-4</v>
      </c>
      <c r="BY400" s="130">
        <f t="shared" ref="BY400" si="6891">Q400/Q405</f>
        <v>0</v>
      </c>
      <c r="BZ400" s="131">
        <f t="shared" ref="BZ400" si="6892">R400/R405</f>
        <v>2.9533372711163615E-4</v>
      </c>
      <c r="CA400" s="132">
        <f t="shared" ref="CA400" si="6893">S400/S405</f>
        <v>6.8681318681318687E-4</v>
      </c>
      <c r="CB400" s="129">
        <f t="shared" ref="CB400" si="6894">T400/T405</f>
        <v>2.5608194622279128E-3</v>
      </c>
      <c r="CC400" s="130">
        <f t="shared" ref="CC400" si="6895">U400/U405</f>
        <v>0</v>
      </c>
      <c r="CD400" s="131">
        <f t="shared" ref="CD400" si="6896">V400/V405</f>
        <v>0</v>
      </c>
      <c r="CE400" s="132">
        <f t="shared" ref="CE400" si="6897">W400/W405</f>
        <v>3.4843205574912892E-4</v>
      </c>
      <c r="CF400" s="129">
        <f t="shared" ref="CF400" si="6898">X400/X405</f>
        <v>4.6882325363338024E-4</v>
      </c>
      <c r="CG400" s="130">
        <f t="shared" ref="CG400" si="6899">Y400/Y405</f>
        <v>1.0303967027305513E-3</v>
      </c>
      <c r="CH400" s="131">
        <f t="shared" ref="CH400" si="6900">Z400/Z405</f>
        <v>0</v>
      </c>
      <c r="CI400" s="129">
        <f t="shared" ref="CI400" si="6901">AA400/AA405</f>
        <v>8.0141048244911041E-4</v>
      </c>
      <c r="CJ400" s="135">
        <f t="shared" ref="CJ400" si="6902">AB400/AB405</f>
        <v>5.2489502099580085E-4</v>
      </c>
      <c r="CK400" s="136">
        <f t="shared" ref="CK400" si="6903">AC400/AC405</f>
        <v>1.6289910280186458E-3</v>
      </c>
    </row>
    <row r="401" spans="1:89">
      <c r="A401" s="146" t="s">
        <v>36</v>
      </c>
      <c r="B401" s="203">
        <v>0</v>
      </c>
      <c r="C401" s="197">
        <v>0</v>
      </c>
      <c r="D401" s="198">
        <v>0</v>
      </c>
      <c r="E401" s="199">
        <v>1</v>
      </c>
      <c r="F401" s="196">
        <v>0</v>
      </c>
      <c r="G401" s="200">
        <v>0</v>
      </c>
      <c r="H401" s="198">
        <v>0</v>
      </c>
      <c r="I401" s="199">
        <v>0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2">
        <f t="shared" si="6385"/>
        <v>0</v>
      </c>
      <c r="AC401" s="173">
        <f t="shared" si="6386"/>
        <v>1</v>
      </c>
      <c r="BI401" s="146" t="s">
        <v>36</v>
      </c>
      <c r="BJ401" s="129">
        <f>B401/B405</f>
        <v>0</v>
      </c>
      <c r="BK401" s="130">
        <f t="shared" ref="BK401" si="6904">C401/C405</f>
        <v>0</v>
      </c>
      <c r="BL401" s="131">
        <f t="shared" ref="BL401" si="6905">D401/D405</f>
        <v>0</v>
      </c>
      <c r="BM401" s="132">
        <f t="shared" ref="BM401" si="6906">E401/E405</f>
        <v>4.0436716538617062E-4</v>
      </c>
      <c r="BN401" s="129">
        <f t="shared" ref="BN401" si="6907">F401/F405</f>
        <v>0</v>
      </c>
      <c r="BO401" s="130">
        <f t="shared" ref="BO401" si="6908">G401/G405</f>
        <v>0</v>
      </c>
      <c r="BP401" s="131">
        <f t="shared" ref="BP401" si="6909">H401/H405</f>
        <v>0</v>
      </c>
      <c r="BQ401" s="132">
        <f t="shared" ref="BQ401" si="6910">I401/I405</f>
        <v>0</v>
      </c>
      <c r="BR401" s="129">
        <f t="shared" ref="BR401" si="6911">J401/J405</f>
        <v>0</v>
      </c>
      <c r="BS401" s="130">
        <f t="shared" ref="BS401" si="6912">K401/K405</f>
        <v>0</v>
      </c>
      <c r="BT401" s="131">
        <f t="shared" ref="BT401" si="6913">L401/L405</f>
        <v>0</v>
      </c>
      <c r="BU401" s="129">
        <f t="shared" ref="BU401" si="6914">M401/M405</f>
        <v>0</v>
      </c>
      <c r="BV401" s="133">
        <f t="shared" ref="BV401" si="6915">N401/N405</f>
        <v>0</v>
      </c>
      <c r="BW401" s="134">
        <f t="shared" ref="BW401" si="6916">O401/O405</f>
        <v>0</v>
      </c>
      <c r="BX401" s="129">
        <f t="shared" ref="BX401" si="6917">P401/P405</f>
        <v>0</v>
      </c>
      <c r="BY401" s="130">
        <f t="shared" ref="BY401" si="6918">Q401/Q405</f>
        <v>0</v>
      </c>
      <c r="BZ401" s="131">
        <f t="shared" ref="BZ401" si="6919">R401/R405</f>
        <v>0</v>
      </c>
      <c r="CA401" s="132">
        <f t="shared" ref="CA401" si="6920">S401/S405</f>
        <v>0</v>
      </c>
      <c r="CB401" s="129">
        <f t="shared" ref="CB401" si="6921">T401/T405</f>
        <v>0</v>
      </c>
      <c r="CC401" s="130">
        <f t="shared" ref="CC401" si="6922">U401/U405</f>
        <v>0</v>
      </c>
      <c r="CD401" s="131">
        <f t="shared" ref="CD401" si="6923">V401/V405</f>
        <v>0</v>
      </c>
      <c r="CE401" s="132">
        <f t="shared" ref="CE401" si="6924">W401/W405</f>
        <v>0</v>
      </c>
      <c r="CF401" s="129">
        <f t="shared" ref="CF401" si="6925">X401/X405</f>
        <v>0</v>
      </c>
      <c r="CG401" s="130">
        <f t="shared" ref="CG401" si="6926">Y401/Y405</f>
        <v>0</v>
      </c>
      <c r="CH401" s="131">
        <f t="shared" ref="CH401" si="6927">Z401/Z405</f>
        <v>0</v>
      </c>
      <c r="CI401" s="129">
        <f t="shared" ref="CI401" si="6928">AA401/AA405</f>
        <v>0</v>
      </c>
      <c r="CJ401" s="135">
        <f t="shared" ref="CJ401" si="6929">AB401/AB405</f>
        <v>0</v>
      </c>
      <c r="CK401" s="136">
        <f t="shared" ref="CK401" si="6930">AC401/AC405</f>
        <v>2.5061400431056087E-5</v>
      </c>
    </row>
    <row r="402" spans="1:89">
      <c r="A402" s="137" t="s">
        <v>37</v>
      </c>
      <c r="B402" s="59"/>
      <c r="C402" s="60"/>
      <c r="D402" s="139"/>
      <c r="E402" s="140"/>
      <c r="F402" s="138"/>
      <c r="G402" s="141"/>
      <c r="H402" s="139"/>
      <c r="I402" s="140"/>
      <c r="J402" s="138"/>
      <c r="K402" s="141"/>
      <c r="L402" s="139"/>
      <c r="M402" s="138"/>
      <c r="N402" s="142"/>
      <c r="O402" s="143"/>
      <c r="P402" s="138"/>
      <c r="Q402" s="141"/>
      <c r="R402" s="139"/>
      <c r="S402" s="140"/>
      <c r="T402" s="138"/>
      <c r="U402" s="141"/>
      <c r="V402" s="139"/>
      <c r="W402" s="140"/>
      <c r="X402" s="138"/>
      <c r="Y402" s="141"/>
      <c r="Z402" s="144"/>
      <c r="AA402" s="145"/>
      <c r="AB402" s="172"/>
      <c r="AC402" s="173"/>
      <c r="BI402" s="137" t="s">
        <v>37</v>
      </c>
      <c r="BJ402" s="129">
        <f>B402/B405</f>
        <v>0</v>
      </c>
      <c r="BK402" s="130">
        <f t="shared" ref="BK402" si="6931">C402/C405</f>
        <v>0</v>
      </c>
      <c r="BL402" s="131">
        <f t="shared" ref="BL402" si="6932">D402/D405</f>
        <v>0</v>
      </c>
      <c r="BM402" s="132">
        <f t="shared" ref="BM402" si="6933">E402/E405</f>
        <v>0</v>
      </c>
      <c r="BN402" s="129">
        <f t="shared" ref="BN402" si="6934">F402/F405</f>
        <v>0</v>
      </c>
      <c r="BO402" s="130">
        <f t="shared" ref="BO402" si="6935">G402/G405</f>
        <v>0</v>
      </c>
      <c r="BP402" s="131">
        <f t="shared" ref="BP402" si="6936">H402/H405</f>
        <v>0</v>
      </c>
      <c r="BQ402" s="132">
        <f t="shared" ref="BQ402" si="6937">I402/I405</f>
        <v>0</v>
      </c>
      <c r="BR402" s="129">
        <f t="shared" ref="BR402" si="6938">J402/J405</f>
        <v>0</v>
      </c>
      <c r="BS402" s="130">
        <f t="shared" ref="BS402" si="6939">K402/K405</f>
        <v>0</v>
      </c>
      <c r="BT402" s="131">
        <f t="shared" ref="BT402" si="6940">L402/L405</f>
        <v>0</v>
      </c>
      <c r="BU402" s="129">
        <f t="shared" ref="BU402" si="6941">M402/M405</f>
        <v>0</v>
      </c>
      <c r="BV402" s="133">
        <f t="shared" ref="BV402" si="6942">N402/N405</f>
        <v>0</v>
      </c>
      <c r="BW402" s="134">
        <f t="shared" ref="BW402" si="6943">O402/O405</f>
        <v>0</v>
      </c>
      <c r="BX402" s="129">
        <f t="shared" ref="BX402" si="6944">P402/P405</f>
        <v>0</v>
      </c>
      <c r="BY402" s="130">
        <f t="shared" ref="BY402" si="6945">Q402/Q405</f>
        <v>0</v>
      </c>
      <c r="BZ402" s="131">
        <f t="shared" ref="BZ402" si="6946">R402/R405</f>
        <v>0</v>
      </c>
      <c r="CA402" s="132">
        <f t="shared" ref="CA402" si="6947">S402/S405</f>
        <v>0</v>
      </c>
      <c r="CB402" s="129">
        <f t="shared" ref="CB402" si="6948">T402/T405</f>
        <v>0</v>
      </c>
      <c r="CC402" s="130">
        <f t="shared" ref="CC402" si="6949">U402/U405</f>
        <v>0</v>
      </c>
      <c r="CD402" s="131">
        <f t="shared" ref="CD402" si="6950">V402/V405</f>
        <v>0</v>
      </c>
      <c r="CE402" s="132">
        <f t="shared" ref="CE402" si="6951">W402/W405</f>
        <v>0</v>
      </c>
      <c r="CF402" s="129">
        <f t="shared" ref="CF402" si="6952">X402/X405</f>
        <v>0</v>
      </c>
      <c r="CG402" s="130">
        <f t="shared" ref="CG402" si="6953">Y402/Y405</f>
        <v>0</v>
      </c>
      <c r="CH402" s="131">
        <f t="shared" ref="CH402" si="6954">Z402/Z405</f>
        <v>0</v>
      </c>
      <c r="CI402" s="129">
        <f t="shared" ref="CI402" si="6955">AA402/AA405</f>
        <v>0</v>
      </c>
      <c r="CJ402" s="135">
        <f t="shared" ref="CJ402" si="6956">AB402/AB405</f>
        <v>0</v>
      </c>
      <c r="CK402" s="136">
        <f t="shared" ref="CK402" si="6957">AC402/AC405</f>
        <v>0</v>
      </c>
    </row>
    <row r="403" spans="1:89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/>
      <c r="AC403" s="173"/>
      <c r="BI403" s="146" t="s">
        <v>38</v>
      </c>
      <c r="BJ403" s="129">
        <f>B403/B405</f>
        <v>0</v>
      </c>
      <c r="BK403" s="130">
        <f t="shared" ref="BK403" si="6958">C403/C405</f>
        <v>0</v>
      </c>
      <c r="BL403" s="131">
        <f t="shared" ref="BL403" si="6959">D403/D405</f>
        <v>0</v>
      </c>
      <c r="BM403" s="132">
        <f t="shared" ref="BM403" si="6960">E403/E405</f>
        <v>0</v>
      </c>
      <c r="BN403" s="129">
        <f t="shared" ref="BN403" si="6961">F403/F405</f>
        <v>0</v>
      </c>
      <c r="BO403" s="130">
        <f t="shared" ref="BO403" si="6962">G403/G405</f>
        <v>0</v>
      </c>
      <c r="BP403" s="131">
        <f t="shared" ref="BP403" si="6963">H403/H405</f>
        <v>0</v>
      </c>
      <c r="BQ403" s="132">
        <f t="shared" ref="BQ403" si="6964">I403/I405</f>
        <v>0</v>
      </c>
      <c r="BR403" s="129">
        <f t="shared" ref="BR403" si="6965">J403/J405</f>
        <v>0</v>
      </c>
      <c r="BS403" s="130">
        <f t="shared" ref="BS403" si="6966">K403/K405</f>
        <v>0</v>
      </c>
      <c r="BT403" s="131">
        <f t="shared" ref="BT403" si="6967">L403/L405</f>
        <v>0</v>
      </c>
      <c r="BU403" s="129">
        <f t="shared" ref="BU403" si="6968">M403/M405</f>
        <v>0</v>
      </c>
      <c r="BV403" s="133">
        <f t="shared" ref="BV403" si="6969">N403/N405</f>
        <v>0</v>
      </c>
      <c r="BW403" s="134">
        <f t="shared" ref="BW403" si="6970">O403/O405</f>
        <v>0</v>
      </c>
      <c r="BX403" s="129">
        <f t="shared" ref="BX403" si="6971">P403/P405</f>
        <v>0</v>
      </c>
      <c r="BY403" s="130">
        <f t="shared" ref="BY403" si="6972">Q403/Q405</f>
        <v>0</v>
      </c>
      <c r="BZ403" s="131">
        <f t="shared" ref="BZ403" si="6973">R403/R405</f>
        <v>0</v>
      </c>
      <c r="CA403" s="132">
        <f t="shared" ref="CA403" si="6974">S403/S405</f>
        <v>0</v>
      </c>
      <c r="CB403" s="129">
        <f t="shared" ref="CB403" si="6975">T403/T405</f>
        <v>0</v>
      </c>
      <c r="CC403" s="130">
        <f t="shared" ref="CC403" si="6976">U403/U405</f>
        <v>0</v>
      </c>
      <c r="CD403" s="131">
        <f t="shared" ref="CD403" si="6977">V403/V405</f>
        <v>0</v>
      </c>
      <c r="CE403" s="132">
        <f t="shared" ref="CE403" si="6978">W403/W405</f>
        <v>0</v>
      </c>
      <c r="CF403" s="129">
        <f t="shared" ref="CF403" si="6979">X403/X405</f>
        <v>0</v>
      </c>
      <c r="CG403" s="130">
        <f t="shared" ref="CG403" si="6980">Y403/Y405</f>
        <v>0</v>
      </c>
      <c r="CH403" s="131">
        <f t="shared" ref="CH403" si="6981">Z403/Z405</f>
        <v>0</v>
      </c>
      <c r="CI403" s="129">
        <f t="shared" ref="CI403" si="6982">AA403/AA405</f>
        <v>0</v>
      </c>
      <c r="CJ403" s="135">
        <f t="shared" ref="CJ403" si="6983">AB403/AB405</f>
        <v>0</v>
      </c>
      <c r="CK403" s="136">
        <f t="shared" ref="CK403" si="6984">AC403/AC405</f>
        <v>0</v>
      </c>
    </row>
    <row r="404" spans="1:89" ht="14" thickBot="1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/>
      <c r="AC404" s="173"/>
      <c r="BI404" s="137" t="s">
        <v>39</v>
      </c>
      <c r="BJ404" s="129">
        <f>B404/B405</f>
        <v>0</v>
      </c>
      <c r="BK404" s="130">
        <f t="shared" ref="BK404" si="6985">C404/C405</f>
        <v>0</v>
      </c>
      <c r="BL404" s="131">
        <f t="shared" ref="BL404" si="6986">D404/D405</f>
        <v>0</v>
      </c>
      <c r="BM404" s="132">
        <f t="shared" ref="BM404" si="6987">E404/E405</f>
        <v>0</v>
      </c>
      <c r="BN404" s="129">
        <f t="shared" ref="BN404" si="6988">F404/F405</f>
        <v>0</v>
      </c>
      <c r="BO404" s="130">
        <f t="shared" ref="BO404" si="6989">G404/G405</f>
        <v>0</v>
      </c>
      <c r="BP404" s="131">
        <f t="shared" ref="BP404" si="6990">H404/H405</f>
        <v>0</v>
      </c>
      <c r="BQ404" s="132">
        <f t="shared" ref="BQ404" si="6991">I404/I405</f>
        <v>0</v>
      </c>
      <c r="BR404" s="129">
        <f t="shared" ref="BR404" si="6992">J404/J405</f>
        <v>0</v>
      </c>
      <c r="BS404" s="130">
        <f t="shared" ref="BS404" si="6993">K404/K405</f>
        <v>0</v>
      </c>
      <c r="BT404" s="131">
        <f t="shared" ref="BT404" si="6994">L404/L405</f>
        <v>0</v>
      </c>
      <c r="BU404" s="129">
        <f t="shared" ref="BU404" si="6995">M404/M405</f>
        <v>0</v>
      </c>
      <c r="BV404" s="133">
        <f t="shared" ref="BV404" si="6996">N404/N405</f>
        <v>0</v>
      </c>
      <c r="BW404" s="134">
        <f t="shared" ref="BW404" si="6997">O404/O405</f>
        <v>0</v>
      </c>
      <c r="BX404" s="129">
        <f t="shared" ref="BX404" si="6998">P404/P405</f>
        <v>0</v>
      </c>
      <c r="BY404" s="130">
        <f t="shared" ref="BY404" si="6999">Q404/Q405</f>
        <v>0</v>
      </c>
      <c r="BZ404" s="131">
        <f t="shared" ref="BZ404" si="7000">R404/R405</f>
        <v>0</v>
      </c>
      <c r="CA404" s="132">
        <f t="shared" ref="CA404" si="7001">S404/S405</f>
        <v>0</v>
      </c>
      <c r="CB404" s="129">
        <f t="shared" ref="CB404" si="7002">T404/T405</f>
        <v>0</v>
      </c>
      <c r="CC404" s="130">
        <f t="shared" ref="CC404" si="7003">U404/U405</f>
        <v>0</v>
      </c>
      <c r="CD404" s="131">
        <f t="shared" ref="CD404" si="7004">V404/V405</f>
        <v>0</v>
      </c>
      <c r="CE404" s="132">
        <f t="shared" ref="CE404" si="7005">W404/W405</f>
        <v>0</v>
      </c>
      <c r="CF404" s="129">
        <f t="shared" ref="CF404" si="7006">X404/X405</f>
        <v>0</v>
      </c>
      <c r="CG404" s="130">
        <f t="shared" ref="CG404" si="7007">Y404/Y405</f>
        <v>0</v>
      </c>
      <c r="CH404" s="131">
        <f t="shared" ref="CH404" si="7008">Z404/Z405</f>
        <v>0</v>
      </c>
      <c r="CI404" s="129">
        <f t="shared" ref="CI404" si="7009">AA404/AA405</f>
        <v>0</v>
      </c>
      <c r="CJ404" s="135">
        <f t="shared" ref="CJ404" si="7010">AB404/AB405</f>
        <v>0</v>
      </c>
      <c r="CK404" s="136">
        <f t="shared" ref="CK404" si="7011">AC404/AC405</f>
        <v>0</v>
      </c>
    </row>
    <row r="405" spans="1:89" ht="15" thickTop="1" thickBot="1">
      <c r="A405" s="269" t="s">
        <v>13</v>
      </c>
      <c r="B405" s="20">
        <f t="shared" ref="B405:AA405" si="7012">SUM(B382:B404)</f>
        <v>3685</v>
      </c>
      <c r="C405" s="21">
        <f t="shared" si="7012"/>
        <v>4038</v>
      </c>
      <c r="D405" s="20">
        <f t="shared" si="7012"/>
        <v>2373</v>
      </c>
      <c r="E405" s="21">
        <f t="shared" si="7012"/>
        <v>2473</v>
      </c>
      <c r="F405" s="20">
        <f t="shared" si="7012"/>
        <v>3354</v>
      </c>
      <c r="G405" s="21">
        <f t="shared" si="7012"/>
        <v>2683</v>
      </c>
      <c r="H405" s="20">
        <f t="shared" si="7012"/>
        <v>5295</v>
      </c>
      <c r="I405" s="21">
        <f t="shared" si="7012"/>
        <v>5171</v>
      </c>
      <c r="J405" s="20">
        <f t="shared" si="7012"/>
        <v>1239</v>
      </c>
      <c r="K405" s="21">
        <f t="shared" si="7012"/>
        <v>1082</v>
      </c>
      <c r="L405" s="20">
        <f t="shared" si="7012"/>
        <v>2778</v>
      </c>
      <c r="M405" s="21">
        <f t="shared" si="7012"/>
        <v>2485</v>
      </c>
      <c r="N405" s="20">
        <f t="shared" si="7012"/>
        <v>4690</v>
      </c>
      <c r="O405" s="21">
        <f t="shared" si="7012"/>
        <v>4609</v>
      </c>
      <c r="P405" s="20">
        <f t="shared" si="7012"/>
        <v>2617</v>
      </c>
      <c r="Q405" s="21">
        <f t="shared" si="7012"/>
        <v>2647</v>
      </c>
      <c r="R405" s="20">
        <f t="shared" si="7012"/>
        <v>3386</v>
      </c>
      <c r="S405" s="21">
        <f t="shared" si="7012"/>
        <v>2912</v>
      </c>
      <c r="T405" s="20">
        <f t="shared" si="7012"/>
        <v>781</v>
      </c>
      <c r="U405" s="21">
        <f t="shared" si="7012"/>
        <v>752</v>
      </c>
      <c r="V405" s="20">
        <f t="shared" si="7012"/>
        <v>3469</v>
      </c>
      <c r="W405" s="21">
        <f t="shared" si="7012"/>
        <v>2870</v>
      </c>
      <c r="X405" s="20">
        <f t="shared" si="7012"/>
        <v>2133</v>
      </c>
      <c r="Y405" s="21">
        <f t="shared" si="7012"/>
        <v>1941</v>
      </c>
      <c r="Z405" s="20">
        <f t="shared" si="7012"/>
        <v>4208</v>
      </c>
      <c r="AA405" s="21">
        <f t="shared" si="7012"/>
        <v>6239</v>
      </c>
      <c r="AB405" s="174">
        <f t="shared" ref="AB405" si="7013">SUM(AB381:AB404)</f>
        <v>40008</v>
      </c>
      <c r="AC405" s="175">
        <f t="shared" ref="AC405" si="7014">SUM(AC381:AC404)</f>
        <v>39902</v>
      </c>
      <c r="BI405" s="269" t="s">
        <v>13</v>
      </c>
      <c r="BJ405" s="155">
        <f>SUM(BJ381:BJ404)</f>
        <v>1</v>
      </c>
      <c r="BK405" s="156">
        <f t="shared" ref="BK405:CK405" si="7015">SUM(BK381:BK404)</f>
        <v>1.0000000000000002</v>
      </c>
      <c r="BL405" s="155">
        <f t="shared" si="7015"/>
        <v>0.99999999999999989</v>
      </c>
      <c r="BM405" s="156">
        <f t="shared" si="7015"/>
        <v>1.0000000000000002</v>
      </c>
      <c r="BN405" s="155">
        <f t="shared" si="7015"/>
        <v>1</v>
      </c>
      <c r="BO405" s="156">
        <f t="shared" si="7015"/>
        <v>0.99999999999999989</v>
      </c>
      <c r="BP405" s="155">
        <f t="shared" si="7015"/>
        <v>1.0000000000000002</v>
      </c>
      <c r="BQ405" s="156">
        <f t="shared" si="7015"/>
        <v>1</v>
      </c>
      <c r="BR405" s="155">
        <f t="shared" si="7015"/>
        <v>1</v>
      </c>
      <c r="BS405" s="156">
        <f t="shared" si="7015"/>
        <v>1</v>
      </c>
      <c r="BT405" s="155">
        <f t="shared" si="7015"/>
        <v>1</v>
      </c>
      <c r="BU405" s="156">
        <f t="shared" si="7015"/>
        <v>1</v>
      </c>
      <c r="BV405" s="155">
        <f t="shared" si="7015"/>
        <v>1</v>
      </c>
      <c r="BW405" s="156">
        <f t="shared" si="7015"/>
        <v>0.99999999999999989</v>
      </c>
      <c r="BX405" s="155">
        <f t="shared" si="7015"/>
        <v>0.99999999999999989</v>
      </c>
      <c r="BY405" s="156">
        <f t="shared" si="7015"/>
        <v>1</v>
      </c>
      <c r="BZ405" s="155">
        <f t="shared" si="7015"/>
        <v>0.99999999999999989</v>
      </c>
      <c r="CA405" s="156">
        <f t="shared" si="7015"/>
        <v>1</v>
      </c>
      <c r="CB405" s="155">
        <f t="shared" si="7015"/>
        <v>1</v>
      </c>
      <c r="CC405" s="156">
        <f t="shared" si="7015"/>
        <v>1</v>
      </c>
      <c r="CD405" s="155">
        <f t="shared" si="7015"/>
        <v>0.99999999999999989</v>
      </c>
      <c r="CE405" s="156">
        <f t="shared" si="7015"/>
        <v>0.99999999999999978</v>
      </c>
      <c r="CF405" s="155">
        <f t="shared" si="7015"/>
        <v>1</v>
      </c>
      <c r="CG405" s="156">
        <f t="shared" si="7015"/>
        <v>1</v>
      </c>
      <c r="CH405" s="155">
        <f t="shared" si="7015"/>
        <v>0.99999999999999978</v>
      </c>
      <c r="CI405" s="156">
        <f t="shared" si="7015"/>
        <v>1</v>
      </c>
      <c r="CJ405" s="155">
        <f t="shared" si="7015"/>
        <v>1</v>
      </c>
      <c r="CK405" s="156">
        <f t="shared" si="7015"/>
        <v>1.0000000000000002</v>
      </c>
    </row>
    <row r="406" spans="1:89" ht="14" thickTop="1">
      <c r="A406" s="187"/>
    </row>
    <row r="408" spans="1:89">
      <c r="A408" s="301">
        <f>+A377+1</f>
        <v>44026</v>
      </c>
      <c r="B408" s="301"/>
      <c r="C408" s="301"/>
      <c r="D408" s="301"/>
      <c r="BI408" s="300">
        <f>+BI377+1</f>
        <v>44026</v>
      </c>
      <c r="BJ408" s="300"/>
      <c r="BK408" s="300"/>
      <c r="BL408" s="300"/>
    </row>
    <row r="409" spans="1:89" ht="14" thickBot="1">
      <c r="AE409" s="272" t="s">
        <v>84</v>
      </c>
    </row>
    <row r="410" spans="1:89" ht="15" thickTop="1" thickBot="1">
      <c r="A410" s="298" t="s">
        <v>0</v>
      </c>
      <c r="B410" s="292" t="s">
        <v>1</v>
      </c>
      <c r="C410" s="293"/>
      <c r="D410" s="292" t="s">
        <v>2</v>
      </c>
      <c r="E410" s="293"/>
      <c r="F410" s="292" t="s">
        <v>3</v>
      </c>
      <c r="G410" s="293"/>
      <c r="H410" s="292" t="s">
        <v>4</v>
      </c>
      <c r="I410" s="293"/>
      <c r="J410" s="292" t="s">
        <v>5</v>
      </c>
      <c r="K410" s="293"/>
      <c r="L410" s="292" t="s">
        <v>6</v>
      </c>
      <c r="M410" s="293"/>
      <c r="N410" s="292" t="s">
        <v>7</v>
      </c>
      <c r="O410" s="293"/>
      <c r="P410" s="292" t="s">
        <v>8</v>
      </c>
      <c r="Q410" s="293"/>
      <c r="R410" s="292" t="s">
        <v>9</v>
      </c>
      <c r="S410" s="293"/>
      <c r="T410" s="292" t="s">
        <v>10</v>
      </c>
      <c r="U410" s="293"/>
      <c r="V410" s="292" t="s">
        <v>11</v>
      </c>
      <c r="W410" s="293"/>
      <c r="X410" s="292" t="s">
        <v>12</v>
      </c>
      <c r="Y410" s="293"/>
      <c r="Z410" s="294" t="s">
        <v>40</v>
      </c>
      <c r="AA410" s="295"/>
      <c r="AB410" s="296" t="s">
        <v>41</v>
      </c>
      <c r="AC410" s="297"/>
      <c r="AE410" s="298" t="s">
        <v>0</v>
      </c>
      <c r="AF410" s="292" t="s">
        <v>1</v>
      </c>
      <c r="AG410" s="293"/>
      <c r="AH410" s="292" t="s">
        <v>2</v>
      </c>
      <c r="AI410" s="293"/>
      <c r="AJ410" s="292" t="s">
        <v>3</v>
      </c>
      <c r="AK410" s="293"/>
      <c r="AL410" s="292" t="s">
        <v>4</v>
      </c>
      <c r="AM410" s="293"/>
      <c r="AN410" s="292" t="s">
        <v>5</v>
      </c>
      <c r="AO410" s="293"/>
      <c r="AP410" s="292" t="s">
        <v>6</v>
      </c>
      <c r="AQ410" s="293"/>
      <c r="AR410" s="292" t="s">
        <v>7</v>
      </c>
      <c r="AS410" s="293"/>
      <c r="AT410" s="292" t="s">
        <v>8</v>
      </c>
      <c r="AU410" s="293"/>
      <c r="AV410" s="292" t="s">
        <v>9</v>
      </c>
      <c r="AW410" s="293"/>
      <c r="AX410" s="292" t="s">
        <v>10</v>
      </c>
      <c r="AY410" s="293"/>
      <c r="AZ410" s="292" t="s">
        <v>11</v>
      </c>
      <c r="BA410" s="293"/>
      <c r="BB410" s="292" t="s">
        <v>12</v>
      </c>
      <c r="BC410" s="293"/>
      <c r="BD410" s="294" t="s">
        <v>40</v>
      </c>
      <c r="BE410" s="295"/>
      <c r="BF410" s="296" t="s">
        <v>41</v>
      </c>
      <c r="BG410" s="297"/>
      <c r="BI410" s="298" t="s">
        <v>0</v>
      </c>
      <c r="BJ410" s="292" t="s">
        <v>1</v>
      </c>
      <c r="BK410" s="293"/>
      <c r="BL410" s="292" t="s">
        <v>2</v>
      </c>
      <c r="BM410" s="293"/>
      <c r="BN410" s="292" t="s">
        <v>3</v>
      </c>
      <c r="BO410" s="293"/>
      <c r="BP410" s="292" t="s">
        <v>4</v>
      </c>
      <c r="BQ410" s="293"/>
      <c r="BR410" s="292" t="s">
        <v>5</v>
      </c>
      <c r="BS410" s="293"/>
      <c r="BT410" s="292" t="s">
        <v>6</v>
      </c>
      <c r="BU410" s="293"/>
      <c r="BV410" s="292" t="s">
        <v>7</v>
      </c>
      <c r="BW410" s="293"/>
      <c r="BX410" s="292" t="s">
        <v>8</v>
      </c>
      <c r="BY410" s="293"/>
      <c r="BZ410" s="292" t="s">
        <v>9</v>
      </c>
      <c r="CA410" s="293"/>
      <c r="CB410" s="292" t="s">
        <v>10</v>
      </c>
      <c r="CC410" s="293"/>
      <c r="CD410" s="292" t="s">
        <v>11</v>
      </c>
      <c r="CE410" s="293"/>
      <c r="CF410" s="292" t="s">
        <v>12</v>
      </c>
      <c r="CG410" s="293"/>
      <c r="CH410" s="294" t="s">
        <v>40</v>
      </c>
      <c r="CI410" s="295"/>
      <c r="CJ410" s="292" t="s">
        <v>41</v>
      </c>
      <c r="CK410" s="293"/>
    </row>
    <row r="411" spans="1:89" ht="15" thickTop="1" thickBot="1">
      <c r="A411" s="299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9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9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4" thickTop="1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5" t="str">
        <f>$AE$9</f>
        <v>07:00 - 07:59</v>
      </c>
      <c r="AF412" s="126">
        <f>SUMIF($A$9:$A$32,$AE412,B$412:B$435)</f>
        <v>300</v>
      </c>
      <c r="AG412" s="186">
        <f t="shared" ref="AG412:AV413" si="7016">SUMIF($A$9:$A$32,$AE412,C$412:C$435)</f>
        <v>171</v>
      </c>
      <c r="AH412" s="127">
        <f t="shared" si="7016"/>
        <v>190</v>
      </c>
      <c r="AI412" s="180">
        <f t="shared" si="7016"/>
        <v>181</v>
      </c>
      <c r="AJ412" s="126">
        <f t="shared" si="7016"/>
        <v>273</v>
      </c>
      <c r="AK412" s="128">
        <f t="shared" si="7016"/>
        <v>144</v>
      </c>
      <c r="AL412" s="127">
        <f t="shared" si="7016"/>
        <v>408</v>
      </c>
      <c r="AM412" s="180">
        <f t="shared" si="7016"/>
        <v>344</v>
      </c>
      <c r="AN412" s="126">
        <f t="shared" si="7016"/>
        <v>62</v>
      </c>
      <c r="AO412" s="128">
        <f t="shared" si="7016"/>
        <v>153</v>
      </c>
      <c r="AP412" s="127">
        <f t="shared" si="7016"/>
        <v>142</v>
      </c>
      <c r="AQ412" s="126">
        <f t="shared" si="7016"/>
        <v>339</v>
      </c>
      <c r="AR412" s="179">
        <f t="shared" si="7016"/>
        <v>314</v>
      </c>
      <c r="AS412" s="181">
        <f t="shared" si="7016"/>
        <v>456</v>
      </c>
      <c r="AT412" s="126">
        <f t="shared" si="7016"/>
        <v>206</v>
      </c>
      <c r="AU412" s="128">
        <f t="shared" si="7016"/>
        <v>192</v>
      </c>
      <c r="AV412" s="127">
        <f t="shared" si="7016"/>
        <v>227</v>
      </c>
      <c r="AW412" s="180">
        <f t="shared" ref="AW412:BE413" si="7017">SUMIF($A$9:$A$32,$AE412,S$412:S$435)</f>
        <v>144</v>
      </c>
      <c r="AX412" s="126">
        <f t="shared" si="7017"/>
        <v>28</v>
      </c>
      <c r="AY412" s="128">
        <f t="shared" si="7017"/>
        <v>113</v>
      </c>
      <c r="AZ412" s="127">
        <f t="shared" si="7017"/>
        <v>165</v>
      </c>
      <c r="BA412" s="180">
        <f t="shared" si="7017"/>
        <v>255</v>
      </c>
      <c r="BB412" s="126">
        <f t="shared" si="7017"/>
        <v>163</v>
      </c>
      <c r="BC412" s="128">
        <f t="shared" si="7017"/>
        <v>187</v>
      </c>
      <c r="BD412" s="184">
        <f t="shared" si="7017"/>
        <v>343</v>
      </c>
      <c r="BE412" s="185">
        <f t="shared" si="7017"/>
        <v>312</v>
      </c>
      <c r="BF412" s="170">
        <f>AF412+AH412+AJ412+AL412+AN412+AP412+AR412+AT412+AV412+AX412+AZ412+BB412+BD412</f>
        <v>2821</v>
      </c>
      <c r="BG412" s="171">
        <f>AG412+AI412+AK412+AM412+AO412+AQ412+AS412+AU412+AW412+AY412+BA412+BC412+BE412</f>
        <v>2991</v>
      </c>
      <c r="BI412" s="125" t="s">
        <v>16</v>
      </c>
      <c r="BJ412" s="129">
        <f>B412/B436</f>
        <v>0</v>
      </c>
      <c r="BK412" s="130">
        <f t="shared" ref="BK412" si="7018">C412/C436</f>
        <v>0</v>
      </c>
      <c r="BL412" s="131">
        <f t="shared" ref="BL412" si="7019">D412/D436</f>
        <v>0</v>
      </c>
      <c r="BM412" s="132">
        <f t="shared" ref="BM412" si="7020">E412/E436</f>
        <v>0</v>
      </c>
      <c r="BN412" s="129">
        <f t="shared" ref="BN412" si="7021">F412/F436</f>
        <v>0</v>
      </c>
      <c r="BO412" s="130">
        <f t="shared" ref="BO412" si="7022">G412/G436</f>
        <v>0</v>
      </c>
      <c r="BP412" s="131">
        <f t="shared" ref="BP412" si="7023">H412/H436</f>
        <v>0</v>
      </c>
      <c r="BQ412" s="132">
        <f t="shared" ref="BQ412" si="7024">I412/I436</f>
        <v>0</v>
      </c>
      <c r="BR412" s="129">
        <f t="shared" ref="BR412" si="7025">J412/J436</f>
        <v>0</v>
      </c>
      <c r="BS412" s="130">
        <f t="shared" ref="BS412" si="7026">K412/K436</f>
        <v>0</v>
      </c>
      <c r="BT412" s="131">
        <f t="shared" ref="BT412" si="7027">L412/L436</f>
        <v>0</v>
      </c>
      <c r="BU412" s="129">
        <f t="shared" ref="BU412" si="7028">M412/M436</f>
        <v>0</v>
      </c>
      <c r="BV412" s="133">
        <f t="shared" ref="BV412" si="7029">N412/N436</f>
        <v>0</v>
      </c>
      <c r="BW412" s="134">
        <f t="shared" ref="BW412" si="7030">O412/O436</f>
        <v>0</v>
      </c>
      <c r="BX412" s="129">
        <f t="shared" ref="BX412" si="7031">P412/P436</f>
        <v>0</v>
      </c>
      <c r="BY412" s="130">
        <f t="shared" ref="BY412" si="7032">Q412/Q436</f>
        <v>0</v>
      </c>
      <c r="BZ412" s="131">
        <f t="shared" ref="BZ412" si="7033">R412/R436</f>
        <v>0</v>
      </c>
      <c r="CA412" s="132">
        <f t="shared" ref="CA412" si="7034">S412/S436</f>
        <v>0</v>
      </c>
      <c r="CB412" s="129">
        <f t="shared" ref="CB412" si="7035">T412/T436</f>
        <v>0</v>
      </c>
      <c r="CC412" s="130">
        <f t="shared" ref="CC412" si="7036">U412/U436</f>
        <v>0</v>
      </c>
      <c r="CD412" s="131">
        <f t="shared" ref="CD412" si="7037">V412/V436</f>
        <v>0</v>
      </c>
      <c r="CE412" s="132">
        <f t="shared" ref="CE412" si="7038">W412/W436</f>
        <v>0</v>
      </c>
      <c r="CF412" s="129">
        <f t="shared" ref="CF412" si="7039">X412/X436</f>
        <v>0</v>
      </c>
      <c r="CG412" s="130">
        <f t="shared" ref="CG412" si="7040">Y412/Y436</f>
        <v>0</v>
      </c>
      <c r="CH412" s="131">
        <f t="shared" ref="CH412" si="7041">Z412/Z436</f>
        <v>0</v>
      </c>
      <c r="CI412" s="129">
        <f t="shared" ref="CI412" si="7042">AA412/AA436</f>
        <v>0</v>
      </c>
      <c r="CJ412" s="135">
        <f t="shared" ref="CJ412" si="7043">AB412/AB436</f>
        <v>0</v>
      </c>
      <c r="CK412" s="136">
        <f t="shared" ref="CK412" si="7044">AC412/AC436</f>
        <v>0</v>
      </c>
    </row>
    <row r="413" spans="1:89">
      <c r="A413" s="137" t="s">
        <v>17</v>
      </c>
      <c r="B413" s="189">
        <v>66</v>
      </c>
      <c r="C413" s="190">
        <v>0</v>
      </c>
      <c r="D413" s="191">
        <v>74</v>
      </c>
      <c r="E413" s="192">
        <v>2</v>
      </c>
      <c r="F413" s="189">
        <v>141</v>
      </c>
      <c r="G413" s="193">
        <v>1</v>
      </c>
      <c r="H413" s="191">
        <v>103</v>
      </c>
      <c r="I413" s="192">
        <v>5</v>
      </c>
      <c r="J413" s="189">
        <v>13</v>
      </c>
      <c r="K413" s="193">
        <v>2</v>
      </c>
      <c r="L413" s="191">
        <v>1</v>
      </c>
      <c r="M413" s="189">
        <v>14</v>
      </c>
      <c r="N413" s="194">
        <v>14</v>
      </c>
      <c r="O413" s="195">
        <v>0</v>
      </c>
      <c r="P413" s="189">
        <v>9</v>
      </c>
      <c r="Q413" s="193">
        <v>0</v>
      </c>
      <c r="R413" s="191">
        <v>1</v>
      </c>
      <c r="S413" s="192">
        <v>0</v>
      </c>
      <c r="T413" s="189">
        <v>0</v>
      </c>
      <c r="U413" s="193">
        <v>0</v>
      </c>
      <c r="V413" s="191">
        <v>0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72">
        <f t="shared" ref="AB413:AB435" si="7045">SUM(B413,D413,F413,H413,J413,L413,N413,P413,R413,T413,V413,X413,Z413)</f>
        <v>422</v>
      </c>
      <c r="AC413" s="173">
        <f t="shared" ref="AC413:AC435" si="7046">SUM(C413,E413,G413,I413,K413,M413,O413,Q413,S413,U413,W413,Y413,AA413)</f>
        <v>24</v>
      </c>
      <c r="AE413" s="277" t="str">
        <f>$AE$10</f>
        <v>08:00 - 08:59</v>
      </c>
      <c r="AF413" s="126">
        <f>SUMIF($A$9:$A$32,$AE413,B$412:B$435)</f>
        <v>307</v>
      </c>
      <c r="AG413" s="190">
        <f t="shared" si="7016"/>
        <v>294</v>
      </c>
      <c r="AH413" s="191">
        <f t="shared" si="7016"/>
        <v>225</v>
      </c>
      <c r="AI413" s="192">
        <f t="shared" si="7016"/>
        <v>121</v>
      </c>
      <c r="AJ413" s="278">
        <f t="shared" si="7016"/>
        <v>271</v>
      </c>
      <c r="AK413" s="193">
        <f t="shared" si="7016"/>
        <v>142</v>
      </c>
      <c r="AL413" s="191">
        <f t="shared" si="7016"/>
        <v>453</v>
      </c>
      <c r="AM413" s="192">
        <f t="shared" si="7016"/>
        <v>299</v>
      </c>
      <c r="AN413" s="278">
        <f t="shared" si="7016"/>
        <v>59</v>
      </c>
      <c r="AO413" s="193">
        <f t="shared" si="7016"/>
        <v>141</v>
      </c>
      <c r="AP413" s="191">
        <f t="shared" si="7016"/>
        <v>113</v>
      </c>
      <c r="AQ413" s="278">
        <f t="shared" si="7016"/>
        <v>330</v>
      </c>
      <c r="AR413" s="194">
        <f t="shared" si="7016"/>
        <v>312</v>
      </c>
      <c r="AS413" s="195">
        <f t="shared" si="7016"/>
        <v>448</v>
      </c>
      <c r="AT413" s="278">
        <f t="shared" si="7016"/>
        <v>205</v>
      </c>
      <c r="AU413" s="193">
        <f t="shared" si="7016"/>
        <v>184</v>
      </c>
      <c r="AV413" s="191">
        <f t="shared" si="7016"/>
        <v>282</v>
      </c>
      <c r="AW413" s="192">
        <f t="shared" si="7017"/>
        <v>148</v>
      </c>
      <c r="AX413" s="278">
        <f t="shared" si="7017"/>
        <v>35</v>
      </c>
      <c r="AY413" s="193">
        <f t="shared" si="7017"/>
        <v>92</v>
      </c>
      <c r="AZ413" s="191">
        <f t="shared" si="7017"/>
        <v>180</v>
      </c>
      <c r="BA413" s="192">
        <f t="shared" si="7017"/>
        <v>300</v>
      </c>
      <c r="BB413" s="278">
        <f t="shared" si="7017"/>
        <v>163</v>
      </c>
      <c r="BC413" s="193">
        <f t="shared" si="7017"/>
        <v>163</v>
      </c>
      <c r="BD413" s="191">
        <f t="shared" si="7017"/>
        <v>311</v>
      </c>
      <c r="BE413" s="278">
        <f t="shared" si="7017"/>
        <v>327</v>
      </c>
      <c r="BF413" s="172">
        <f>SUM(AF413,AH413,AJ413,AL413,AN413,AP413,AR413,AT413,AV413,AX413,AZ413,BB413,BD413)</f>
        <v>2916</v>
      </c>
      <c r="BG413" s="173">
        <f>SUM(AG413,AI413,AK413,AM413,AO413,AQ413,AS413,AU413,AW413,AY413,BA413,BC413,BE413)</f>
        <v>2989</v>
      </c>
      <c r="BI413" s="137" t="s">
        <v>17</v>
      </c>
      <c r="BJ413" s="129">
        <f>B413/B436</f>
        <v>1.7227877838684416E-2</v>
      </c>
      <c r="BK413" s="130">
        <f t="shared" ref="BK413" si="7047">C413/C436</f>
        <v>0</v>
      </c>
      <c r="BL413" s="131">
        <f t="shared" ref="BL413" si="7048">D413/D436</f>
        <v>3.1529612270984234E-2</v>
      </c>
      <c r="BM413" s="132">
        <f t="shared" ref="BM413" si="7049">E413/E436</f>
        <v>7.4239049740163323E-4</v>
      </c>
      <c r="BN413" s="129">
        <f t="shared" ref="BN413" si="7050">F413/F436</f>
        <v>3.868312757201646E-2</v>
      </c>
      <c r="BO413" s="130">
        <f t="shared" ref="BO413" si="7051">G413/G436</f>
        <v>3.2938076416337287E-4</v>
      </c>
      <c r="BP413" s="131">
        <f t="shared" ref="BP413" si="7052">H413/H436</f>
        <v>1.7897480451781061E-2</v>
      </c>
      <c r="BQ413" s="132">
        <f t="shared" ref="BQ413" si="7053">I413/I436</f>
        <v>8.7519691930684404E-4</v>
      </c>
      <c r="BR413" s="129">
        <f t="shared" ref="BR413" si="7054">J413/J436</f>
        <v>9.8859315589353604E-3</v>
      </c>
      <c r="BS413" s="130">
        <f t="shared" ref="BS413" si="7055">K413/K436</f>
        <v>1.6736401673640166E-3</v>
      </c>
      <c r="BT413" s="131">
        <f t="shared" ref="BT413" si="7056">L413/L436</f>
        <v>3.332222592469177E-4</v>
      </c>
      <c r="BU413" s="129">
        <f t="shared" ref="BU413" si="7057">M413/M436</f>
        <v>5.257228689447991E-3</v>
      </c>
      <c r="BV413" s="133">
        <f t="shared" ref="BV413" si="7058">N413/N436</f>
        <v>2.5505556567680817E-3</v>
      </c>
      <c r="BW413" s="134">
        <f t="shared" ref="BW413" si="7059">O413/O436</f>
        <v>0</v>
      </c>
      <c r="BX413" s="129">
        <f t="shared" ref="BX413" si="7060">P413/P436</f>
        <v>3.0906593406593405E-3</v>
      </c>
      <c r="BY413" s="130">
        <f t="shared" ref="BY413" si="7061">Q413/Q436</f>
        <v>0</v>
      </c>
      <c r="BZ413" s="131">
        <f t="shared" ref="BZ413" si="7062">R413/R436</f>
        <v>3.0048076923076925E-4</v>
      </c>
      <c r="CA413" s="132">
        <f t="shared" ref="CA413" si="7063">S413/S436</f>
        <v>0</v>
      </c>
      <c r="CB413" s="129">
        <f t="shared" ref="CB413" si="7064">T413/T436</f>
        <v>0</v>
      </c>
      <c r="CC413" s="130">
        <f t="shared" ref="CC413" si="7065">U413/U436</f>
        <v>0</v>
      </c>
      <c r="CD413" s="131">
        <f t="shared" ref="CD413" si="7066">V413/V436</f>
        <v>0</v>
      </c>
      <c r="CE413" s="132">
        <f t="shared" ref="CE413" si="7067">W413/W436</f>
        <v>0</v>
      </c>
      <c r="CF413" s="129">
        <f t="shared" ref="CF413" si="7068">X413/X436</f>
        <v>0</v>
      </c>
      <c r="CG413" s="130">
        <f t="shared" ref="CG413" si="7069">Y413/Y436</f>
        <v>0</v>
      </c>
      <c r="CH413" s="131">
        <f t="shared" ref="CH413" si="7070">Z413/Z436</f>
        <v>0</v>
      </c>
      <c r="CI413" s="129">
        <f t="shared" ref="CI413" si="7071">AA413/AA436</f>
        <v>0</v>
      </c>
      <c r="CJ413" s="135">
        <f t="shared" ref="CJ413" si="7072">AB413/AB436</f>
        <v>9.7502368244726332E-3</v>
      </c>
      <c r="CK413" s="136">
        <f t="shared" ref="CK413" si="7073">AC413/AC436</f>
        <v>5.5555555555555556E-4</v>
      </c>
    </row>
    <row r="414" spans="1:89" ht="14" thickBot="1">
      <c r="A414" s="146" t="s">
        <v>18</v>
      </c>
      <c r="B414" s="196">
        <v>273</v>
      </c>
      <c r="C414" s="197">
        <v>0</v>
      </c>
      <c r="D414" s="198">
        <v>151</v>
      </c>
      <c r="E414" s="199">
        <v>1</v>
      </c>
      <c r="F414" s="196">
        <v>309</v>
      </c>
      <c r="G414" s="200">
        <v>6</v>
      </c>
      <c r="H414" s="198">
        <v>293</v>
      </c>
      <c r="I414" s="199">
        <v>55</v>
      </c>
      <c r="J414" s="196">
        <v>42</v>
      </c>
      <c r="K414" s="200">
        <v>22</v>
      </c>
      <c r="L414" s="198">
        <v>64</v>
      </c>
      <c r="M414" s="196">
        <v>87</v>
      </c>
      <c r="N414" s="201">
        <v>199</v>
      </c>
      <c r="O414" s="202">
        <v>189</v>
      </c>
      <c r="P414" s="196">
        <v>99</v>
      </c>
      <c r="Q414" s="200">
        <v>115</v>
      </c>
      <c r="R414" s="198">
        <v>122</v>
      </c>
      <c r="S414" s="199">
        <v>105</v>
      </c>
      <c r="T414" s="196">
        <v>14</v>
      </c>
      <c r="U414" s="200">
        <v>70</v>
      </c>
      <c r="V414" s="198">
        <v>68</v>
      </c>
      <c r="W414" s="199">
        <v>131</v>
      </c>
      <c r="X414" s="196">
        <v>66</v>
      </c>
      <c r="Y414" s="200">
        <v>113</v>
      </c>
      <c r="Z414" s="198">
        <v>298</v>
      </c>
      <c r="AA414" s="196">
        <v>134</v>
      </c>
      <c r="AB414" s="172">
        <f t="shared" si="7045"/>
        <v>1998</v>
      </c>
      <c r="AC414" s="173">
        <f t="shared" si="7046"/>
        <v>1028</v>
      </c>
      <c r="AE414" s="275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7.1260767423649174E-2</v>
      </c>
      <c r="BK414" s="130">
        <f t="shared" ref="BK414" si="7074">C414/C436</f>
        <v>0</v>
      </c>
      <c r="BL414" s="131">
        <f t="shared" ref="BL414" si="7075">D414/D436</f>
        <v>6.4337452066467835E-2</v>
      </c>
      <c r="BM414" s="132">
        <f t="shared" ref="BM414" si="7076">E414/E436</f>
        <v>3.7119524870081661E-4</v>
      </c>
      <c r="BN414" s="129">
        <f t="shared" ref="BN414" si="7077">F414/F436</f>
        <v>8.4773662551440324E-2</v>
      </c>
      <c r="BO414" s="130">
        <f t="shared" ref="BO414" si="7078">G414/G436</f>
        <v>1.976284584980237E-3</v>
      </c>
      <c r="BP414" s="131">
        <f t="shared" ref="BP414" si="7079">H414/H436</f>
        <v>5.0912250217202436E-2</v>
      </c>
      <c r="BQ414" s="132">
        <f t="shared" ref="BQ414" si="7080">I414/I436</f>
        <v>9.6271661123752839E-3</v>
      </c>
      <c r="BR414" s="129">
        <f t="shared" ref="BR414" si="7081">J414/J436</f>
        <v>3.193916349809886E-2</v>
      </c>
      <c r="BS414" s="130">
        <f t="shared" ref="BS414" si="7082">K414/K436</f>
        <v>1.8410041841004185E-2</v>
      </c>
      <c r="BT414" s="131">
        <f t="shared" ref="BT414" si="7083">L414/L436</f>
        <v>2.1326224591802733E-2</v>
      </c>
      <c r="BU414" s="129">
        <f t="shared" ref="BU414" si="7084">M414/M436</f>
        <v>3.2669921141569656E-2</v>
      </c>
      <c r="BV414" s="133">
        <f t="shared" ref="BV414" si="7085">N414/N436</f>
        <v>3.625432683548916E-2</v>
      </c>
      <c r="BW414" s="134">
        <f t="shared" ref="BW414" si="7086">O414/O436</f>
        <v>3.6613715614103058E-2</v>
      </c>
      <c r="BX414" s="129">
        <f t="shared" ref="BX414" si="7087">P414/P436</f>
        <v>3.3997252747252744E-2</v>
      </c>
      <c r="BY414" s="130">
        <f t="shared" ref="BY414" si="7088">Q414/Q436</f>
        <v>4.1396688264938808E-2</v>
      </c>
      <c r="BZ414" s="131">
        <f t="shared" ref="BZ414" si="7089">R414/R436</f>
        <v>3.6658653846153848E-2</v>
      </c>
      <c r="CA414" s="132">
        <f t="shared" ref="CA414" si="7090">S414/S436</f>
        <v>3.453947368421053E-2</v>
      </c>
      <c r="CB414" s="129">
        <f t="shared" ref="CB414" si="7091">T414/T436</f>
        <v>1.6548463356973995E-2</v>
      </c>
      <c r="CC414" s="130">
        <f t="shared" ref="CC414" si="7092">U414/U436</f>
        <v>8.9058524173027995E-2</v>
      </c>
      <c r="CD414" s="131">
        <f t="shared" ref="CD414" si="7093">V414/V436</f>
        <v>1.7593790426908149E-2</v>
      </c>
      <c r="CE414" s="132">
        <f t="shared" ref="CE414" si="7094">W414/W436</f>
        <v>4.210864673738348E-2</v>
      </c>
      <c r="CF414" s="129">
        <f t="shared" ref="CF414" si="7095">X414/X436</f>
        <v>2.684017893452623E-2</v>
      </c>
      <c r="CG414" s="130">
        <f t="shared" ref="CG414" si="7096">Y414/Y436</f>
        <v>5.3276756247053275E-2</v>
      </c>
      <c r="CH414" s="131">
        <f t="shared" ref="CH414" si="7097">Z414/Z436</f>
        <v>6.6399286987522288E-2</v>
      </c>
      <c r="CI414" s="129">
        <f t="shared" ref="CI414" si="7098">AA414/AA436</f>
        <v>2.036783705730354E-2</v>
      </c>
      <c r="CJ414" s="135">
        <f t="shared" ref="CJ414" si="7099">AB414/AB436</f>
        <v>4.6163443543356206E-2</v>
      </c>
      <c r="CK414" s="136">
        <f t="shared" ref="CK414" si="7100">AC414/AC436</f>
        <v>2.3796296296296298E-2</v>
      </c>
    </row>
    <row r="415" spans="1:89" ht="15" thickTop="1" thickBot="1">
      <c r="A415" s="137" t="s">
        <v>19</v>
      </c>
      <c r="B415" s="189">
        <v>345</v>
      </c>
      <c r="C415" s="190">
        <v>176</v>
      </c>
      <c r="D415" s="191">
        <v>177</v>
      </c>
      <c r="E415" s="192">
        <v>119</v>
      </c>
      <c r="F415" s="189">
        <v>303</v>
      </c>
      <c r="G415" s="193">
        <v>141</v>
      </c>
      <c r="H415" s="191">
        <v>322</v>
      </c>
      <c r="I415" s="192">
        <v>282</v>
      </c>
      <c r="J415" s="189">
        <v>53</v>
      </c>
      <c r="K415" s="193">
        <v>104</v>
      </c>
      <c r="L415" s="191">
        <v>89</v>
      </c>
      <c r="M415" s="189">
        <v>263</v>
      </c>
      <c r="N415" s="194">
        <v>325</v>
      </c>
      <c r="O415" s="195">
        <v>460</v>
      </c>
      <c r="P415" s="189">
        <v>228</v>
      </c>
      <c r="Q415" s="193">
        <v>226</v>
      </c>
      <c r="R415" s="191">
        <v>276</v>
      </c>
      <c r="S415" s="192">
        <v>179</v>
      </c>
      <c r="T415" s="189">
        <v>27</v>
      </c>
      <c r="U415" s="193">
        <v>130</v>
      </c>
      <c r="V415" s="191">
        <v>159</v>
      </c>
      <c r="W415" s="192">
        <v>204</v>
      </c>
      <c r="X415" s="189">
        <v>211</v>
      </c>
      <c r="Y415" s="193">
        <v>180</v>
      </c>
      <c r="Z415" s="191">
        <v>330</v>
      </c>
      <c r="AA415" s="189">
        <v>387</v>
      </c>
      <c r="AB415" s="172">
        <f t="shared" si="7045"/>
        <v>2845</v>
      </c>
      <c r="AC415" s="173">
        <f t="shared" si="7046"/>
        <v>2851</v>
      </c>
      <c r="AE415" s="269" t="s">
        <v>13</v>
      </c>
      <c r="AF415" s="20">
        <f t="shared" ref="AF415:BG415" si="7101">SUM(AF412:AF414)</f>
        <v>607</v>
      </c>
      <c r="AG415" s="21">
        <f t="shared" si="7101"/>
        <v>465</v>
      </c>
      <c r="AH415" s="20">
        <f t="shared" si="7101"/>
        <v>415</v>
      </c>
      <c r="AI415" s="21">
        <f t="shared" si="7101"/>
        <v>302</v>
      </c>
      <c r="AJ415" s="20">
        <f t="shared" si="7101"/>
        <v>544</v>
      </c>
      <c r="AK415" s="21">
        <f t="shared" si="7101"/>
        <v>286</v>
      </c>
      <c r="AL415" s="20">
        <f t="shared" si="7101"/>
        <v>861</v>
      </c>
      <c r="AM415" s="21">
        <f t="shared" si="7101"/>
        <v>643</v>
      </c>
      <c r="AN415" s="20">
        <f t="shared" si="7101"/>
        <v>121</v>
      </c>
      <c r="AO415" s="21">
        <f t="shared" si="7101"/>
        <v>294</v>
      </c>
      <c r="AP415" s="20">
        <f t="shared" si="7101"/>
        <v>255</v>
      </c>
      <c r="AQ415" s="21">
        <f t="shared" si="7101"/>
        <v>669</v>
      </c>
      <c r="AR415" s="20">
        <f t="shared" si="7101"/>
        <v>626</v>
      </c>
      <c r="AS415" s="21">
        <f t="shared" si="7101"/>
        <v>904</v>
      </c>
      <c r="AT415" s="20">
        <f t="shared" si="7101"/>
        <v>411</v>
      </c>
      <c r="AU415" s="21">
        <f t="shared" si="7101"/>
        <v>376</v>
      </c>
      <c r="AV415" s="20">
        <f t="shared" si="7101"/>
        <v>509</v>
      </c>
      <c r="AW415" s="21">
        <f t="shared" si="7101"/>
        <v>292</v>
      </c>
      <c r="AX415" s="20">
        <f t="shared" si="7101"/>
        <v>63</v>
      </c>
      <c r="AY415" s="21">
        <f t="shared" si="7101"/>
        <v>205</v>
      </c>
      <c r="AZ415" s="20">
        <f t="shared" si="7101"/>
        <v>345</v>
      </c>
      <c r="BA415" s="21">
        <f t="shared" si="7101"/>
        <v>555</v>
      </c>
      <c r="BB415" s="20">
        <f t="shared" si="7101"/>
        <v>326</v>
      </c>
      <c r="BC415" s="21">
        <f t="shared" si="7101"/>
        <v>350</v>
      </c>
      <c r="BD415" s="20">
        <f t="shared" si="7101"/>
        <v>654</v>
      </c>
      <c r="BE415" s="21">
        <f t="shared" si="7101"/>
        <v>639</v>
      </c>
      <c r="BF415" s="174">
        <f t="shared" si="7101"/>
        <v>5737</v>
      </c>
      <c r="BG415" s="175">
        <f t="shared" si="7101"/>
        <v>5980</v>
      </c>
      <c r="BI415" s="137" t="s">
        <v>19</v>
      </c>
      <c r="BJ415" s="129">
        <f>B415/B436</f>
        <v>9.0054815974941263E-2</v>
      </c>
      <c r="BK415" s="130">
        <f t="shared" ref="BK415" si="7102">C415/C436</f>
        <v>4.0721888014807958E-2</v>
      </c>
      <c r="BL415" s="131">
        <f t="shared" ref="BL415" si="7103">D415/D436</f>
        <v>7.5415423945462287E-2</v>
      </c>
      <c r="BM415" s="132">
        <f t="shared" ref="BM415" si="7104">E415/E436</f>
        <v>4.4172234595397181E-2</v>
      </c>
      <c r="BN415" s="129">
        <f t="shared" ref="BN415" si="7105">F415/F436</f>
        <v>8.3127572016460899E-2</v>
      </c>
      <c r="BO415" s="130">
        <f t="shared" ref="BO415" si="7106">G415/G436</f>
        <v>4.6442687747035576E-2</v>
      </c>
      <c r="BP415" s="131">
        <f t="shared" ref="BP415" si="7107">H415/H436</f>
        <v>5.5951346655082536E-2</v>
      </c>
      <c r="BQ415" s="132">
        <f t="shared" ref="BQ415" si="7108">I415/I436</f>
        <v>4.9361106248906002E-2</v>
      </c>
      <c r="BR415" s="129">
        <f t="shared" ref="BR415" si="7109">J415/J436</f>
        <v>4.0304182509505702E-2</v>
      </c>
      <c r="BS415" s="130">
        <f t="shared" ref="BS415" si="7110">K415/K436</f>
        <v>8.7029288702928864E-2</v>
      </c>
      <c r="BT415" s="131">
        <f t="shared" ref="BT415" si="7111">L415/L436</f>
        <v>2.9656781072975674E-2</v>
      </c>
      <c r="BU415" s="129">
        <f t="shared" ref="BU415" si="7112">M415/M436</f>
        <v>9.8760796094630121E-2</v>
      </c>
      <c r="BV415" s="133">
        <f t="shared" ref="BV415" si="7113">N415/N436</f>
        <v>5.9209327746401898E-2</v>
      </c>
      <c r="BW415" s="134">
        <f t="shared" ref="BW415" si="7114">O415/O436</f>
        <v>8.911274699728787E-2</v>
      </c>
      <c r="BX415" s="129">
        <f t="shared" ref="BX415" si="7115">P415/P436</f>
        <v>7.8296703296703296E-2</v>
      </c>
      <c r="BY415" s="130">
        <f t="shared" ref="BY415" si="7116">Q415/Q436</f>
        <v>8.1353491720662349E-2</v>
      </c>
      <c r="BZ415" s="131">
        <f t="shared" ref="BZ415" si="7117">R415/R436</f>
        <v>8.2932692307692304E-2</v>
      </c>
      <c r="CA415" s="132">
        <f t="shared" ref="CA415" si="7118">S415/S436</f>
        <v>5.8881578947368424E-2</v>
      </c>
      <c r="CB415" s="129">
        <f t="shared" ref="CB415" si="7119">T415/T436</f>
        <v>3.1914893617021274E-2</v>
      </c>
      <c r="CC415" s="130">
        <f t="shared" ref="CC415" si="7120">U415/U436</f>
        <v>0.16539440203562342</v>
      </c>
      <c r="CD415" s="131">
        <f t="shared" ref="CD415" si="7121">V415/V436</f>
        <v>4.113842173350582E-2</v>
      </c>
      <c r="CE415" s="132">
        <f t="shared" ref="CE415" si="7122">W415/W436</f>
        <v>6.5573770491803282E-2</v>
      </c>
      <c r="CF415" s="129">
        <f t="shared" ref="CF415" si="7123">X415/X436</f>
        <v>8.5807238714924766E-2</v>
      </c>
      <c r="CG415" s="130">
        <f t="shared" ref="CG415" si="7124">Y415/Y436</f>
        <v>8.4865629420084868E-2</v>
      </c>
      <c r="CH415" s="131">
        <f t="shared" ref="CH415" si="7125">Z415/Z436</f>
        <v>7.3529411764705885E-2</v>
      </c>
      <c r="CI415" s="129">
        <f t="shared" ref="CI415" si="7126">AA415/AA436</f>
        <v>5.8823529411764705E-2</v>
      </c>
      <c r="CJ415" s="135">
        <f t="shared" ref="CJ415" si="7127">AB415/AB436</f>
        <v>6.5733231672096298E-2</v>
      </c>
      <c r="CK415" s="136">
        <f t="shared" ref="CK415" si="7128">AC415/AC436</f>
        <v>6.5995370370370371E-2</v>
      </c>
    </row>
    <row r="416" spans="1:89" ht="14" thickTop="1">
      <c r="A416" s="146" t="s">
        <v>20</v>
      </c>
      <c r="B416" s="196">
        <v>300</v>
      </c>
      <c r="C416" s="197">
        <v>171</v>
      </c>
      <c r="D416" s="198">
        <v>190</v>
      </c>
      <c r="E416" s="199">
        <v>181</v>
      </c>
      <c r="F416" s="196">
        <v>273</v>
      </c>
      <c r="G416" s="200">
        <v>144</v>
      </c>
      <c r="H416" s="198">
        <v>408</v>
      </c>
      <c r="I416" s="199">
        <v>344</v>
      </c>
      <c r="J416" s="196">
        <v>62</v>
      </c>
      <c r="K416" s="200">
        <v>153</v>
      </c>
      <c r="L416" s="198">
        <v>142</v>
      </c>
      <c r="M416" s="196">
        <v>339</v>
      </c>
      <c r="N416" s="201">
        <v>314</v>
      </c>
      <c r="O416" s="202">
        <v>456</v>
      </c>
      <c r="P416" s="196">
        <v>206</v>
      </c>
      <c r="Q416" s="200">
        <v>192</v>
      </c>
      <c r="R416" s="198">
        <v>227</v>
      </c>
      <c r="S416" s="199">
        <v>144</v>
      </c>
      <c r="T416" s="196">
        <v>28</v>
      </c>
      <c r="U416" s="200">
        <v>113</v>
      </c>
      <c r="V416" s="198">
        <v>165</v>
      </c>
      <c r="W416" s="199">
        <v>255</v>
      </c>
      <c r="X416" s="196">
        <v>163</v>
      </c>
      <c r="Y416" s="200">
        <v>187</v>
      </c>
      <c r="Z416" s="198">
        <v>343</v>
      </c>
      <c r="AA416" s="196">
        <v>312</v>
      </c>
      <c r="AB416" s="172">
        <f t="shared" si="7045"/>
        <v>2821</v>
      </c>
      <c r="AC416" s="173">
        <f t="shared" si="7046"/>
        <v>2991</v>
      </c>
      <c r="BI416" s="146" t="s">
        <v>20</v>
      </c>
      <c r="BJ416" s="129">
        <f>B416/B436</f>
        <v>7.8308535630383716E-2</v>
      </c>
      <c r="BK416" s="130">
        <f t="shared" ref="BK416" si="7129">C416/C436</f>
        <v>3.9565016196205463E-2</v>
      </c>
      <c r="BL416" s="131">
        <f t="shared" ref="BL416" si="7130">D416/D436</f>
        <v>8.0954409884959527E-2</v>
      </c>
      <c r="BM416" s="132">
        <f t="shared" ref="BM416" si="7131">E416/E436</f>
        <v>6.7186340014847815E-2</v>
      </c>
      <c r="BN416" s="129">
        <f t="shared" ref="BN416" si="7132">F416/F436</f>
        <v>7.4897119341563789E-2</v>
      </c>
      <c r="BO416" s="130">
        <f t="shared" ref="BO416" si="7133">G416/G436</f>
        <v>4.7430830039525688E-2</v>
      </c>
      <c r="BP416" s="131">
        <f t="shared" ref="BP416" si="7134">H416/H436</f>
        <v>7.0894874022589052E-2</v>
      </c>
      <c r="BQ416" s="132">
        <f t="shared" ref="BQ416" si="7135">I416/I436</f>
        <v>6.0213548048310868E-2</v>
      </c>
      <c r="BR416" s="129">
        <f t="shared" ref="BR416" si="7136">J416/J436</f>
        <v>4.714828897338403E-2</v>
      </c>
      <c r="BS416" s="130">
        <f t="shared" ref="BS416" si="7137">K416/K436</f>
        <v>0.12803347280334729</v>
      </c>
      <c r="BT416" s="131">
        <f t="shared" ref="BT416" si="7138">L416/L436</f>
        <v>4.7317560813062313E-2</v>
      </c>
      <c r="BU416" s="129">
        <f t="shared" ref="BU416" si="7139">M416/M436</f>
        <v>0.12730003755163349</v>
      </c>
      <c r="BV416" s="133">
        <f t="shared" ref="BV416" si="7140">N416/N436</f>
        <v>5.7205319730369832E-2</v>
      </c>
      <c r="BW416" s="134">
        <f t="shared" ref="BW416" si="7141">O416/O436</f>
        <v>8.833785354513754E-2</v>
      </c>
      <c r="BX416" s="129">
        <f t="shared" ref="BX416" si="7142">P416/P436</f>
        <v>7.074175824175824E-2</v>
      </c>
      <c r="BY416" s="130">
        <f t="shared" ref="BY416" si="7143">Q416/Q436</f>
        <v>6.9114470842332618E-2</v>
      </c>
      <c r="BZ416" s="131">
        <f t="shared" ref="BZ416" si="7144">R416/R436</f>
        <v>6.8209134615384609E-2</v>
      </c>
      <c r="CA416" s="132">
        <f t="shared" ref="CA416" si="7145">S416/S436</f>
        <v>4.736842105263158E-2</v>
      </c>
      <c r="CB416" s="129">
        <f t="shared" ref="CB416" si="7146">T416/T436</f>
        <v>3.309692671394799E-2</v>
      </c>
      <c r="CC416" s="130">
        <f t="shared" ref="CC416" si="7147">U416/U436</f>
        <v>0.14376590330788805</v>
      </c>
      <c r="CD416" s="131">
        <f t="shared" ref="CD416" si="7148">V416/V436</f>
        <v>4.2690815006468305E-2</v>
      </c>
      <c r="CE416" s="132">
        <f t="shared" ref="CE416" si="7149">W416/W436</f>
        <v>8.1967213114754092E-2</v>
      </c>
      <c r="CF416" s="129">
        <f t="shared" ref="CF416" si="7150">X416/X436</f>
        <v>6.6287108580723869E-2</v>
      </c>
      <c r="CG416" s="130">
        <f t="shared" ref="CG416" si="7151">Y416/Y436</f>
        <v>8.8165959453088166E-2</v>
      </c>
      <c r="CH416" s="131">
        <f t="shared" ref="CH416" si="7152">Z416/Z436</f>
        <v>7.6426024955436725E-2</v>
      </c>
      <c r="CI416" s="129">
        <f t="shared" ref="CI416" si="7153">AA416/AA436</f>
        <v>4.7423620611035111E-2</v>
      </c>
      <c r="CJ416" s="135">
        <f t="shared" ref="CJ416" si="7154">AB416/AB436</f>
        <v>6.5178715833737674E-2</v>
      </c>
      <c r="CK416" s="136">
        <f t="shared" ref="CK416" si="7155">AC416/AC436</f>
        <v>6.9236111111111109E-2</v>
      </c>
    </row>
    <row r="417" spans="1:89" ht="14" thickBot="1">
      <c r="A417" s="137" t="s">
        <v>21</v>
      </c>
      <c r="B417" s="189">
        <v>307</v>
      </c>
      <c r="C417" s="190">
        <v>294</v>
      </c>
      <c r="D417" s="191">
        <v>225</v>
      </c>
      <c r="E417" s="192">
        <v>121</v>
      </c>
      <c r="F417" s="189">
        <v>271</v>
      </c>
      <c r="G417" s="193">
        <v>142</v>
      </c>
      <c r="H417" s="191">
        <v>453</v>
      </c>
      <c r="I417" s="192">
        <v>299</v>
      </c>
      <c r="J417" s="189">
        <v>59</v>
      </c>
      <c r="K417" s="193">
        <v>141</v>
      </c>
      <c r="L417" s="191">
        <v>113</v>
      </c>
      <c r="M417" s="189">
        <v>330</v>
      </c>
      <c r="N417" s="194">
        <v>312</v>
      </c>
      <c r="O417" s="195">
        <v>448</v>
      </c>
      <c r="P417" s="189">
        <v>205</v>
      </c>
      <c r="Q417" s="193">
        <v>184</v>
      </c>
      <c r="R417" s="191">
        <v>282</v>
      </c>
      <c r="S417" s="192">
        <v>148</v>
      </c>
      <c r="T417" s="189">
        <v>35</v>
      </c>
      <c r="U417" s="193">
        <v>92</v>
      </c>
      <c r="V417" s="191">
        <v>180</v>
      </c>
      <c r="W417" s="192">
        <v>300</v>
      </c>
      <c r="X417" s="189">
        <v>163</v>
      </c>
      <c r="Y417" s="193">
        <v>163</v>
      </c>
      <c r="Z417" s="191">
        <v>311</v>
      </c>
      <c r="AA417" s="189">
        <v>327</v>
      </c>
      <c r="AB417" s="172">
        <f t="shared" si="7045"/>
        <v>2916</v>
      </c>
      <c r="AC417" s="173">
        <f t="shared" si="7046"/>
        <v>2989</v>
      </c>
      <c r="AE417" s="272" t="s">
        <v>85</v>
      </c>
      <c r="BI417" s="137" t="s">
        <v>21</v>
      </c>
      <c r="BJ417" s="129">
        <f>B417/B436</f>
        <v>8.0135734795092659E-2</v>
      </c>
      <c r="BK417" s="130">
        <f t="shared" ref="BK417" si="7156">C417/C436</f>
        <v>6.8024062933826929E-2</v>
      </c>
      <c r="BL417" s="131">
        <f t="shared" ref="BL417" si="7157">D417/D436</f>
        <v>9.5867064337452068E-2</v>
      </c>
      <c r="BM417" s="132">
        <f t="shared" ref="BM417" si="7158">E417/E436</f>
        <v>4.491462509279881E-2</v>
      </c>
      <c r="BN417" s="129">
        <f t="shared" ref="BN417" si="7159">F417/F436</f>
        <v>7.4348422496570643E-2</v>
      </c>
      <c r="BO417" s="130">
        <f t="shared" ref="BO417" si="7160">G417/G436</f>
        <v>4.6772068511198944E-2</v>
      </c>
      <c r="BP417" s="131">
        <f t="shared" ref="BP417" si="7161">H417/H436</f>
        <v>7.8714161598609902E-2</v>
      </c>
      <c r="BQ417" s="132">
        <f t="shared" ref="BQ417" si="7162">I417/I436</f>
        <v>5.2336775774549274E-2</v>
      </c>
      <c r="BR417" s="129">
        <f t="shared" ref="BR417" si="7163">J417/J436</f>
        <v>4.4866920152091254E-2</v>
      </c>
      <c r="BS417" s="130">
        <f t="shared" ref="BS417" si="7164">K417/K436</f>
        <v>0.11799163179916318</v>
      </c>
      <c r="BT417" s="131">
        <f t="shared" ref="BT417" si="7165">L417/L436</f>
        <v>3.7654115294901702E-2</v>
      </c>
      <c r="BU417" s="129">
        <f t="shared" ref="BU417" si="7166">M417/M436</f>
        <v>0.12392039053698836</v>
      </c>
      <c r="BV417" s="133">
        <f t="shared" ref="BV417" si="7167">N417/N436</f>
        <v>5.6840954636545822E-2</v>
      </c>
      <c r="BW417" s="134">
        <f t="shared" ref="BW417" si="7168">O417/O436</f>
        <v>8.6788066640836881E-2</v>
      </c>
      <c r="BX417" s="129">
        <f t="shared" ref="BX417" si="7169">P417/P436</f>
        <v>7.0398351648351648E-2</v>
      </c>
      <c r="BY417" s="130">
        <f t="shared" ref="BY417" si="7170">Q417/Q436</f>
        <v>6.6234701223902084E-2</v>
      </c>
      <c r="BZ417" s="131">
        <f t="shared" ref="BZ417" si="7171">R417/R436</f>
        <v>8.4735576923076927E-2</v>
      </c>
      <c r="CA417" s="132">
        <f t="shared" ref="CA417" si="7172">S417/S436</f>
        <v>4.8684210526315788E-2</v>
      </c>
      <c r="CB417" s="129">
        <f t="shared" ref="CB417" si="7173">T417/T436</f>
        <v>4.1371158392434985E-2</v>
      </c>
      <c r="CC417" s="130">
        <f t="shared" ref="CC417" si="7174">U417/U436</f>
        <v>0.11704834605597965</v>
      </c>
      <c r="CD417" s="131">
        <f t="shared" ref="CD417" si="7175">V417/V436</f>
        <v>4.6571798188874518E-2</v>
      </c>
      <c r="CE417" s="132">
        <f t="shared" ref="CE417" si="7176">W417/W436</f>
        <v>9.643201542912247E-2</v>
      </c>
      <c r="CF417" s="129">
        <f t="shared" ref="CF417" si="7177">X417/X436</f>
        <v>6.6287108580723869E-2</v>
      </c>
      <c r="CG417" s="130">
        <f t="shared" ref="CG417" si="7178">Y417/Y436</f>
        <v>7.6850542197076849E-2</v>
      </c>
      <c r="CH417" s="131">
        <f t="shared" ref="CH417" si="7179">Z417/Z436</f>
        <v>6.9295900178253114E-2</v>
      </c>
      <c r="CI417" s="129">
        <f t="shared" ref="CI417" si="7180">AA417/AA436</f>
        <v>4.970360237118103E-2</v>
      </c>
      <c r="CJ417" s="135">
        <f t="shared" ref="CJ417" si="7181">AB417/AB436</f>
        <v>6.7373674360573926E-2</v>
      </c>
      <c r="CK417" s="136">
        <f t="shared" ref="CK417" si="7182">AC417/AC436</f>
        <v>6.9189814814814815E-2</v>
      </c>
    </row>
    <row r="418" spans="1:89" ht="15" thickTop="1" thickBot="1">
      <c r="A418" s="146" t="s">
        <v>22</v>
      </c>
      <c r="B418" s="196">
        <v>231</v>
      </c>
      <c r="C418" s="197">
        <v>268</v>
      </c>
      <c r="D418" s="198">
        <v>228</v>
      </c>
      <c r="E418" s="199">
        <v>117</v>
      </c>
      <c r="F418" s="196">
        <v>275</v>
      </c>
      <c r="G418" s="200">
        <v>126</v>
      </c>
      <c r="H418" s="198">
        <v>432</v>
      </c>
      <c r="I418" s="199">
        <v>370</v>
      </c>
      <c r="J418" s="196">
        <v>67</v>
      </c>
      <c r="K418" s="200">
        <v>139</v>
      </c>
      <c r="L418" s="198">
        <v>144</v>
      </c>
      <c r="M418" s="196">
        <v>246</v>
      </c>
      <c r="N418" s="201">
        <v>329</v>
      </c>
      <c r="O418" s="202">
        <v>438</v>
      </c>
      <c r="P418" s="196">
        <v>186</v>
      </c>
      <c r="Q418" s="200">
        <v>158</v>
      </c>
      <c r="R418" s="198">
        <v>317</v>
      </c>
      <c r="S418" s="199">
        <v>163</v>
      </c>
      <c r="T418" s="196">
        <v>40</v>
      </c>
      <c r="U418" s="200">
        <v>66</v>
      </c>
      <c r="V418" s="198">
        <v>154</v>
      </c>
      <c r="W418" s="199">
        <v>317</v>
      </c>
      <c r="X418" s="196">
        <v>152</v>
      </c>
      <c r="Y418" s="200">
        <v>134</v>
      </c>
      <c r="Z418" s="198">
        <v>332</v>
      </c>
      <c r="AA418" s="196">
        <v>271</v>
      </c>
      <c r="AB418" s="172">
        <f t="shared" si="7045"/>
        <v>2887</v>
      </c>
      <c r="AC418" s="173">
        <f t="shared" si="7046"/>
        <v>2813</v>
      </c>
      <c r="AE418" s="298" t="s">
        <v>0</v>
      </c>
      <c r="AF418" s="292" t="s">
        <v>1</v>
      </c>
      <c r="AG418" s="293"/>
      <c r="AH418" s="292" t="s">
        <v>2</v>
      </c>
      <c r="AI418" s="293"/>
      <c r="AJ418" s="292" t="s">
        <v>3</v>
      </c>
      <c r="AK418" s="293"/>
      <c r="AL418" s="292" t="s">
        <v>4</v>
      </c>
      <c r="AM418" s="293"/>
      <c r="AN418" s="292" t="s">
        <v>5</v>
      </c>
      <c r="AO418" s="293"/>
      <c r="AP418" s="292" t="s">
        <v>6</v>
      </c>
      <c r="AQ418" s="293"/>
      <c r="AR418" s="292" t="s">
        <v>7</v>
      </c>
      <c r="AS418" s="293"/>
      <c r="AT418" s="292" t="s">
        <v>8</v>
      </c>
      <c r="AU418" s="293"/>
      <c r="AV418" s="292" t="s">
        <v>9</v>
      </c>
      <c r="AW418" s="293"/>
      <c r="AX418" s="292" t="s">
        <v>10</v>
      </c>
      <c r="AY418" s="293"/>
      <c r="AZ418" s="292" t="s">
        <v>11</v>
      </c>
      <c r="BA418" s="293"/>
      <c r="BB418" s="292" t="s">
        <v>12</v>
      </c>
      <c r="BC418" s="293"/>
      <c r="BD418" s="294" t="s">
        <v>40</v>
      </c>
      <c r="BE418" s="295"/>
      <c r="BF418" s="296" t="s">
        <v>41</v>
      </c>
      <c r="BG418" s="297"/>
      <c r="BI418" s="146" t="s">
        <v>22</v>
      </c>
      <c r="BJ418" s="129">
        <f>B418/B436</f>
        <v>6.0297572435395456E-2</v>
      </c>
      <c r="BK418" s="130">
        <f t="shared" ref="BK418" si="7183">C418/C436</f>
        <v>6.2008329477093935E-2</v>
      </c>
      <c r="BL418" s="131">
        <f t="shared" ref="BL418" si="7184">D418/D436</f>
        <v>9.7145291861951422E-2</v>
      </c>
      <c r="BM418" s="132">
        <f t="shared" ref="BM418" si="7185">E418/E436</f>
        <v>4.3429844097995544E-2</v>
      </c>
      <c r="BN418" s="129">
        <f t="shared" ref="BN418" si="7186">F418/F436</f>
        <v>7.5445816186556922E-2</v>
      </c>
      <c r="BO418" s="130">
        <f t="shared" ref="BO418" si="7187">G418/G436</f>
        <v>4.1501976284584984E-2</v>
      </c>
      <c r="BP418" s="131">
        <f t="shared" ref="BP418" si="7188">H418/H436</f>
        <v>7.5065160729800171E-2</v>
      </c>
      <c r="BQ418" s="132">
        <f t="shared" ref="BQ418" si="7189">I418/I436</f>
        <v>6.476457202870646E-2</v>
      </c>
      <c r="BR418" s="129">
        <f t="shared" ref="BR418" si="7190">J418/J436</f>
        <v>5.095057034220532E-2</v>
      </c>
      <c r="BS418" s="130">
        <f t="shared" ref="BS418" si="7191">K418/K436</f>
        <v>0.11631799163179916</v>
      </c>
      <c r="BT418" s="131">
        <f t="shared" ref="BT418" si="7192">L418/L436</f>
        <v>4.7984005331556147E-2</v>
      </c>
      <c r="BU418" s="129">
        <f t="shared" ref="BU418" si="7193">M418/M436</f>
        <v>9.2377018400300409E-2</v>
      </c>
      <c r="BV418" s="133">
        <f t="shared" ref="BV418" si="7194">N418/N436</f>
        <v>5.9938057934049917E-2</v>
      </c>
      <c r="BW418" s="134">
        <f t="shared" ref="BW418" si="7195">O418/O436</f>
        <v>8.4850833010461063E-2</v>
      </c>
      <c r="BX418" s="129">
        <f t="shared" ref="BX418" si="7196">P418/P436</f>
        <v>6.3873626373626369E-2</v>
      </c>
      <c r="BY418" s="130">
        <f t="shared" ref="BY418" si="7197">Q418/Q436</f>
        <v>5.6875449964002879E-2</v>
      </c>
      <c r="BZ418" s="131">
        <f t="shared" ref="BZ418" si="7198">R418/R436</f>
        <v>9.5252403846153841E-2</v>
      </c>
      <c r="CA418" s="132">
        <f t="shared" ref="CA418" si="7199">S418/S436</f>
        <v>5.3618421052631579E-2</v>
      </c>
      <c r="CB418" s="129">
        <f t="shared" ref="CB418" si="7200">T418/T436</f>
        <v>4.7281323877068557E-2</v>
      </c>
      <c r="CC418" s="130">
        <f t="shared" ref="CC418" si="7201">U418/U436</f>
        <v>8.3969465648854963E-2</v>
      </c>
      <c r="CD418" s="131">
        <f t="shared" ref="CD418" si="7202">V418/V436</f>
        <v>3.9844760672703754E-2</v>
      </c>
      <c r="CE418" s="132">
        <f t="shared" ref="CE418" si="7203">W418/W436</f>
        <v>0.1018964963034394</v>
      </c>
      <c r="CF418" s="129">
        <f t="shared" ref="CF418" si="7204">X418/X436</f>
        <v>6.18137454249695E-2</v>
      </c>
      <c r="CG418" s="130">
        <f t="shared" ref="CG418" si="7205">Y418/Y436</f>
        <v>6.3177746346063171E-2</v>
      </c>
      <c r="CH418" s="131">
        <f t="shared" ref="CH418" si="7206">Z418/Z436</f>
        <v>7.3975044563279857E-2</v>
      </c>
      <c r="CI418" s="129">
        <f t="shared" ref="CI418" si="7207">AA418/AA436</f>
        <v>4.1191670466636264E-2</v>
      </c>
      <c r="CJ418" s="135">
        <f t="shared" ref="CJ418" si="7208">AB418/AB436</f>
        <v>6.6703634389223915E-2</v>
      </c>
      <c r="CK418" s="136">
        <f t="shared" ref="CK418" si="7209">AC418/AC436</f>
        <v>6.5115740740740738E-2</v>
      </c>
    </row>
    <row r="419" spans="1:89" ht="15" thickTop="1" thickBot="1">
      <c r="A419" s="137" t="s">
        <v>23</v>
      </c>
      <c r="B419" s="189">
        <v>209</v>
      </c>
      <c r="C419" s="190">
        <v>236</v>
      </c>
      <c r="D419" s="191">
        <v>156</v>
      </c>
      <c r="E419" s="192">
        <v>115</v>
      </c>
      <c r="F419" s="189">
        <v>241</v>
      </c>
      <c r="G419" s="193">
        <v>136</v>
      </c>
      <c r="H419" s="191">
        <v>383</v>
      </c>
      <c r="I419" s="192">
        <v>305</v>
      </c>
      <c r="J419" s="189">
        <v>95</v>
      </c>
      <c r="K419" s="193">
        <v>72</v>
      </c>
      <c r="L419" s="191">
        <v>121</v>
      </c>
      <c r="M419" s="189">
        <v>218</v>
      </c>
      <c r="N419" s="194">
        <v>298</v>
      </c>
      <c r="O419" s="195">
        <v>396</v>
      </c>
      <c r="P419" s="189">
        <v>182</v>
      </c>
      <c r="Q419" s="193">
        <v>136</v>
      </c>
      <c r="R419" s="191">
        <v>262</v>
      </c>
      <c r="S419" s="192">
        <v>146</v>
      </c>
      <c r="T419" s="189">
        <v>33</v>
      </c>
      <c r="U419" s="193">
        <v>53</v>
      </c>
      <c r="V419" s="191">
        <v>128</v>
      </c>
      <c r="W419" s="192">
        <v>283</v>
      </c>
      <c r="X419" s="189">
        <v>142</v>
      </c>
      <c r="Y419" s="193">
        <v>111</v>
      </c>
      <c r="Z419" s="191">
        <v>300</v>
      </c>
      <c r="AA419" s="189">
        <v>399</v>
      </c>
      <c r="AB419" s="172">
        <f t="shared" si="7045"/>
        <v>2550</v>
      </c>
      <c r="AC419" s="173">
        <f t="shared" si="7046"/>
        <v>2606</v>
      </c>
      <c r="AE419" s="299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5.4554946489167318E-2</v>
      </c>
      <c r="BK419" s="130">
        <f t="shared" ref="BK419" si="7210">C419/C436</f>
        <v>5.4604349838037948E-2</v>
      </c>
      <c r="BL419" s="131">
        <f t="shared" ref="BL419" si="7211">D419/D436</f>
        <v>6.6467831273966771E-2</v>
      </c>
      <c r="BM419" s="132">
        <f t="shared" ref="BM419" si="7212">E419/E436</f>
        <v>4.2687453600593915E-2</v>
      </c>
      <c r="BN419" s="129">
        <f t="shared" ref="BN419" si="7213">F419/F436</f>
        <v>6.611796982167352E-2</v>
      </c>
      <c r="BO419" s="130">
        <f t="shared" ref="BO419" si="7214">G419/G436</f>
        <v>4.4795783926218712E-2</v>
      </c>
      <c r="BP419" s="131">
        <f t="shared" ref="BP419" si="7215">H419/H436</f>
        <v>6.6550825369244129E-2</v>
      </c>
      <c r="BQ419" s="132">
        <f t="shared" ref="BQ419" si="7216">I419/I436</f>
        <v>5.338701207771749E-2</v>
      </c>
      <c r="BR419" s="129">
        <f t="shared" ref="BR419" si="7217">J419/J436</f>
        <v>7.2243346007604556E-2</v>
      </c>
      <c r="BS419" s="130">
        <f t="shared" ref="BS419" si="7218">K419/K436</f>
        <v>6.0251046025104602E-2</v>
      </c>
      <c r="BT419" s="131">
        <f t="shared" ref="BT419" si="7219">L419/L436</f>
        <v>4.0319893368877043E-2</v>
      </c>
      <c r="BU419" s="129">
        <f t="shared" ref="BU419" si="7220">M419/M436</f>
        <v>8.1862561021404434E-2</v>
      </c>
      <c r="BV419" s="133">
        <f t="shared" ref="BV419" si="7221">N419/N436</f>
        <v>5.4290398979777735E-2</v>
      </c>
      <c r="BW419" s="134">
        <f t="shared" ref="BW419" si="7222">O419/O436</f>
        <v>7.6714451762882607E-2</v>
      </c>
      <c r="BX419" s="129">
        <f t="shared" ref="BX419" si="7223">P419/P436</f>
        <v>6.25E-2</v>
      </c>
      <c r="BY419" s="130">
        <f t="shared" ref="BY419" si="7224">Q419/Q436</f>
        <v>4.8956083513318933E-2</v>
      </c>
      <c r="BZ419" s="131">
        <f t="shared" ref="BZ419" si="7225">R419/R436</f>
        <v>7.8725961538461536E-2</v>
      </c>
      <c r="CA419" s="132">
        <f t="shared" ref="CA419" si="7226">S419/S436</f>
        <v>4.8026315789473681E-2</v>
      </c>
      <c r="CB419" s="129">
        <f t="shared" ref="CB419" si="7227">T419/T436</f>
        <v>3.9007092198581561E-2</v>
      </c>
      <c r="CC419" s="130">
        <f t="shared" ref="CC419" si="7228">U419/U436</f>
        <v>6.7430025445292627E-2</v>
      </c>
      <c r="CD419" s="131">
        <f t="shared" ref="CD419" si="7229">V419/V436</f>
        <v>3.311772315653299E-2</v>
      </c>
      <c r="CE419" s="132">
        <f t="shared" ref="CE419" si="7230">W419/W436</f>
        <v>9.0967534554805524E-2</v>
      </c>
      <c r="CF419" s="129">
        <f t="shared" ref="CF419" si="7231">X419/X436</f>
        <v>5.774705164701098E-2</v>
      </c>
      <c r="CG419" s="130">
        <f t="shared" ref="CG419" si="7232">Y419/Y436</f>
        <v>5.2333804809052337E-2</v>
      </c>
      <c r="CH419" s="131">
        <f t="shared" ref="CH419" si="7233">Z419/Z436</f>
        <v>6.684491978609626E-2</v>
      </c>
      <c r="CI419" s="129">
        <f t="shared" ref="CI419" si="7234">AA419/AA436</f>
        <v>6.064751481988144E-2</v>
      </c>
      <c r="CJ419" s="135">
        <f t="shared" ref="CJ419" si="7235">AB419/AB436</f>
        <v>5.8917307825604767E-2</v>
      </c>
      <c r="CK419" s="136">
        <f t="shared" ref="CK419" si="7236">AC419/AC436</f>
        <v>6.0324074074074072E-2</v>
      </c>
    </row>
    <row r="420" spans="1:89" ht="14" thickTop="1">
      <c r="A420" s="146" t="s">
        <v>24</v>
      </c>
      <c r="B420" s="203">
        <v>203</v>
      </c>
      <c r="C420" s="197">
        <v>245</v>
      </c>
      <c r="D420" s="198">
        <v>132</v>
      </c>
      <c r="E420" s="199">
        <v>171</v>
      </c>
      <c r="F420" s="196">
        <v>249</v>
      </c>
      <c r="G420" s="200">
        <v>161</v>
      </c>
      <c r="H420" s="198">
        <v>320</v>
      </c>
      <c r="I420" s="199">
        <v>323</v>
      </c>
      <c r="J420" s="196">
        <v>87</v>
      </c>
      <c r="K420" s="200">
        <v>78</v>
      </c>
      <c r="L420" s="198">
        <v>162</v>
      </c>
      <c r="M420" s="196">
        <v>169</v>
      </c>
      <c r="N420" s="201">
        <v>297</v>
      </c>
      <c r="O420" s="204">
        <v>264</v>
      </c>
      <c r="P420" s="196">
        <v>191</v>
      </c>
      <c r="Q420" s="200">
        <v>123</v>
      </c>
      <c r="R420" s="198">
        <v>187</v>
      </c>
      <c r="S420" s="199">
        <v>173</v>
      </c>
      <c r="T420" s="196">
        <v>34</v>
      </c>
      <c r="U420" s="200">
        <v>48</v>
      </c>
      <c r="V420" s="198">
        <v>161</v>
      </c>
      <c r="W420" s="205">
        <v>197</v>
      </c>
      <c r="X420" s="196">
        <v>131</v>
      </c>
      <c r="Y420" s="200">
        <v>106</v>
      </c>
      <c r="Z420" s="198">
        <v>268</v>
      </c>
      <c r="AA420" s="196">
        <v>428</v>
      </c>
      <c r="AB420" s="172">
        <f t="shared" si="7045"/>
        <v>2422</v>
      </c>
      <c r="AC420" s="173">
        <f t="shared" si="7046"/>
        <v>2486</v>
      </c>
      <c r="AE420" s="275" t="str">
        <f>$AE$17</f>
        <v>17:00 - 17:59</v>
      </c>
      <c r="AF420" s="126">
        <f t="shared" ref="AF420:AU421" si="7237">SUMIF($A$9:$A$32,$AE420,B$412:B$435)</f>
        <v>250</v>
      </c>
      <c r="AG420" s="186">
        <f t="shared" si="7237"/>
        <v>308</v>
      </c>
      <c r="AH420" s="127">
        <f t="shared" si="7237"/>
        <v>137</v>
      </c>
      <c r="AI420" s="180">
        <f t="shared" si="7237"/>
        <v>160</v>
      </c>
      <c r="AJ420" s="126">
        <f t="shared" si="7237"/>
        <v>207</v>
      </c>
      <c r="AK420" s="128">
        <f t="shared" si="7237"/>
        <v>213</v>
      </c>
      <c r="AL420" s="127">
        <f t="shared" si="7237"/>
        <v>463</v>
      </c>
      <c r="AM420" s="180">
        <f t="shared" si="7237"/>
        <v>385</v>
      </c>
      <c r="AN420" s="126">
        <f t="shared" si="7237"/>
        <v>107</v>
      </c>
      <c r="AO420" s="128">
        <f t="shared" si="7237"/>
        <v>52</v>
      </c>
      <c r="AP420" s="127">
        <f t="shared" si="7237"/>
        <v>306</v>
      </c>
      <c r="AQ420" s="126">
        <f t="shared" si="7237"/>
        <v>114</v>
      </c>
      <c r="AR420" s="179">
        <f t="shared" si="7237"/>
        <v>398</v>
      </c>
      <c r="AS420" s="181">
        <f t="shared" si="7237"/>
        <v>336</v>
      </c>
      <c r="AT420" s="126">
        <f t="shared" si="7237"/>
        <v>246</v>
      </c>
      <c r="AU420" s="128">
        <f t="shared" si="7237"/>
        <v>241</v>
      </c>
      <c r="AV420" s="127">
        <f t="shared" ref="AP420:BE421" si="7238">SUMIF($A$9:$A$32,$AE420,R$412:R$435)</f>
        <v>218</v>
      </c>
      <c r="AW420" s="180">
        <f t="shared" si="7238"/>
        <v>236</v>
      </c>
      <c r="AX420" s="126">
        <f t="shared" si="7238"/>
        <v>105</v>
      </c>
      <c r="AY420" s="128">
        <f t="shared" si="7238"/>
        <v>11</v>
      </c>
      <c r="AZ420" s="127">
        <f t="shared" si="7238"/>
        <v>310</v>
      </c>
      <c r="BA420" s="180">
        <f t="shared" si="7238"/>
        <v>148</v>
      </c>
      <c r="BB420" s="126">
        <f t="shared" si="7238"/>
        <v>239</v>
      </c>
      <c r="BC420" s="128">
        <f t="shared" si="7238"/>
        <v>140</v>
      </c>
      <c r="BD420" s="184">
        <f t="shared" si="7238"/>
        <v>281</v>
      </c>
      <c r="BE420" s="185">
        <f t="shared" si="7238"/>
        <v>529</v>
      </c>
      <c r="BF420" s="170">
        <f>AF420+AH420+AJ420+AL420+AN420+AP420+AR420+AT420+AV420+AX420+AZ420+BB420+BD420</f>
        <v>3267</v>
      </c>
      <c r="BG420" s="171">
        <f>AG420+AI420+AK420+AM420+AO420+AQ420+AS420+AU420+AW420+AY420+BA420+BC420+BE420</f>
        <v>2873</v>
      </c>
      <c r="BI420" s="146" t="s">
        <v>24</v>
      </c>
      <c r="BJ420" s="129">
        <f>B420/B436</f>
        <v>5.2988775776559645E-2</v>
      </c>
      <c r="BK420" s="130">
        <f t="shared" ref="BK420" si="7239">C420/C436</f>
        <v>5.6686719111522441E-2</v>
      </c>
      <c r="BL420" s="131">
        <f t="shared" ref="BL420" si="7240">D420/D436</f>
        <v>5.624201107797188E-2</v>
      </c>
      <c r="BM420" s="132">
        <f t="shared" ref="BM420" si="7241">E420/E436</f>
        <v>6.347438752783964E-2</v>
      </c>
      <c r="BN420" s="129">
        <f t="shared" ref="BN420" si="7242">F420/F436</f>
        <v>6.831275720164609E-2</v>
      </c>
      <c r="BO420" s="130">
        <f t="shared" ref="BO420" si="7243">G420/G436</f>
        <v>5.3030303030303032E-2</v>
      </c>
      <c r="BP420" s="131">
        <f t="shared" ref="BP420" si="7244">H420/H436</f>
        <v>5.560382276281494E-2</v>
      </c>
      <c r="BQ420" s="132">
        <f t="shared" ref="BQ420" si="7245">I420/I436</f>
        <v>5.6537720987222123E-2</v>
      </c>
      <c r="BR420" s="129">
        <f t="shared" ref="BR420" si="7246">J420/J436</f>
        <v>6.6159695817490496E-2</v>
      </c>
      <c r="BS420" s="130">
        <f t="shared" ref="BS420" si="7247">K420/K436</f>
        <v>6.5271966527196648E-2</v>
      </c>
      <c r="BT420" s="131">
        <f t="shared" ref="BT420" si="7248">L420/L436</f>
        <v>5.3982005998000668E-2</v>
      </c>
      <c r="BU420" s="129">
        <f t="shared" ref="BU420" si="7249">M420/M436</f>
        <v>6.3462260608336457E-2</v>
      </c>
      <c r="BV420" s="133">
        <f t="shared" ref="BV420" si="7250">N420/N436</f>
        <v>5.410821643286573E-2</v>
      </c>
      <c r="BW420" s="134">
        <f t="shared" ref="BW420" si="7251">O420/O436</f>
        <v>5.1142967841921738E-2</v>
      </c>
      <c r="BX420" s="129">
        <f t="shared" ref="BX420" si="7252">P420/P436</f>
        <v>6.5590659340659344E-2</v>
      </c>
      <c r="BY420" s="130">
        <f t="shared" ref="BY420" si="7253">Q420/Q436</f>
        <v>4.4276457883369327E-2</v>
      </c>
      <c r="BZ420" s="131">
        <f t="shared" ref="BZ420" si="7254">R420/R436</f>
        <v>5.6189903846153848E-2</v>
      </c>
      <c r="CA420" s="132">
        <f t="shared" ref="CA420" si="7255">S420/S436</f>
        <v>5.6907894736842109E-2</v>
      </c>
      <c r="CB420" s="129">
        <f t="shared" ref="CB420" si="7256">T420/T436</f>
        <v>4.0189125295508277E-2</v>
      </c>
      <c r="CC420" s="130">
        <f t="shared" ref="CC420" si="7257">U420/U436</f>
        <v>6.1068702290076333E-2</v>
      </c>
      <c r="CD420" s="131">
        <f t="shared" ref="CD420" si="7258">V420/V436</f>
        <v>4.1655886157826651E-2</v>
      </c>
      <c r="CE420" s="132">
        <f t="shared" ref="CE420" si="7259">W420/W436</f>
        <v>6.3323690131790428E-2</v>
      </c>
      <c r="CF420" s="129">
        <f t="shared" ref="CF420" si="7260">X420/X436</f>
        <v>5.3273688491256611E-2</v>
      </c>
      <c r="CG420" s="130">
        <f t="shared" ref="CG420" si="7261">Y420/Y436</f>
        <v>4.9976426214049977E-2</v>
      </c>
      <c r="CH420" s="131">
        <f t="shared" ref="CH420" si="7262">Z420/Z436</f>
        <v>5.9714795008912656E-2</v>
      </c>
      <c r="CI420" s="129">
        <f t="shared" ref="CI420" si="7263">AA420/AA436</f>
        <v>6.5055479556163545E-2</v>
      </c>
      <c r="CJ420" s="135">
        <f t="shared" ref="CJ420" si="7264">AB420/AB436</f>
        <v>5.5959890021025395E-2</v>
      </c>
      <c r="CK420" s="136">
        <f t="shared" ref="CK420" si="7265">AC420/AC436</f>
        <v>5.7546296296296297E-2</v>
      </c>
    </row>
    <row r="421" spans="1:89">
      <c r="A421" s="137" t="s">
        <v>25</v>
      </c>
      <c r="B421" s="206">
        <v>206</v>
      </c>
      <c r="C421" s="190">
        <v>259</v>
      </c>
      <c r="D421" s="191">
        <v>116</v>
      </c>
      <c r="E421" s="192">
        <v>138</v>
      </c>
      <c r="F421" s="189">
        <v>248</v>
      </c>
      <c r="G421" s="193">
        <v>149</v>
      </c>
      <c r="H421" s="191">
        <v>311</v>
      </c>
      <c r="I421" s="192">
        <v>325</v>
      </c>
      <c r="J421" s="189">
        <v>83</v>
      </c>
      <c r="K421" s="190">
        <v>71</v>
      </c>
      <c r="L421" s="191">
        <v>115</v>
      </c>
      <c r="M421" s="189">
        <v>151</v>
      </c>
      <c r="N421" s="194">
        <v>289</v>
      </c>
      <c r="O421" s="207">
        <v>266</v>
      </c>
      <c r="P421" s="189">
        <v>131</v>
      </c>
      <c r="Q421" s="190">
        <v>150</v>
      </c>
      <c r="R421" s="191">
        <v>196</v>
      </c>
      <c r="S421" s="192">
        <v>172</v>
      </c>
      <c r="T421" s="198">
        <v>43</v>
      </c>
      <c r="U421" s="189">
        <v>45</v>
      </c>
      <c r="V421" s="191">
        <v>226</v>
      </c>
      <c r="W421" s="208">
        <v>214</v>
      </c>
      <c r="X421" s="189">
        <v>150</v>
      </c>
      <c r="Y421" s="193">
        <v>105</v>
      </c>
      <c r="Z421" s="191">
        <v>310</v>
      </c>
      <c r="AA421" s="189">
        <v>499</v>
      </c>
      <c r="AB421" s="172">
        <f t="shared" si="7045"/>
        <v>2424</v>
      </c>
      <c r="AC421" s="173">
        <f t="shared" si="7046"/>
        <v>2544</v>
      </c>
      <c r="AE421" s="277" t="str">
        <f>$AE$18</f>
        <v>18:00 - 18:59</v>
      </c>
      <c r="AF421" s="126">
        <f t="shared" si="7237"/>
        <v>283</v>
      </c>
      <c r="AG421" s="190">
        <f t="shared" si="7237"/>
        <v>483</v>
      </c>
      <c r="AH421" s="191">
        <f t="shared" si="7237"/>
        <v>112</v>
      </c>
      <c r="AI421" s="192">
        <f t="shared" si="7237"/>
        <v>256</v>
      </c>
      <c r="AJ421" s="278">
        <f t="shared" si="7237"/>
        <v>156</v>
      </c>
      <c r="AK421" s="193">
        <f t="shared" si="7237"/>
        <v>409</v>
      </c>
      <c r="AL421" s="191">
        <f t="shared" si="7237"/>
        <v>395</v>
      </c>
      <c r="AM421" s="192">
        <f t="shared" si="7237"/>
        <v>581</v>
      </c>
      <c r="AN421" s="278">
        <f t="shared" si="7237"/>
        <v>90</v>
      </c>
      <c r="AO421" s="193">
        <f t="shared" si="7237"/>
        <v>55</v>
      </c>
      <c r="AP421" s="191">
        <f t="shared" si="7238"/>
        <v>327</v>
      </c>
      <c r="AQ421" s="278">
        <f t="shared" si="7238"/>
        <v>75</v>
      </c>
      <c r="AR421" s="194">
        <f t="shared" si="7238"/>
        <v>505</v>
      </c>
      <c r="AS421" s="195">
        <f t="shared" si="7238"/>
        <v>309</v>
      </c>
      <c r="AT421" s="278">
        <f t="shared" si="7238"/>
        <v>162</v>
      </c>
      <c r="AU421" s="193">
        <f t="shared" si="7238"/>
        <v>209</v>
      </c>
      <c r="AV421" s="191">
        <f t="shared" si="7238"/>
        <v>199</v>
      </c>
      <c r="AW421" s="192">
        <f t="shared" si="7238"/>
        <v>302</v>
      </c>
      <c r="AX421" s="278">
        <f t="shared" si="7238"/>
        <v>76</v>
      </c>
      <c r="AY421" s="193">
        <f t="shared" si="7238"/>
        <v>26</v>
      </c>
      <c r="AZ421" s="191">
        <f t="shared" si="7238"/>
        <v>444</v>
      </c>
      <c r="BA421" s="192">
        <f t="shared" si="7238"/>
        <v>155</v>
      </c>
      <c r="BB421" s="278">
        <f t="shared" si="7238"/>
        <v>193</v>
      </c>
      <c r="BC421" s="193">
        <f t="shared" si="7238"/>
        <v>170</v>
      </c>
      <c r="BD421" s="191">
        <f t="shared" si="7238"/>
        <v>237</v>
      </c>
      <c r="BE421" s="278">
        <f t="shared" si="7238"/>
        <v>658</v>
      </c>
      <c r="BF421" s="172">
        <f>SUM(AF421,AH421,AJ421,AL421,AN421,AP421,AR421,AT421,AV421,AX421,AZ421,BB421,BD421)</f>
        <v>3179</v>
      </c>
      <c r="BG421" s="173">
        <f>SUM(AG421,AI421,AK421,AM421,AO421,AQ421,AS421,AU421,AW421,AY421,BA421,BC421,BE421)</f>
        <v>3688</v>
      </c>
      <c r="BI421" s="137" t="s">
        <v>25</v>
      </c>
      <c r="BJ421" s="129">
        <f>B421/B436</f>
        <v>5.3771861132863481E-2</v>
      </c>
      <c r="BK421" s="130">
        <f t="shared" ref="BK421" si="7266">C421/C436</f>
        <v>5.9925960203609442E-2</v>
      </c>
      <c r="BL421" s="131">
        <f t="shared" ref="BL421" si="7267">D421/D436</f>
        <v>4.9424797613975287E-2</v>
      </c>
      <c r="BM421" s="132">
        <f t="shared" ref="BM421" si="7268">E421/E436</f>
        <v>5.1224944320712694E-2</v>
      </c>
      <c r="BN421" s="129">
        <f t="shared" ref="BN421" si="7269">F421/F436</f>
        <v>6.8038408779149517E-2</v>
      </c>
      <c r="BO421" s="130">
        <f t="shared" ref="BO421" si="7270">G421/G436</f>
        <v>4.9077733860342553E-2</v>
      </c>
      <c r="BP421" s="131">
        <f t="shared" ref="BP421" si="7271">H421/H436</f>
        <v>5.4039965247610774E-2</v>
      </c>
      <c r="BQ421" s="132">
        <f t="shared" ref="BQ421" si="7272">I421/I436</f>
        <v>5.6887799754944859E-2</v>
      </c>
      <c r="BR421" s="129">
        <f t="shared" ref="BR421" si="7273">J421/J436</f>
        <v>6.3117870722433467E-2</v>
      </c>
      <c r="BS421" s="130">
        <f t="shared" ref="BS421" si="7274">K421/K436</f>
        <v>5.9414225941422594E-2</v>
      </c>
      <c r="BT421" s="131">
        <f t="shared" ref="BT421" si="7275">L421/L436</f>
        <v>3.8320559813395536E-2</v>
      </c>
      <c r="BU421" s="129">
        <f t="shared" ref="BU421" si="7276">M421/M436</f>
        <v>5.6702966579046186E-2</v>
      </c>
      <c r="BV421" s="133">
        <f t="shared" ref="BV421" si="7277">N421/N436</f>
        <v>5.2650756057569685E-2</v>
      </c>
      <c r="BW421" s="134">
        <f t="shared" ref="BW421" si="7278">O421/O436</f>
        <v>5.1530414567996903E-2</v>
      </c>
      <c r="BX421" s="129">
        <f t="shared" ref="BX421" si="7279">P421/P436</f>
        <v>4.4986263736263736E-2</v>
      </c>
      <c r="BY421" s="130">
        <f t="shared" ref="BY421" si="7280">Q421/Q436</f>
        <v>5.3995680345572353E-2</v>
      </c>
      <c r="BZ421" s="131">
        <f t="shared" ref="BZ421" si="7281">R421/R436</f>
        <v>5.8894230769230768E-2</v>
      </c>
      <c r="CA421" s="132">
        <f t="shared" ref="CA421" si="7282">S421/S436</f>
        <v>5.6578947368421055E-2</v>
      </c>
      <c r="CB421" s="129">
        <f t="shared" ref="CB421" si="7283">T421/T436</f>
        <v>5.0827423167848697E-2</v>
      </c>
      <c r="CC421" s="130">
        <f t="shared" ref="CC421" si="7284">U421/U436</f>
        <v>5.7251908396946563E-2</v>
      </c>
      <c r="CD421" s="131">
        <f t="shared" ref="CD421" si="7285">V421/V436</f>
        <v>5.8473479948253561E-2</v>
      </c>
      <c r="CE421" s="132">
        <f t="shared" ref="CE421" si="7286">W421/W436</f>
        <v>6.878817100610736E-2</v>
      </c>
      <c r="CF421" s="129">
        <f t="shared" ref="CF421" si="7287">X421/X436</f>
        <v>6.1000406669377796E-2</v>
      </c>
      <c r="CG421" s="130">
        <f t="shared" ref="CG421" si="7288">Y421/Y436</f>
        <v>4.9504950495049507E-2</v>
      </c>
      <c r="CH421" s="131">
        <f t="shared" ref="CH421" si="7289">Z421/Z436</f>
        <v>6.9073083778966135E-2</v>
      </c>
      <c r="CI421" s="129">
        <f t="shared" ref="CI421" si="7290">AA421/AA436</f>
        <v>7.5847393220854237E-2</v>
      </c>
      <c r="CJ421" s="135">
        <f t="shared" ref="CJ421" si="7291">AB421/AB436</f>
        <v>5.6006099674221946E-2</v>
      </c>
      <c r="CK421" s="136">
        <f t="shared" ref="CK421" si="7292">AC421/AC436</f>
        <v>5.8888888888888886E-2</v>
      </c>
    </row>
    <row r="422" spans="1:89" ht="14" thickBot="1">
      <c r="A422" s="146" t="s">
        <v>26</v>
      </c>
      <c r="B422" s="203">
        <v>149</v>
      </c>
      <c r="C422" s="197">
        <v>192</v>
      </c>
      <c r="D422" s="198">
        <v>148</v>
      </c>
      <c r="E422" s="199">
        <v>149</v>
      </c>
      <c r="F422" s="196">
        <v>196</v>
      </c>
      <c r="G422" s="200">
        <v>150</v>
      </c>
      <c r="H422" s="198">
        <v>299</v>
      </c>
      <c r="I422" s="199">
        <v>357</v>
      </c>
      <c r="J422" s="196">
        <v>87</v>
      </c>
      <c r="K422" s="197">
        <v>46</v>
      </c>
      <c r="L422" s="198">
        <v>147</v>
      </c>
      <c r="M422" s="196">
        <v>145</v>
      </c>
      <c r="N422" s="201">
        <v>308</v>
      </c>
      <c r="O422" s="204">
        <v>257</v>
      </c>
      <c r="P422" s="196">
        <v>183</v>
      </c>
      <c r="Q422" s="197">
        <v>128</v>
      </c>
      <c r="R422" s="198">
        <v>189</v>
      </c>
      <c r="S422" s="199">
        <v>186</v>
      </c>
      <c r="T422" s="196">
        <v>48</v>
      </c>
      <c r="U422" s="200">
        <v>25</v>
      </c>
      <c r="V422" s="198">
        <v>172</v>
      </c>
      <c r="W422" s="205">
        <v>186</v>
      </c>
      <c r="X422" s="196">
        <v>141</v>
      </c>
      <c r="Y422" s="200">
        <v>121</v>
      </c>
      <c r="Z422" s="198">
        <v>257</v>
      </c>
      <c r="AA422" s="196">
        <v>397</v>
      </c>
      <c r="AB422" s="172">
        <f t="shared" si="7045"/>
        <v>2324</v>
      </c>
      <c r="AC422" s="173">
        <f t="shared" si="7046"/>
        <v>2339</v>
      </c>
      <c r="AE422" s="275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3.8893239363090575E-2</v>
      </c>
      <c r="BK422" s="130">
        <f t="shared" ref="BK422" si="7293">C422/C436</f>
        <v>4.4423877834335955E-2</v>
      </c>
      <c r="BL422" s="131">
        <f t="shared" ref="BL422" si="7294">D422/D436</f>
        <v>6.3059224541968467E-2</v>
      </c>
      <c r="BM422" s="132">
        <f t="shared" ref="BM422" si="7295">E422/E436</f>
        <v>5.5308092056421676E-2</v>
      </c>
      <c r="BN422" s="129">
        <f t="shared" ref="BN422" si="7296">F422/F436</f>
        <v>5.3772290809327848E-2</v>
      </c>
      <c r="BO422" s="130">
        <f t="shared" ref="BO422" si="7297">G422/G436</f>
        <v>4.9407114624505928E-2</v>
      </c>
      <c r="BP422" s="131">
        <f t="shared" ref="BP422" si="7298">H422/H436</f>
        <v>5.1954821894005215E-2</v>
      </c>
      <c r="BQ422" s="132">
        <f t="shared" ref="BQ422" si="7299">I422/I436</f>
        <v>6.2489060038508668E-2</v>
      </c>
      <c r="BR422" s="129">
        <f t="shared" ref="BR422" si="7300">J422/J436</f>
        <v>6.6159695817490496E-2</v>
      </c>
      <c r="BS422" s="130">
        <f t="shared" ref="BS422" si="7301">K422/K436</f>
        <v>3.8493723849372385E-2</v>
      </c>
      <c r="BT422" s="131">
        <f t="shared" ref="BT422" si="7302">L422/L436</f>
        <v>4.8983672109296904E-2</v>
      </c>
      <c r="BU422" s="129">
        <f t="shared" ref="BU422" si="7303">M422/M436</f>
        <v>5.4449868569282765E-2</v>
      </c>
      <c r="BV422" s="133">
        <f t="shared" ref="BV422" si="7304">N422/N436</f>
        <v>5.6112224448897796E-2</v>
      </c>
      <c r="BW422" s="134">
        <f t="shared" ref="BW422" si="7305">O422/O436</f>
        <v>4.9786904300658658E-2</v>
      </c>
      <c r="BX422" s="129">
        <f t="shared" ref="BX422" si="7306">P422/P436</f>
        <v>6.2843406593406592E-2</v>
      </c>
      <c r="BY422" s="130">
        <f t="shared" ref="BY422" si="7307">Q422/Q436</f>
        <v>4.6076313894888407E-2</v>
      </c>
      <c r="BZ422" s="131">
        <f t="shared" ref="BZ422" si="7308">R422/R436</f>
        <v>5.6790865384615384E-2</v>
      </c>
      <c r="CA422" s="132">
        <f t="shared" ref="CA422" si="7309">S422/S436</f>
        <v>6.1184210526315792E-2</v>
      </c>
      <c r="CB422" s="129">
        <f t="shared" ref="CB422" si="7310">T422/T436</f>
        <v>5.6737588652482268E-2</v>
      </c>
      <c r="CC422" s="130">
        <f t="shared" ref="CC422" si="7311">U422/U436</f>
        <v>3.1806615776081425E-2</v>
      </c>
      <c r="CD422" s="131">
        <f t="shared" ref="CD422" si="7312">V422/V436</f>
        <v>4.4501940491591202E-2</v>
      </c>
      <c r="CE422" s="132">
        <f t="shared" ref="CE422" si="7313">W422/W436</f>
        <v>5.9787849566055928E-2</v>
      </c>
      <c r="CF422" s="129">
        <f t="shared" ref="CF422" si="7314">X422/X436</f>
        <v>5.7340382269215125E-2</v>
      </c>
      <c r="CG422" s="130">
        <f t="shared" ref="CG422" si="7315">Y422/Y436</f>
        <v>5.704856199905705E-2</v>
      </c>
      <c r="CH422" s="131">
        <f t="shared" ref="CH422" si="7316">Z422/Z436</f>
        <v>5.7263814616755795E-2</v>
      </c>
      <c r="CI422" s="129">
        <f t="shared" ref="CI422" si="7317">AA422/AA436</f>
        <v>6.0343517251861982E-2</v>
      </c>
      <c r="CJ422" s="135">
        <f t="shared" ref="CJ422" si="7318">AB422/AB436</f>
        <v>5.3695617014394306E-2</v>
      </c>
      <c r="CK422" s="136">
        <f t="shared" ref="CK422" si="7319">AC422/AC436</f>
        <v>5.4143518518518521E-2</v>
      </c>
    </row>
    <row r="423" spans="1:89" ht="15" thickTop="1" thickBot="1">
      <c r="A423" s="137" t="s">
        <v>27</v>
      </c>
      <c r="B423" s="206">
        <v>193</v>
      </c>
      <c r="C423" s="190">
        <v>288</v>
      </c>
      <c r="D423" s="191">
        <v>105</v>
      </c>
      <c r="E423" s="192">
        <v>148</v>
      </c>
      <c r="F423" s="189">
        <v>185</v>
      </c>
      <c r="G423" s="193">
        <v>165</v>
      </c>
      <c r="H423" s="191">
        <v>348</v>
      </c>
      <c r="I423" s="192">
        <v>296</v>
      </c>
      <c r="J423" s="189">
        <v>99</v>
      </c>
      <c r="K423" s="190">
        <v>53</v>
      </c>
      <c r="L423" s="191">
        <v>144</v>
      </c>
      <c r="M423" s="189">
        <v>112</v>
      </c>
      <c r="N423" s="194">
        <v>320</v>
      </c>
      <c r="O423" s="207">
        <v>216</v>
      </c>
      <c r="P423" s="189">
        <v>180</v>
      </c>
      <c r="Q423" s="190">
        <v>113</v>
      </c>
      <c r="R423" s="191">
        <v>167</v>
      </c>
      <c r="S423" s="192">
        <v>154</v>
      </c>
      <c r="T423" s="189">
        <v>57</v>
      </c>
      <c r="U423" s="193">
        <v>30</v>
      </c>
      <c r="V423" s="191">
        <v>239</v>
      </c>
      <c r="W423" s="208">
        <v>155</v>
      </c>
      <c r="X423" s="189">
        <v>108</v>
      </c>
      <c r="Y423" s="193">
        <v>104</v>
      </c>
      <c r="Z423" s="191">
        <v>284</v>
      </c>
      <c r="AA423" s="189">
        <v>342</v>
      </c>
      <c r="AB423" s="172">
        <f t="shared" si="7045"/>
        <v>2429</v>
      </c>
      <c r="AC423" s="173">
        <f t="shared" si="7046"/>
        <v>2176</v>
      </c>
      <c r="AE423" s="269" t="s">
        <v>13</v>
      </c>
      <c r="AF423" s="20">
        <f t="shared" ref="AF423:BG423" si="7320">SUM(AF420:AF422)</f>
        <v>533</v>
      </c>
      <c r="AG423" s="21">
        <f t="shared" si="7320"/>
        <v>791</v>
      </c>
      <c r="AH423" s="20">
        <f t="shared" si="7320"/>
        <v>249</v>
      </c>
      <c r="AI423" s="21">
        <f t="shared" si="7320"/>
        <v>416</v>
      </c>
      <c r="AJ423" s="20">
        <f t="shared" si="7320"/>
        <v>363</v>
      </c>
      <c r="AK423" s="21">
        <f t="shared" si="7320"/>
        <v>622</v>
      </c>
      <c r="AL423" s="20">
        <f t="shared" si="7320"/>
        <v>858</v>
      </c>
      <c r="AM423" s="21">
        <f t="shared" si="7320"/>
        <v>966</v>
      </c>
      <c r="AN423" s="20">
        <f t="shared" si="7320"/>
        <v>197</v>
      </c>
      <c r="AO423" s="21">
        <f t="shared" si="7320"/>
        <v>107</v>
      </c>
      <c r="AP423" s="20">
        <f t="shared" si="7320"/>
        <v>633</v>
      </c>
      <c r="AQ423" s="21">
        <f t="shared" si="7320"/>
        <v>189</v>
      </c>
      <c r="AR423" s="20">
        <f t="shared" si="7320"/>
        <v>903</v>
      </c>
      <c r="AS423" s="21">
        <f t="shared" si="7320"/>
        <v>645</v>
      </c>
      <c r="AT423" s="20">
        <f t="shared" si="7320"/>
        <v>408</v>
      </c>
      <c r="AU423" s="21">
        <f t="shared" si="7320"/>
        <v>450</v>
      </c>
      <c r="AV423" s="20">
        <f t="shared" si="7320"/>
        <v>417</v>
      </c>
      <c r="AW423" s="21">
        <f t="shared" si="7320"/>
        <v>538</v>
      </c>
      <c r="AX423" s="20">
        <f t="shared" si="7320"/>
        <v>181</v>
      </c>
      <c r="AY423" s="21">
        <f t="shared" si="7320"/>
        <v>37</v>
      </c>
      <c r="AZ423" s="20">
        <f t="shared" si="7320"/>
        <v>754</v>
      </c>
      <c r="BA423" s="21">
        <f t="shared" si="7320"/>
        <v>303</v>
      </c>
      <c r="BB423" s="20">
        <f t="shared" si="7320"/>
        <v>432</v>
      </c>
      <c r="BC423" s="21">
        <f t="shared" si="7320"/>
        <v>310</v>
      </c>
      <c r="BD423" s="20">
        <f t="shared" si="7320"/>
        <v>518</v>
      </c>
      <c r="BE423" s="21">
        <f t="shared" si="7320"/>
        <v>1187</v>
      </c>
      <c r="BF423" s="174">
        <f t="shared" si="7320"/>
        <v>6446</v>
      </c>
      <c r="BG423" s="175">
        <f t="shared" si="7320"/>
        <v>6561</v>
      </c>
      <c r="BI423" s="137" t="s">
        <v>27</v>
      </c>
      <c r="BJ423" s="129">
        <f>B423/B436</f>
        <v>5.0378491255546852E-2</v>
      </c>
      <c r="BK423" s="130">
        <f t="shared" ref="BK423" si="7321">C423/C436</f>
        <v>6.6635816751503929E-2</v>
      </c>
      <c r="BL423" s="131">
        <f t="shared" ref="BL423" si="7322">D423/D436</f>
        <v>4.4737963357477629E-2</v>
      </c>
      <c r="BM423" s="132">
        <f t="shared" ref="BM423" si="7323">E423/E436</f>
        <v>5.4936896807720861E-2</v>
      </c>
      <c r="BN423" s="129">
        <f t="shared" ref="BN423" si="7324">F423/F436</f>
        <v>5.0754458161865572E-2</v>
      </c>
      <c r="BO423" s="130">
        <f t="shared" ref="BO423" si="7325">G423/G436</f>
        <v>5.434782608695652E-2</v>
      </c>
      <c r="BP423" s="131">
        <f t="shared" ref="BP423" si="7326">H423/H436</f>
        <v>6.046915725456125E-2</v>
      </c>
      <c r="BQ423" s="132">
        <f t="shared" ref="BQ423" si="7327">I423/I436</f>
        <v>5.181165762296517E-2</v>
      </c>
      <c r="BR423" s="129">
        <f t="shared" ref="BR423" si="7328">J423/J436</f>
        <v>7.5285171102661599E-2</v>
      </c>
      <c r="BS423" s="130">
        <f t="shared" ref="BS423" si="7329">K423/K436</f>
        <v>4.4351464435146447E-2</v>
      </c>
      <c r="BT423" s="131">
        <f t="shared" ref="BT423" si="7330">L423/L436</f>
        <v>4.7984005331556147E-2</v>
      </c>
      <c r="BU423" s="129">
        <f t="shared" ref="BU423" si="7331">M423/M436</f>
        <v>4.2057829515583928E-2</v>
      </c>
      <c r="BV423" s="133">
        <f t="shared" ref="BV423" si="7332">N423/N436</f>
        <v>5.8298415011841867E-2</v>
      </c>
      <c r="BW423" s="134">
        <f t="shared" ref="BW423" si="7333">O423/O436</f>
        <v>4.1844246416117781E-2</v>
      </c>
      <c r="BX423" s="129">
        <f t="shared" ref="BX423" si="7334">P423/P436</f>
        <v>6.1813186813186816E-2</v>
      </c>
      <c r="BY423" s="130">
        <f t="shared" ref="BY423" si="7335">Q423/Q436</f>
        <v>4.0676745860331175E-2</v>
      </c>
      <c r="BZ423" s="131">
        <f t="shared" ref="BZ423" si="7336">R423/R436</f>
        <v>5.0180288461538464E-2</v>
      </c>
      <c r="CA423" s="132">
        <f t="shared" ref="CA423" si="7337">S423/S436</f>
        <v>5.0657894736842103E-2</v>
      </c>
      <c r="CB423" s="129">
        <f t="shared" ref="CB423" si="7338">T423/T436</f>
        <v>6.7375886524822695E-2</v>
      </c>
      <c r="CC423" s="130">
        <f t="shared" ref="CC423" si="7339">U423/U436</f>
        <v>3.8167938931297711E-2</v>
      </c>
      <c r="CD423" s="131">
        <f t="shared" ref="CD423" si="7340">V423/V436</f>
        <v>6.1836998706338936E-2</v>
      </c>
      <c r="CE423" s="132">
        <f t="shared" ref="CE423" si="7341">W423/W436</f>
        <v>4.9823207971713274E-2</v>
      </c>
      <c r="CF423" s="129">
        <f t="shared" ref="CF423" si="7342">X423/X436</f>
        <v>4.3920292801952011E-2</v>
      </c>
      <c r="CG423" s="130">
        <f t="shared" ref="CG423" si="7343">Y423/Y436</f>
        <v>4.9033474776049031E-2</v>
      </c>
      <c r="CH423" s="131">
        <f t="shared" ref="CH423" si="7344">Z423/Z436</f>
        <v>6.3279857397504455E-2</v>
      </c>
      <c r="CI423" s="129">
        <f t="shared" ref="CI423" si="7345">AA423/AA436</f>
        <v>5.1983584131326949E-2</v>
      </c>
      <c r="CJ423" s="135">
        <f t="shared" ref="CJ423" si="7346">AB423/AB436</f>
        <v>5.6121623807213326E-2</v>
      </c>
      <c r="CK423" s="136">
        <f t="shared" ref="CK423" si="7347">AC423/AC436</f>
        <v>5.0370370370370371E-2</v>
      </c>
    </row>
    <row r="424" spans="1:89" ht="14" thickTop="1">
      <c r="A424" s="146" t="s">
        <v>28</v>
      </c>
      <c r="B424" s="203">
        <v>153</v>
      </c>
      <c r="C424" s="197">
        <v>333</v>
      </c>
      <c r="D424" s="198">
        <v>112</v>
      </c>
      <c r="E424" s="199">
        <v>260</v>
      </c>
      <c r="F424" s="196">
        <v>197</v>
      </c>
      <c r="G424" s="200">
        <v>221</v>
      </c>
      <c r="H424" s="198">
        <v>332</v>
      </c>
      <c r="I424" s="199">
        <v>381</v>
      </c>
      <c r="J424" s="196">
        <v>131</v>
      </c>
      <c r="K424" s="197">
        <v>53</v>
      </c>
      <c r="L424" s="198">
        <v>239</v>
      </c>
      <c r="M424" s="196">
        <v>117</v>
      </c>
      <c r="N424" s="201">
        <v>391</v>
      </c>
      <c r="O424" s="204">
        <v>249</v>
      </c>
      <c r="P424" s="196">
        <v>207</v>
      </c>
      <c r="Q424" s="197">
        <v>160</v>
      </c>
      <c r="R424" s="198">
        <v>176</v>
      </c>
      <c r="S424" s="199">
        <v>206</v>
      </c>
      <c r="T424" s="196">
        <v>86</v>
      </c>
      <c r="U424" s="200">
        <v>14</v>
      </c>
      <c r="V424" s="198">
        <v>297</v>
      </c>
      <c r="W424" s="205">
        <v>161</v>
      </c>
      <c r="X424" s="196">
        <v>152</v>
      </c>
      <c r="Y424" s="200">
        <v>103</v>
      </c>
      <c r="Z424" s="198">
        <v>268</v>
      </c>
      <c r="AA424" s="196">
        <v>399</v>
      </c>
      <c r="AB424" s="172">
        <f t="shared" si="7045"/>
        <v>2741</v>
      </c>
      <c r="AC424" s="173">
        <f t="shared" si="7046"/>
        <v>2657</v>
      </c>
      <c r="BI424" s="146" t="s">
        <v>28</v>
      </c>
      <c r="BJ424" s="129">
        <f>B424/B436</f>
        <v>3.9937353171495694E-2</v>
      </c>
      <c r="BK424" s="130">
        <f t="shared" ref="BK424" si="7348">C424/C436</f>
        <v>7.7047663118926427E-2</v>
      </c>
      <c r="BL424" s="131">
        <f t="shared" ref="BL424" si="7349">D424/D436</f>
        <v>4.7720494247976142E-2</v>
      </c>
      <c r="BM424" s="132">
        <f t="shared" ref="BM424" si="7350">E424/E436</f>
        <v>9.6510764662212326E-2</v>
      </c>
      <c r="BN424" s="129">
        <f t="shared" ref="BN424" si="7351">F424/F436</f>
        <v>5.4046639231824414E-2</v>
      </c>
      <c r="BO424" s="130">
        <f t="shared" ref="BO424" si="7352">G424/G436</f>
        <v>7.2793148880105407E-2</v>
      </c>
      <c r="BP424" s="131">
        <f t="shared" ref="BP424" si="7353">H424/H436</f>
        <v>5.7688966116420506E-2</v>
      </c>
      <c r="BQ424" s="132">
        <f t="shared" ref="BQ424" si="7354">I424/I436</f>
        <v>6.6690005251181517E-2</v>
      </c>
      <c r="BR424" s="129">
        <f t="shared" ref="BR424" si="7355">J424/J436</f>
        <v>9.9619771863117865E-2</v>
      </c>
      <c r="BS424" s="130">
        <f t="shared" ref="BS424" si="7356">K424/K436</f>
        <v>4.4351464435146447E-2</v>
      </c>
      <c r="BT424" s="131">
        <f t="shared" ref="BT424" si="7357">L424/L436</f>
        <v>7.9640119960013328E-2</v>
      </c>
      <c r="BU424" s="129">
        <f t="shared" ref="BU424" si="7358">M424/M436</f>
        <v>4.3935411190386783E-2</v>
      </c>
      <c r="BV424" s="133">
        <f t="shared" ref="BV424" si="7359">N424/N436</f>
        <v>7.1233375842594274E-2</v>
      </c>
      <c r="BW424" s="134">
        <f t="shared" ref="BW424" si="7360">O424/O436</f>
        <v>4.8237117396357998E-2</v>
      </c>
      <c r="BX424" s="129">
        <f t="shared" ref="BX424" si="7361">P424/P436</f>
        <v>7.1085164835164832E-2</v>
      </c>
      <c r="BY424" s="130">
        <f t="shared" ref="BY424" si="7362">Q424/Q436</f>
        <v>5.7595392368610512E-2</v>
      </c>
      <c r="BZ424" s="131">
        <f t="shared" ref="BZ424" si="7363">R424/R436</f>
        <v>5.2884615384615384E-2</v>
      </c>
      <c r="CA424" s="132">
        <f t="shared" ref="CA424" si="7364">S424/S436</f>
        <v>6.7763157894736845E-2</v>
      </c>
      <c r="CB424" s="129">
        <f t="shared" ref="CB424" si="7365">T424/T436</f>
        <v>0.10165484633569739</v>
      </c>
      <c r="CC424" s="130">
        <f t="shared" ref="CC424" si="7366">U424/U436</f>
        <v>1.7811704834605598E-2</v>
      </c>
      <c r="CD424" s="131">
        <f t="shared" ref="CD424" si="7367">V424/V436</f>
        <v>7.6843467011642949E-2</v>
      </c>
      <c r="CE424" s="132">
        <f t="shared" ref="CE424" si="7368">W424/W436</f>
        <v>5.1751848280295727E-2</v>
      </c>
      <c r="CF424" s="129">
        <f t="shared" ref="CF424" si="7369">X424/X436</f>
        <v>6.18137454249695E-2</v>
      </c>
      <c r="CG424" s="130">
        <f t="shared" ref="CG424" si="7370">Y424/Y436</f>
        <v>4.8561999057048562E-2</v>
      </c>
      <c r="CH424" s="131">
        <f t="shared" ref="CH424" si="7371">Z424/Z436</f>
        <v>5.9714795008912656E-2</v>
      </c>
      <c r="CI424" s="129">
        <f t="shared" ref="CI424" si="7372">AA424/AA436</f>
        <v>6.064751481988144E-2</v>
      </c>
      <c r="CJ424" s="135">
        <f t="shared" ref="CJ424" si="7373">AB424/AB436</f>
        <v>6.3330329705875557E-2</v>
      </c>
      <c r="CK424" s="136">
        <f t="shared" ref="CK424" si="7374">AC424/AC436</f>
        <v>6.1504629629629631E-2</v>
      </c>
    </row>
    <row r="425" spans="1:89">
      <c r="A425" s="137" t="s">
        <v>29</v>
      </c>
      <c r="B425" s="206">
        <v>221</v>
      </c>
      <c r="C425" s="190">
        <v>404</v>
      </c>
      <c r="D425" s="191">
        <v>149</v>
      </c>
      <c r="E425" s="192">
        <v>237</v>
      </c>
      <c r="F425" s="189">
        <v>205</v>
      </c>
      <c r="G425" s="193">
        <v>293</v>
      </c>
      <c r="H425" s="191">
        <v>398</v>
      </c>
      <c r="I425" s="192">
        <v>478</v>
      </c>
      <c r="J425" s="189">
        <v>117</v>
      </c>
      <c r="K425" s="190">
        <v>54</v>
      </c>
      <c r="L425" s="191">
        <v>330</v>
      </c>
      <c r="M425" s="189">
        <v>117</v>
      </c>
      <c r="N425" s="194">
        <v>435</v>
      </c>
      <c r="O425" s="207">
        <v>344</v>
      </c>
      <c r="P425" s="189">
        <v>254</v>
      </c>
      <c r="Q425" s="190">
        <v>231</v>
      </c>
      <c r="R425" s="191">
        <v>247</v>
      </c>
      <c r="S425" s="192">
        <v>285</v>
      </c>
      <c r="T425" s="189">
        <v>141</v>
      </c>
      <c r="U425" s="193">
        <v>30</v>
      </c>
      <c r="V425" s="191">
        <v>369</v>
      </c>
      <c r="W425" s="208">
        <v>182</v>
      </c>
      <c r="X425" s="189">
        <v>238</v>
      </c>
      <c r="Y425" s="193">
        <v>156</v>
      </c>
      <c r="Z425" s="191">
        <v>331</v>
      </c>
      <c r="AA425" s="189">
        <v>530</v>
      </c>
      <c r="AB425" s="172">
        <f t="shared" si="7045"/>
        <v>3435</v>
      </c>
      <c r="AC425" s="173">
        <f t="shared" si="7046"/>
        <v>3341</v>
      </c>
      <c r="BI425" s="137" t="s">
        <v>29</v>
      </c>
      <c r="BJ425" s="129">
        <f>B425/B436</f>
        <v>5.7687287914382671E-2</v>
      </c>
      <c r="BK425" s="130">
        <f t="shared" ref="BK425" si="7375">C425/C436</f>
        <v>9.3475242943081904E-2</v>
      </c>
      <c r="BL425" s="131">
        <f t="shared" ref="BL425" si="7376">D425/D436</f>
        <v>6.3485300383468252E-2</v>
      </c>
      <c r="BM425" s="132">
        <f t="shared" ref="BM425" si="7377">E425/E436</f>
        <v>8.7973273942093547E-2</v>
      </c>
      <c r="BN425" s="129">
        <f t="shared" ref="BN425" si="7378">F425/F436</f>
        <v>5.6241426611796985E-2</v>
      </c>
      <c r="BO425" s="130">
        <f t="shared" ref="BO425" si="7379">G425/G436</f>
        <v>9.6508563899868241E-2</v>
      </c>
      <c r="BP425" s="131">
        <f t="shared" ref="BP425" si="7380">H425/H436</f>
        <v>6.9157254561251089E-2</v>
      </c>
      <c r="BQ425" s="132">
        <f t="shared" ref="BQ425" si="7381">I425/I436</f>
        <v>8.3668825485734288E-2</v>
      </c>
      <c r="BR425" s="129">
        <f t="shared" ref="BR425" si="7382">J425/J436</f>
        <v>8.8973384030418254E-2</v>
      </c>
      <c r="BS425" s="130">
        <f t="shared" ref="BS425" si="7383">K425/K436</f>
        <v>4.5188284518828455E-2</v>
      </c>
      <c r="BT425" s="131">
        <f t="shared" ref="BT425" si="7384">L425/L436</f>
        <v>0.10996334555148284</v>
      </c>
      <c r="BU425" s="129">
        <f t="shared" ref="BU425" si="7385">M425/M436</f>
        <v>4.3935411190386783E-2</v>
      </c>
      <c r="BV425" s="133">
        <f t="shared" ref="BV425" si="7386">N425/N436</f>
        <v>7.9249407906722538E-2</v>
      </c>
      <c r="BW425" s="134">
        <f t="shared" ref="BW425" si="7387">O425/O436</f>
        <v>6.664083688492832E-2</v>
      </c>
      <c r="BX425" s="129">
        <f t="shared" ref="BX425" si="7388">P425/P436</f>
        <v>8.7225274725274721E-2</v>
      </c>
      <c r="BY425" s="130">
        <f t="shared" ref="BY425" si="7389">Q425/Q436</f>
        <v>8.3153347732181429E-2</v>
      </c>
      <c r="BZ425" s="131">
        <f t="shared" ref="BZ425" si="7390">R425/R436</f>
        <v>7.421875E-2</v>
      </c>
      <c r="CA425" s="132">
        <f t="shared" ref="CA425" si="7391">S425/S436</f>
        <v>9.375E-2</v>
      </c>
      <c r="CB425" s="129">
        <f t="shared" ref="CB425" si="7392">T425/T436</f>
        <v>0.16666666666666666</v>
      </c>
      <c r="CC425" s="130">
        <f t="shared" ref="CC425" si="7393">U425/U436</f>
        <v>3.8167938931297711E-2</v>
      </c>
      <c r="CD425" s="131">
        <f t="shared" ref="CD425" si="7394">V425/V436</f>
        <v>9.5472186287192756E-2</v>
      </c>
      <c r="CE425" s="132">
        <f t="shared" ref="CE425" si="7395">W425/W436</f>
        <v>5.8502089360334297E-2</v>
      </c>
      <c r="CF425" s="129">
        <f t="shared" ref="CF425" si="7396">X425/X436</f>
        <v>9.6787311915412774E-2</v>
      </c>
      <c r="CG425" s="130">
        <f t="shared" ref="CG425" si="7397">Y425/Y436</f>
        <v>7.355021216407355E-2</v>
      </c>
      <c r="CH425" s="131">
        <f t="shared" ref="CH425" si="7398">Z425/Z436</f>
        <v>7.3752228163992864E-2</v>
      </c>
      <c r="CI425" s="129">
        <f t="shared" ref="CI425" si="7399">AA425/AA436</f>
        <v>8.0559355525155793E-2</v>
      </c>
      <c r="CJ425" s="135">
        <f t="shared" ref="CJ425" si="7400">AB425/AB436</f>
        <v>7.9365079365079361E-2</v>
      </c>
      <c r="CK425" s="136">
        <f t="shared" ref="CK425" si="7401">AC425/AC436</f>
        <v>7.7337962962962969E-2</v>
      </c>
    </row>
    <row r="426" spans="1:89">
      <c r="A426" s="146" t="s">
        <v>30</v>
      </c>
      <c r="B426" s="203">
        <v>250</v>
      </c>
      <c r="C426" s="197">
        <v>308</v>
      </c>
      <c r="D426" s="198">
        <v>137</v>
      </c>
      <c r="E426" s="199">
        <v>160</v>
      </c>
      <c r="F426" s="196">
        <v>207</v>
      </c>
      <c r="G426" s="200">
        <v>213</v>
      </c>
      <c r="H426" s="198">
        <v>463</v>
      </c>
      <c r="I426" s="199">
        <v>385</v>
      </c>
      <c r="J426" s="196">
        <v>107</v>
      </c>
      <c r="K426" s="197">
        <v>52</v>
      </c>
      <c r="L426" s="198">
        <v>306</v>
      </c>
      <c r="M426" s="196">
        <v>114</v>
      </c>
      <c r="N426" s="201">
        <v>398</v>
      </c>
      <c r="O426" s="204">
        <v>336</v>
      </c>
      <c r="P426" s="196">
        <v>246</v>
      </c>
      <c r="Q426" s="197">
        <v>241</v>
      </c>
      <c r="R426" s="198">
        <v>218</v>
      </c>
      <c r="S426" s="199">
        <v>236</v>
      </c>
      <c r="T426" s="196">
        <v>105</v>
      </c>
      <c r="U426" s="200">
        <v>11</v>
      </c>
      <c r="V426" s="198">
        <v>310</v>
      </c>
      <c r="W426" s="205">
        <v>148</v>
      </c>
      <c r="X426" s="196">
        <v>239</v>
      </c>
      <c r="Y426" s="200">
        <v>140</v>
      </c>
      <c r="Z426" s="198">
        <v>281</v>
      </c>
      <c r="AA426" s="196">
        <v>529</v>
      </c>
      <c r="AB426" s="172">
        <f t="shared" si="7045"/>
        <v>3267</v>
      </c>
      <c r="AC426" s="173">
        <f t="shared" si="7046"/>
        <v>2873</v>
      </c>
      <c r="BI426" s="146" t="s">
        <v>30</v>
      </c>
      <c r="BJ426" s="129">
        <f>B426/B436</f>
        <v>6.5257113025319766E-2</v>
      </c>
      <c r="BK426" s="130">
        <f t="shared" ref="BK426" si="7402">C426/C436</f>
        <v>7.1263304025913923E-2</v>
      </c>
      <c r="BL426" s="131">
        <f t="shared" ref="BL426" si="7403">D426/D436</f>
        <v>5.8372390285470817E-2</v>
      </c>
      <c r="BM426" s="132">
        <f t="shared" ref="BM426" si="7404">E426/E436</f>
        <v>5.9391239792130658E-2</v>
      </c>
      <c r="BN426" s="129">
        <f t="shared" ref="BN426" si="7405">F426/F436</f>
        <v>5.6790123456790124E-2</v>
      </c>
      <c r="BO426" s="130">
        <f t="shared" ref="BO426" si="7406">G426/G436</f>
        <v>7.0158102766798416E-2</v>
      </c>
      <c r="BP426" s="131">
        <f t="shared" ref="BP426" si="7407">H426/H436</f>
        <v>8.0451781059947866E-2</v>
      </c>
      <c r="BQ426" s="132">
        <f t="shared" ref="BQ426" si="7408">I426/I436</f>
        <v>6.7390162786626989E-2</v>
      </c>
      <c r="BR426" s="129">
        <f t="shared" ref="BR426" si="7409">J426/J436</f>
        <v>8.1368821292775659E-2</v>
      </c>
      <c r="BS426" s="130">
        <f t="shared" ref="BS426" si="7410">K426/K436</f>
        <v>4.3514644351464432E-2</v>
      </c>
      <c r="BT426" s="131">
        <f t="shared" ref="BT426" si="7411">L426/L436</f>
        <v>0.10196601132955681</v>
      </c>
      <c r="BU426" s="129">
        <f t="shared" ref="BU426" si="7412">M426/M436</f>
        <v>4.2808862185505073E-2</v>
      </c>
      <c r="BV426" s="133">
        <f t="shared" ref="BV426" si="7413">N426/N436</f>
        <v>7.2508653670978321E-2</v>
      </c>
      <c r="BW426" s="134">
        <f t="shared" ref="BW426" si="7414">O426/O436</f>
        <v>6.509104998062766E-2</v>
      </c>
      <c r="BX426" s="129">
        <f t="shared" ref="BX426" si="7415">P426/P436</f>
        <v>8.4478021978021983E-2</v>
      </c>
      <c r="BY426" s="130">
        <f t="shared" ref="BY426" si="7416">Q426/Q436</f>
        <v>8.6753059755219589E-2</v>
      </c>
      <c r="BZ426" s="131">
        <f t="shared" ref="BZ426" si="7417">R426/R436</f>
        <v>6.5504807692307696E-2</v>
      </c>
      <c r="CA426" s="132">
        <f t="shared" ref="CA426" si="7418">S426/S436</f>
        <v>7.7631578947368426E-2</v>
      </c>
      <c r="CB426" s="129">
        <f t="shared" ref="CB426" si="7419">T426/T436</f>
        <v>0.12411347517730496</v>
      </c>
      <c r="CC426" s="130">
        <f t="shared" ref="CC426" si="7420">U426/U436</f>
        <v>1.3994910941475827E-2</v>
      </c>
      <c r="CD426" s="131">
        <f t="shared" ref="CD426" si="7421">V426/V436</f>
        <v>8.0206985769728331E-2</v>
      </c>
      <c r="CE426" s="132">
        <f t="shared" ref="CE426" si="7422">W426/W436</f>
        <v>4.7573127611700419E-2</v>
      </c>
      <c r="CF426" s="129">
        <f t="shared" ref="CF426" si="7423">X426/X436</f>
        <v>9.7193981293208623E-2</v>
      </c>
      <c r="CG426" s="130">
        <f t="shared" ref="CG426" si="7424">Y426/Y436</f>
        <v>6.6006600660066E-2</v>
      </c>
      <c r="CH426" s="131">
        <f t="shared" ref="CH426" si="7425">Z426/Z436</f>
        <v>6.261140819964349E-2</v>
      </c>
      <c r="CI426" s="129">
        <f t="shared" ref="CI426" si="7426">AA426/AA436</f>
        <v>8.0407356741146074E-2</v>
      </c>
      <c r="CJ426" s="135">
        <f t="shared" ref="CJ426" si="7427">AB426/AB436</f>
        <v>7.5483468496568937E-2</v>
      </c>
      <c r="CK426" s="136">
        <f t="shared" ref="CK426" si="7428">AC426/AC436</f>
        <v>6.6504629629629636E-2</v>
      </c>
    </row>
    <row r="427" spans="1:89">
      <c r="A427" s="137" t="s">
        <v>31</v>
      </c>
      <c r="B427" s="206">
        <v>283</v>
      </c>
      <c r="C427" s="190">
        <v>483</v>
      </c>
      <c r="D427" s="191">
        <v>112</v>
      </c>
      <c r="E427" s="192">
        <v>256</v>
      </c>
      <c r="F427" s="189">
        <v>156</v>
      </c>
      <c r="G427" s="193">
        <v>409</v>
      </c>
      <c r="H427" s="191">
        <v>395</v>
      </c>
      <c r="I427" s="192">
        <v>581</v>
      </c>
      <c r="J427" s="189">
        <v>90</v>
      </c>
      <c r="K427" s="190">
        <v>55</v>
      </c>
      <c r="L427" s="191">
        <v>327</v>
      </c>
      <c r="M427" s="189">
        <v>75</v>
      </c>
      <c r="N427" s="194">
        <v>505</v>
      </c>
      <c r="O427" s="207">
        <v>309</v>
      </c>
      <c r="P427" s="189">
        <v>162</v>
      </c>
      <c r="Q427" s="190">
        <v>209</v>
      </c>
      <c r="R427" s="191">
        <v>199</v>
      </c>
      <c r="S427" s="192">
        <v>302</v>
      </c>
      <c r="T427" s="189">
        <v>76</v>
      </c>
      <c r="U427" s="193">
        <v>26</v>
      </c>
      <c r="V427" s="191">
        <v>444</v>
      </c>
      <c r="W427" s="208">
        <v>155</v>
      </c>
      <c r="X427" s="189">
        <v>193</v>
      </c>
      <c r="Y427" s="193">
        <v>170</v>
      </c>
      <c r="Z427" s="191">
        <v>237</v>
      </c>
      <c r="AA427" s="189">
        <v>658</v>
      </c>
      <c r="AB427" s="172">
        <f t="shared" si="7045"/>
        <v>3179</v>
      </c>
      <c r="AC427" s="173">
        <f t="shared" si="7046"/>
        <v>3688</v>
      </c>
      <c r="BI427" s="137" t="s">
        <v>31</v>
      </c>
      <c r="BJ427" s="129">
        <f>B427/B436</f>
        <v>7.3871051944661967E-2</v>
      </c>
      <c r="BK427" s="130">
        <f t="shared" ref="BK427" si="7429">C427/C436</f>
        <v>0.11175381767700139</v>
      </c>
      <c r="BL427" s="131">
        <f t="shared" ref="BL427" si="7430">D427/D436</f>
        <v>4.7720494247976142E-2</v>
      </c>
      <c r="BM427" s="132">
        <f t="shared" ref="BM427" si="7431">E427/E436</f>
        <v>9.5025983667409053E-2</v>
      </c>
      <c r="BN427" s="129">
        <f t="shared" ref="BN427" si="7432">F427/F436</f>
        <v>4.2798353909465021E-2</v>
      </c>
      <c r="BO427" s="130">
        <f t="shared" ref="BO427" si="7433">G427/G436</f>
        <v>0.13471673254281949</v>
      </c>
      <c r="BP427" s="131">
        <f t="shared" ref="BP427" si="7434">H427/H436</f>
        <v>6.8635968722849702E-2</v>
      </c>
      <c r="BQ427" s="132">
        <f t="shared" ref="BQ427" si="7435">I427/I436</f>
        <v>0.10169788202345528</v>
      </c>
      <c r="BR427" s="129">
        <f t="shared" ref="BR427" si="7436">J427/J436</f>
        <v>6.8441064638783272E-2</v>
      </c>
      <c r="BS427" s="130">
        <f t="shared" ref="BS427" si="7437">K427/K436</f>
        <v>4.6025104602510462E-2</v>
      </c>
      <c r="BT427" s="131">
        <f t="shared" ref="BT427" si="7438">L427/L436</f>
        <v>0.10896367877374209</v>
      </c>
      <c r="BU427" s="129">
        <f t="shared" ref="BU427" si="7439">M427/M436</f>
        <v>2.816372512204281E-2</v>
      </c>
      <c r="BV427" s="133">
        <f t="shared" ref="BV427" si="7440">N427/N436</f>
        <v>9.200218619056294E-2</v>
      </c>
      <c r="BW427" s="134">
        <f t="shared" ref="BW427" si="7441">O427/O436</f>
        <v>5.9860519178612938E-2</v>
      </c>
      <c r="BX427" s="129">
        <f t="shared" ref="BX427" si="7442">P427/P436</f>
        <v>5.5631868131868129E-2</v>
      </c>
      <c r="BY427" s="130">
        <f t="shared" ref="BY427" si="7443">Q427/Q436</f>
        <v>7.5233981281497483E-2</v>
      </c>
      <c r="BZ427" s="131">
        <f t="shared" ref="BZ427" si="7444">R427/R436</f>
        <v>5.979567307692308E-2</v>
      </c>
      <c r="CA427" s="132">
        <f t="shared" ref="CA427" si="7445">S427/S436</f>
        <v>9.9342105263157898E-2</v>
      </c>
      <c r="CB427" s="129">
        <f t="shared" ref="CB427" si="7446">T427/T436</f>
        <v>8.9834515366430265E-2</v>
      </c>
      <c r="CC427" s="130">
        <f t="shared" ref="CC427" si="7447">U427/U436</f>
        <v>3.3078880407124679E-2</v>
      </c>
      <c r="CD427" s="131">
        <f t="shared" ref="CD427" si="7448">V427/V436</f>
        <v>0.1148771021992238</v>
      </c>
      <c r="CE427" s="132">
        <f t="shared" ref="CE427" si="7449">W427/W436</f>
        <v>4.9823207971713274E-2</v>
      </c>
      <c r="CF427" s="129">
        <f t="shared" ref="CF427" si="7450">X427/X436</f>
        <v>7.8487189914599437E-2</v>
      </c>
      <c r="CG427" s="130">
        <f t="shared" ref="CG427" si="7451">Y427/Y436</f>
        <v>8.0150872230080147E-2</v>
      </c>
      <c r="CH427" s="131">
        <f t="shared" ref="CH427" si="7452">Z427/Z436</f>
        <v>5.2807486631016046E-2</v>
      </c>
      <c r="CI427" s="129">
        <f t="shared" ref="CI427" si="7453">AA427/AA436</f>
        <v>0.10001519987840098</v>
      </c>
      <c r="CJ427" s="135">
        <f t="shared" ref="CJ427" si="7454">AB427/AB436</f>
        <v>7.3450243755920616E-2</v>
      </c>
      <c r="CK427" s="136">
        <f t="shared" ref="CK427" si="7455">AC427/AC436</f>
        <v>8.5370370370370374E-2</v>
      </c>
    </row>
    <row r="428" spans="1:89">
      <c r="A428" s="146" t="s">
        <v>32</v>
      </c>
      <c r="B428" s="203">
        <v>282</v>
      </c>
      <c r="C428" s="197">
        <v>354</v>
      </c>
      <c r="D428" s="198">
        <v>78</v>
      </c>
      <c r="E428" s="199">
        <v>246</v>
      </c>
      <c r="F428" s="196">
        <v>101</v>
      </c>
      <c r="G428" s="200">
        <v>338</v>
      </c>
      <c r="H428" s="198">
        <v>338</v>
      </c>
      <c r="I428" s="199">
        <v>508</v>
      </c>
      <c r="J428" s="196">
        <v>82</v>
      </c>
      <c r="K428" s="197">
        <v>39</v>
      </c>
      <c r="L428" s="198">
        <v>257</v>
      </c>
      <c r="M428" s="196">
        <v>80</v>
      </c>
      <c r="N428" s="201">
        <v>492</v>
      </c>
      <c r="O428" s="204">
        <v>276</v>
      </c>
      <c r="P428" s="196">
        <v>142</v>
      </c>
      <c r="Q428" s="197">
        <v>210</v>
      </c>
      <c r="R428" s="198">
        <v>151</v>
      </c>
      <c r="S428" s="199">
        <v>213</v>
      </c>
      <c r="T428" s="196">
        <v>36</v>
      </c>
      <c r="U428" s="200">
        <v>18</v>
      </c>
      <c r="V428" s="198">
        <v>474</v>
      </c>
      <c r="W428" s="205">
        <v>131</v>
      </c>
      <c r="X428" s="196">
        <v>130</v>
      </c>
      <c r="Y428" s="200">
        <v>110</v>
      </c>
      <c r="Z428" s="198">
        <v>162</v>
      </c>
      <c r="AA428" s="196">
        <v>463</v>
      </c>
      <c r="AB428" s="172">
        <f t="shared" si="7045"/>
        <v>2725</v>
      </c>
      <c r="AC428" s="173">
        <f t="shared" si="7046"/>
        <v>2986</v>
      </c>
      <c r="BI428" s="146" t="s">
        <v>32</v>
      </c>
      <c r="BJ428" s="129">
        <f>B428/B436</f>
        <v>7.3610023492560683E-2</v>
      </c>
      <c r="BK428" s="130">
        <f t="shared" ref="BK428" si="7456">C428/C436</f>
        <v>8.1906524757056912E-2</v>
      </c>
      <c r="BL428" s="131">
        <f t="shared" ref="BL428" si="7457">D428/D436</f>
        <v>3.3233915636983385E-2</v>
      </c>
      <c r="BM428" s="132">
        <f t="shared" ref="BM428" si="7458">E428/E436</f>
        <v>9.1314031180400893E-2</v>
      </c>
      <c r="BN428" s="129">
        <f t="shared" ref="BN428" si="7459">F428/F436</f>
        <v>2.7709190672153636E-2</v>
      </c>
      <c r="BO428" s="130">
        <f t="shared" ref="BO428" si="7460">G428/G436</f>
        <v>0.11133069828722003</v>
      </c>
      <c r="BP428" s="131">
        <f t="shared" ref="BP428" si="7461">H428/H436</f>
        <v>5.8731537793223286E-2</v>
      </c>
      <c r="BQ428" s="132">
        <f t="shared" ref="BQ428" si="7462">I428/I436</f>
        <v>8.892000700157536E-2</v>
      </c>
      <c r="BR428" s="129">
        <f t="shared" ref="BR428" si="7463">J428/J436</f>
        <v>6.2357414448669199E-2</v>
      </c>
      <c r="BS428" s="130">
        <f t="shared" ref="BS428" si="7464">K428/K436</f>
        <v>3.2635983263598324E-2</v>
      </c>
      <c r="BT428" s="131">
        <f t="shared" ref="BT428" si="7465">L428/L436</f>
        <v>8.5638120626457842E-2</v>
      </c>
      <c r="BU428" s="129">
        <f t="shared" ref="BU428" si="7466">M428/M436</f>
        <v>3.0041306796845663E-2</v>
      </c>
      <c r="BV428" s="133">
        <f t="shared" ref="BV428" si="7467">N428/N436</f>
        <v>8.9633813080706864E-2</v>
      </c>
      <c r="BW428" s="134">
        <f t="shared" ref="BW428" si="7468">O428/O436</f>
        <v>5.3467648198372721E-2</v>
      </c>
      <c r="BX428" s="129">
        <f t="shared" ref="BX428" si="7469">P428/P436</f>
        <v>4.8763736263736264E-2</v>
      </c>
      <c r="BY428" s="130">
        <f t="shared" ref="BY428" si="7470">Q428/Q436</f>
        <v>7.5593952483801297E-2</v>
      </c>
      <c r="BZ428" s="131">
        <f t="shared" ref="BZ428" si="7471">R428/R436</f>
        <v>4.5372596153846152E-2</v>
      </c>
      <c r="CA428" s="132">
        <f t="shared" ref="CA428" si="7472">S428/S436</f>
        <v>7.0065789473684206E-2</v>
      </c>
      <c r="CB428" s="129">
        <f t="shared" ref="CB428" si="7473">T428/T436</f>
        <v>4.2553191489361701E-2</v>
      </c>
      <c r="CC428" s="130">
        <f t="shared" ref="CC428" si="7474">U428/U436</f>
        <v>2.2900763358778626E-2</v>
      </c>
      <c r="CD428" s="131">
        <f t="shared" ref="CD428" si="7475">V428/V436</f>
        <v>0.12263906856403622</v>
      </c>
      <c r="CE428" s="132">
        <f t="shared" ref="CE428" si="7476">W428/W436</f>
        <v>4.210864673738348E-2</v>
      </c>
      <c r="CF428" s="129">
        <f t="shared" ref="CF428" si="7477">X428/X436</f>
        <v>5.2867019113460756E-2</v>
      </c>
      <c r="CG428" s="130">
        <f t="shared" ref="CG428" si="7478">Y428/Y436</f>
        <v>5.186232909005186E-2</v>
      </c>
      <c r="CH428" s="131">
        <f t="shared" ref="CH428" si="7479">Z428/Z436</f>
        <v>3.6096256684491977E-2</v>
      </c>
      <c r="CI428" s="129">
        <f t="shared" ref="CI428" si="7480">AA428/AA436</f>
        <v>7.0375436996504032E-2</v>
      </c>
      <c r="CJ428" s="135">
        <f t="shared" ref="CJ428" si="7481">AB428/AB436</f>
        <v>6.2960652480303136E-2</v>
      </c>
      <c r="CK428" s="136">
        <f t="shared" ref="CK428" si="7482">AC428/AC436</f>
        <v>6.9120370370370374E-2</v>
      </c>
    </row>
    <row r="429" spans="1:89">
      <c r="A429" s="137" t="s">
        <v>33</v>
      </c>
      <c r="B429" s="206">
        <v>155</v>
      </c>
      <c r="C429" s="190">
        <v>210</v>
      </c>
      <c r="D429" s="191">
        <v>44</v>
      </c>
      <c r="E429" s="192">
        <v>180</v>
      </c>
      <c r="F429" s="189">
        <v>63</v>
      </c>
      <c r="G429" s="193">
        <v>185</v>
      </c>
      <c r="H429" s="191">
        <v>132</v>
      </c>
      <c r="I429" s="192">
        <v>308</v>
      </c>
      <c r="J429" s="189">
        <v>30</v>
      </c>
      <c r="K429" s="190">
        <v>44</v>
      </c>
      <c r="L429" s="191">
        <v>230</v>
      </c>
      <c r="M429" s="189">
        <v>53</v>
      </c>
      <c r="N429" s="194">
        <v>202</v>
      </c>
      <c r="O429" s="207">
        <v>190</v>
      </c>
      <c r="P429" s="189">
        <v>77</v>
      </c>
      <c r="Q429" s="190">
        <v>141</v>
      </c>
      <c r="R429" s="191">
        <v>83</v>
      </c>
      <c r="S429" s="192">
        <v>164</v>
      </c>
      <c r="T429" s="189">
        <v>28</v>
      </c>
      <c r="U429" s="193">
        <v>12</v>
      </c>
      <c r="V429" s="191">
        <v>252</v>
      </c>
      <c r="W429" s="208">
        <v>69</v>
      </c>
      <c r="X429" s="189">
        <v>59</v>
      </c>
      <c r="Y429" s="193">
        <v>71</v>
      </c>
      <c r="Z429" s="191">
        <v>119</v>
      </c>
      <c r="AA429" s="189">
        <v>370</v>
      </c>
      <c r="AB429" s="172">
        <f t="shared" si="7045"/>
        <v>1474</v>
      </c>
      <c r="AC429" s="173">
        <f t="shared" si="7046"/>
        <v>1997</v>
      </c>
      <c r="BI429" s="137" t="s">
        <v>33</v>
      </c>
      <c r="BJ429" s="129">
        <f>B429/B436</f>
        <v>4.0459410075698254E-2</v>
      </c>
      <c r="BK429" s="130">
        <f t="shared" ref="BK429" si="7483">C429/C436</f>
        <v>4.8588616381304954E-2</v>
      </c>
      <c r="BL429" s="131">
        <f t="shared" ref="BL429" si="7484">D429/D436</f>
        <v>1.8747337025990626E-2</v>
      </c>
      <c r="BM429" s="132">
        <f t="shared" ref="BM429" si="7485">E429/E436</f>
        <v>6.6815144766147E-2</v>
      </c>
      <c r="BN429" s="129">
        <f t="shared" ref="BN429" si="7486">F429/F436</f>
        <v>1.7283950617283949E-2</v>
      </c>
      <c r="BO429" s="130">
        <f t="shared" ref="BO429" si="7487">G429/G436</f>
        <v>6.0935441370223976E-2</v>
      </c>
      <c r="BP429" s="131">
        <f t="shared" ref="BP429" si="7488">H429/H436</f>
        <v>2.2936576889661164E-2</v>
      </c>
      <c r="BQ429" s="132">
        <f t="shared" ref="BQ429" si="7489">I429/I436</f>
        <v>5.3912130229301594E-2</v>
      </c>
      <c r="BR429" s="129">
        <f t="shared" ref="BR429" si="7490">J429/J436</f>
        <v>2.2813688212927757E-2</v>
      </c>
      <c r="BS429" s="130">
        <f t="shared" ref="BS429" si="7491">K429/K436</f>
        <v>3.682008368200837E-2</v>
      </c>
      <c r="BT429" s="131">
        <f t="shared" ref="BT429" si="7492">L429/L436</f>
        <v>7.6641119626791071E-2</v>
      </c>
      <c r="BU429" s="129">
        <f t="shared" ref="BU429" si="7493">M429/M436</f>
        <v>1.9902365752910253E-2</v>
      </c>
      <c r="BV429" s="133">
        <f t="shared" ref="BV429" si="7494">N429/N436</f>
        <v>3.6800874476225175E-2</v>
      </c>
      <c r="BW429" s="134">
        <f t="shared" ref="BW429" si="7495">O429/O436</f>
        <v>3.6807438977140644E-2</v>
      </c>
      <c r="BX429" s="129">
        <f t="shared" ref="BX429" si="7496">P429/P436</f>
        <v>2.6442307692307692E-2</v>
      </c>
      <c r="BY429" s="130">
        <f t="shared" ref="BY429" si="7497">Q429/Q436</f>
        <v>5.0755939524838013E-2</v>
      </c>
      <c r="BZ429" s="131">
        <f t="shared" ref="BZ429" si="7498">R429/R436</f>
        <v>2.4939903846153848E-2</v>
      </c>
      <c r="CA429" s="132">
        <f t="shared" ref="CA429" si="7499">S429/S436</f>
        <v>5.3947368421052633E-2</v>
      </c>
      <c r="CB429" s="129">
        <f t="shared" ref="CB429" si="7500">T429/T436</f>
        <v>3.309692671394799E-2</v>
      </c>
      <c r="CC429" s="130">
        <f t="shared" ref="CC429" si="7501">U429/U436</f>
        <v>1.5267175572519083E-2</v>
      </c>
      <c r="CD429" s="131">
        <f t="shared" ref="CD429" si="7502">V429/V436</f>
        <v>6.5200517464424318E-2</v>
      </c>
      <c r="CE429" s="132">
        <f t="shared" ref="CE429" si="7503">W429/W436</f>
        <v>2.2179363548698167E-2</v>
      </c>
      <c r="CF429" s="129">
        <f t="shared" ref="CF429" si="7504">X429/X436</f>
        <v>2.3993493289955266E-2</v>
      </c>
      <c r="CG429" s="130">
        <f t="shared" ref="CG429" si="7505">Y429/Y436</f>
        <v>3.3474776049033476E-2</v>
      </c>
      <c r="CH429" s="131">
        <f t="shared" ref="CH429" si="7506">Z429/Z436</f>
        <v>2.6515151515151516E-2</v>
      </c>
      <c r="CI429" s="129">
        <f t="shared" ref="CI429" si="7507">AA429/AA436</f>
        <v>5.6239550083599328E-2</v>
      </c>
      <c r="CJ429" s="135">
        <f t="shared" ref="CJ429" si="7508">AB429/AB436</f>
        <v>3.4056514405859384E-2</v>
      </c>
      <c r="CK429" s="136">
        <f t="shared" ref="CK429" si="7509">AC429/AC436</f>
        <v>4.6226851851851852E-2</v>
      </c>
    </row>
    <row r="430" spans="1:89">
      <c r="A430" s="146" t="s">
        <v>34</v>
      </c>
      <c r="B430" s="203">
        <v>5</v>
      </c>
      <c r="C430" s="197">
        <v>70</v>
      </c>
      <c r="D430" s="198">
        <v>12</v>
      </c>
      <c r="E430" s="199">
        <v>77</v>
      </c>
      <c r="F430" s="196">
        <v>22</v>
      </c>
      <c r="G430" s="200">
        <v>53</v>
      </c>
      <c r="H430" s="198">
        <v>23</v>
      </c>
      <c r="I430" s="199">
        <v>103</v>
      </c>
      <c r="J430" s="196">
        <v>11</v>
      </c>
      <c r="K430" s="197">
        <v>17</v>
      </c>
      <c r="L430" s="198">
        <v>55</v>
      </c>
      <c r="M430" s="196">
        <v>33</v>
      </c>
      <c r="N430" s="201">
        <v>57</v>
      </c>
      <c r="O430" s="204">
        <v>58</v>
      </c>
      <c r="P430" s="196">
        <v>21</v>
      </c>
      <c r="Q430" s="197">
        <v>58</v>
      </c>
      <c r="R430" s="198">
        <v>28</v>
      </c>
      <c r="S430" s="199">
        <v>60</v>
      </c>
      <c r="T430" s="196">
        <v>15</v>
      </c>
      <c r="U430" s="200">
        <v>3</v>
      </c>
      <c r="V430" s="198">
        <v>66</v>
      </c>
      <c r="W430" s="205">
        <v>23</v>
      </c>
      <c r="X430" s="196">
        <v>20</v>
      </c>
      <c r="Y430" s="200">
        <v>45</v>
      </c>
      <c r="Z430" s="198">
        <v>53</v>
      </c>
      <c r="AA430" s="196">
        <v>131</v>
      </c>
      <c r="AB430" s="172">
        <f t="shared" si="7045"/>
        <v>388</v>
      </c>
      <c r="AC430" s="173">
        <f t="shared" si="7046"/>
        <v>731</v>
      </c>
      <c r="BI430" s="146" t="s">
        <v>34</v>
      </c>
      <c r="BJ430" s="129">
        <f>B430/B436</f>
        <v>1.3051422605063951E-3</v>
      </c>
      <c r="BK430" s="130">
        <f t="shared" ref="BK430" si="7510">C430/C436</f>
        <v>1.6196205460434984E-2</v>
      </c>
      <c r="BL430" s="131">
        <f t="shared" ref="BL430" si="7511">D430/D436</f>
        <v>5.1129100979974435E-3</v>
      </c>
      <c r="BM430" s="132">
        <f t="shared" ref="BM430" si="7512">E430/E436</f>
        <v>2.8582034149962882E-2</v>
      </c>
      <c r="BN430" s="129">
        <f t="shared" ref="BN430" si="7513">F430/F436</f>
        <v>6.0356652949245543E-3</v>
      </c>
      <c r="BO430" s="130">
        <f t="shared" ref="BO430" si="7514">G430/G436</f>
        <v>1.745718050065876E-2</v>
      </c>
      <c r="BP430" s="131">
        <f t="shared" ref="BP430" si="7515">H430/H436</f>
        <v>3.996524761077324E-3</v>
      </c>
      <c r="BQ430" s="132">
        <f t="shared" ref="BQ430" si="7516">I430/I436</f>
        <v>1.8029056537720987E-2</v>
      </c>
      <c r="BR430" s="129">
        <f t="shared" ref="BR430" si="7517">J430/J436</f>
        <v>8.3650190114068438E-3</v>
      </c>
      <c r="BS430" s="130">
        <f t="shared" ref="BS430" si="7518">K430/K436</f>
        <v>1.4225941422594143E-2</v>
      </c>
      <c r="BT430" s="131">
        <f t="shared" ref="BT430" si="7519">L430/L436</f>
        <v>1.8327224258580473E-2</v>
      </c>
      <c r="BU430" s="129">
        <f t="shared" ref="BU430" si="7520">M430/M436</f>
        <v>1.2392039053698836E-2</v>
      </c>
      <c r="BV430" s="133">
        <f t="shared" ref="BV430" si="7521">N430/N436</f>
        <v>1.0384405173984331E-2</v>
      </c>
      <c r="BW430" s="134">
        <f t="shared" ref="BW430" si="7522">O430/O436</f>
        <v>1.1235955056179775E-2</v>
      </c>
      <c r="BX430" s="129">
        <f t="shared" ref="BX430" si="7523">P430/P436</f>
        <v>7.2115384615384619E-3</v>
      </c>
      <c r="BY430" s="130">
        <f t="shared" ref="BY430" si="7524">Q430/Q436</f>
        <v>2.0878329733621311E-2</v>
      </c>
      <c r="BZ430" s="131">
        <f t="shared" ref="BZ430" si="7525">R430/R436</f>
        <v>8.4134615384615381E-3</v>
      </c>
      <c r="CA430" s="132">
        <f t="shared" ref="CA430" si="7526">S430/S436</f>
        <v>1.9736842105263157E-2</v>
      </c>
      <c r="CB430" s="129">
        <f t="shared" ref="CB430" si="7527">T430/T436</f>
        <v>1.7730496453900711E-2</v>
      </c>
      <c r="CC430" s="130">
        <f t="shared" ref="CC430" si="7528">U430/U436</f>
        <v>3.8167938931297708E-3</v>
      </c>
      <c r="CD430" s="131">
        <f t="shared" ref="CD430" si="7529">V430/V436</f>
        <v>1.7076326002587322E-2</v>
      </c>
      <c r="CE430" s="132">
        <f t="shared" ref="CE430" si="7530">W430/W436</f>
        <v>7.3931211828993891E-3</v>
      </c>
      <c r="CF430" s="129">
        <f t="shared" ref="CF430" si="7531">X430/X436</f>
        <v>8.1333875559170387E-3</v>
      </c>
      <c r="CG430" s="130">
        <f t="shared" ref="CG430" si="7532">Y430/Y436</f>
        <v>2.1216407355021217E-2</v>
      </c>
      <c r="CH430" s="131">
        <f t="shared" ref="CH430" si="7533">Z430/Z436</f>
        <v>1.1809269162210338E-2</v>
      </c>
      <c r="CI430" s="129">
        <f t="shared" ref="CI430" si="7534">AA430/AA436</f>
        <v>1.9911840705274356E-2</v>
      </c>
      <c r="CJ430" s="135">
        <f t="shared" ref="CJ430" si="7535">AB430/AB436</f>
        <v>8.9646727201312358E-3</v>
      </c>
      <c r="CK430" s="136">
        <f t="shared" ref="CK430" si="7536">AC430/AC436</f>
        <v>1.6921296296296295E-2</v>
      </c>
    </row>
    <row r="431" spans="1:89">
      <c r="A431" s="137" t="s">
        <v>35</v>
      </c>
      <c r="B431" s="206">
        <v>0</v>
      </c>
      <c r="C431" s="190">
        <v>28</v>
      </c>
      <c r="D431" s="191">
        <v>0</v>
      </c>
      <c r="E431" s="192">
        <v>15</v>
      </c>
      <c r="F431" s="189">
        <v>3</v>
      </c>
      <c r="G431" s="193">
        <v>3</v>
      </c>
      <c r="H431" s="191">
        <v>2</v>
      </c>
      <c r="I431" s="192">
        <v>8</v>
      </c>
      <c r="J431" s="189">
        <v>0</v>
      </c>
      <c r="K431" s="190">
        <v>0</v>
      </c>
      <c r="L431" s="191">
        <v>15</v>
      </c>
      <c r="M431" s="189">
        <v>0</v>
      </c>
      <c r="N431" s="194">
        <v>4</v>
      </c>
      <c r="O431" s="207">
        <v>10</v>
      </c>
      <c r="P431" s="189">
        <v>3</v>
      </c>
      <c r="Q431" s="190">
        <v>3</v>
      </c>
      <c r="R431" s="191">
        <v>0</v>
      </c>
      <c r="S431" s="192">
        <v>4</v>
      </c>
      <c r="T431" s="189">
        <v>0</v>
      </c>
      <c r="U431" s="193">
        <v>0</v>
      </c>
      <c r="V431" s="191">
        <v>1</v>
      </c>
      <c r="W431" s="208">
        <v>0</v>
      </c>
      <c r="X431" s="189">
        <v>1</v>
      </c>
      <c r="Y431" s="193">
        <v>2</v>
      </c>
      <c r="Z431" s="191">
        <v>4</v>
      </c>
      <c r="AA431" s="189">
        <v>3</v>
      </c>
      <c r="AB431" s="172">
        <f t="shared" si="7045"/>
        <v>33</v>
      </c>
      <c r="AC431" s="173">
        <f t="shared" si="7046"/>
        <v>76</v>
      </c>
      <c r="BI431" s="137" t="s">
        <v>35</v>
      </c>
      <c r="BJ431" s="129">
        <f>B431/B436</f>
        <v>0</v>
      </c>
      <c r="BK431" s="130">
        <f t="shared" ref="BK431" si="7537">C431/C436</f>
        <v>6.4784821841739936E-3</v>
      </c>
      <c r="BL431" s="131">
        <f t="shared" ref="BL431" si="7538">D431/D436</f>
        <v>0</v>
      </c>
      <c r="BM431" s="132">
        <f t="shared" ref="BM431" si="7539">E431/E436</f>
        <v>5.5679287305122494E-3</v>
      </c>
      <c r="BN431" s="129">
        <f t="shared" ref="BN431" si="7540">F431/F436</f>
        <v>8.2304526748971192E-4</v>
      </c>
      <c r="BO431" s="130">
        <f t="shared" ref="BO431" si="7541">G431/G436</f>
        <v>9.8814229249011851E-4</v>
      </c>
      <c r="BP431" s="131">
        <f t="shared" ref="BP431" si="7542">H431/H436</f>
        <v>3.4752389226759339E-4</v>
      </c>
      <c r="BQ431" s="132">
        <f t="shared" ref="BQ431" si="7543">I431/I436</f>
        <v>1.4003150708909505E-3</v>
      </c>
      <c r="BR431" s="129">
        <f t="shared" ref="BR431" si="7544">J431/J436</f>
        <v>0</v>
      </c>
      <c r="BS431" s="130">
        <f t="shared" ref="BS431" si="7545">K431/K436</f>
        <v>0</v>
      </c>
      <c r="BT431" s="131">
        <f t="shared" ref="BT431" si="7546">L431/L436</f>
        <v>4.9983338887037657E-3</v>
      </c>
      <c r="BU431" s="129">
        <f t="shared" ref="BU431" si="7547">M431/M436</f>
        <v>0</v>
      </c>
      <c r="BV431" s="133">
        <f t="shared" ref="BV431" si="7548">N431/N436</f>
        <v>7.2873018764802334E-4</v>
      </c>
      <c r="BW431" s="134">
        <f t="shared" ref="BW431" si="7549">O431/O436</f>
        <v>1.9372336303758234E-3</v>
      </c>
      <c r="BX431" s="129">
        <f t="shared" ref="BX431" si="7550">P431/P436</f>
        <v>1.0302197802197802E-3</v>
      </c>
      <c r="BY431" s="130">
        <f t="shared" ref="BY431" si="7551">Q431/Q436</f>
        <v>1.0799136069114472E-3</v>
      </c>
      <c r="BZ431" s="131">
        <f t="shared" ref="BZ431" si="7552">R431/R436</f>
        <v>0</v>
      </c>
      <c r="CA431" s="132">
        <f t="shared" ref="CA431" si="7553">S431/S436</f>
        <v>1.3157894736842105E-3</v>
      </c>
      <c r="CB431" s="129">
        <f t="shared" ref="CB431" si="7554">T431/T436</f>
        <v>0</v>
      </c>
      <c r="CC431" s="130">
        <f t="shared" ref="CC431" si="7555">U431/U436</f>
        <v>0</v>
      </c>
      <c r="CD431" s="131">
        <f t="shared" ref="CD431" si="7556">V431/V436</f>
        <v>2.5873221216041398E-4</v>
      </c>
      <c r="CE431" s="132">
        <f t="shared" ref="CE431" si="7557">W431/W436</f>
        <v>0</v>
      </c>
      <c r="CF431" s="129">
        <f t="shared" ref="CF431" si="7558">X431/X436</f>
        <v>4.0666937779585197E-4</v>
      </c>
      <c r="CG431" s="130">
        <f t="shared" ref="CG431" si="7559">Y431/Y436</f>
        <v>9.4295143800094295E-4</v>
      </c>
      <c r="CH431" s="131">
        <f t="shared" ref="CH431" si="7560">Z431/Z436</f>
        <v>8.9126559714795004E-4</v>
      </c>
      <c r="CI431" s="129">
        <f t="shared" ref="CI431" si="7561">AA431/AA436</f>
        <v>4.5599635202918376E-4</v>
      </c>
      <c r="CJ431" s="135">
        <f t="shared" ref="CJ431" si="7562">AB431/AB436</f>
        <v>7.6245927774312055E-4</v>
      </c>
      <c r="CK431" s="136">
        <f t="shared" ref="CK431" si="7563">AC431/AC436</f>
        <v>1.7592592592592592E-3</v>
      </c>
    </row>
    <row r="432" spans="1:89">
      <c r="A432" s="146" t="s">
        <v>36</v>
      </c>
      <c r="B432" s="203">
        <v>0</v>
      </c>
      <c r="C432" s="197">
        <v>3</v>
      </c>
      <c r="D432" s="198">
        <v>0</v>
      </c>
      <c r="E432" s="199">
        <v>0</v>
      </c>
      <c r="F432" s="196">
        <v>0</v>
      </c>
      <c r="G432" s="200">
        <v>0</v>
      </c>
      <c r="H432" s="198">
        <v>0</v>
      </c>
      <c r="I432" s="199">
        <v>0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72">
        <f t="shared" si="7045"/>
        <v>0</v>
      </c>
      <c r="AC432" s="173">
        <f t="shared" si="7046"/>
        <v>3</v>
      </c>
      <c r="BI432" s="146" t="s">
        <v>36</v>
      </c>
      <c r="BJ432" s="129">
        <f>B432/B436</f>
        <v>0</v>
      </c>
      <c r="BK432" s="130">
        <f t="shared" ref="BK432" si="7564">C432/C436</f>
        <v>6.941230911614993E-4</v>
      </c>
      <c r="BL432" s="131">
        <f t="shared" ref="BL432" si="7565">D432/D436</f>
        <v>0</v>
      </c>
      <c r="BM432" s="132">
        <f t="shared" ref="BM432" si="7566">E432/E436</f>
        <v>0</v>
      </c>
      <c r="BN432" s="129">
        <f t="shared" ref="BN432" si="7567">F432/F436</f>
        <v>0</v>
      </c>
      <c r="BO432" s="130">
        <f t="shared" ref="BO432" si="7568">G432/G436</f>
        <v>0</v>
      </c>
      <c r="BP432" s="131">
        <f t="shared" ref="BP432" si="7569">H432/H436</f>
        <v>0</v>
      </c>
      <c r="BQ432" s="132">
        <f t="shared" ref="BQ432" si="7570">I432/I436</f>
        <v>0</v>
      </c>
      <c r="BR432" s="129">
        <f t="shared" ref="BR432" si="7571">J432/J436</f>
        <v>0</v>
      </c>
      <c r="BS432" s="130">
        <f t="shared" ref="BS432" si="7572">K432/K436</f>
        <v>0</v>
      </c>
      <c r="BT432" s="131">
        <f t="shared" ref="BT432" si="7573">L432/L436</f>
        <v>0</v>
      </c>
      <c r="BU432" s="129">
        <f t="shared" ref="BU432" si="7574">M432/M436</f>
        <v>0</v>
      </c>
      <c r="BV432" s="133">
        <f t="shared" ref="BV432" si="7575">N432/N436</f>
        <v>0</v>
      </c>
      <c r="BW432" s="134">
        <f t="shared" ref="BW432" si="7576">O432/O436</f>
        <v>0</v>
      </c>
      <c r="BX432" s="129">
        <f t="shared" ref="BX432" si="7577">P432/P436</f>
        <v>0</v>
      </c>
      <c r="BY432" s="130">
        <f t="shared" ref="BY432" si="7578">Q432/Q436</f>
        <v>0</v>
      </c>
      <c r="BZ432" s="131">
        <f t="shared" ref="BZ432" si="7579">R432/R436</f>
        <v>0</v>
      </c>
      <c r="CA432" s="132">
        <f t="shared" ref="CA432" si="7580">S432/S436</f>
        <v>0</v>
      </c>
      <c r="CB432" s="129">
        <f t="shared" ref="CB432" si="7581">T432/T436</f>
        <v>0</v>
      </c>
      <c r="CC432" s="130">
        <f t="shared" ref="CC432" si="7582">U432/U436</f>
        <v>0</v>
      </c>
      <c r="CD432" s="131">
        <f t="shared" ref="CD432" si="7583">V432/V436</f>
        <v>0</v>
      </c>
      <c r="CE432" s="132">
        <f t="shared" ref="CE432" si="7584">W432/W436</f>
        <v>0</v>
      </c>
      <c r="CF432" s="129">
        <f t="shared" ref="CF432" si="7585">X432/X436</f>
        <v>0</v>
      </c>
      <c r="CG432" s="130">
        <f t="shared" ref="CG432" si="7586">Y432/Y436</f>
        <v>0</v>
      </c>
      <c r="CH432" s="131">
        <f t="shared" ref="CH432" si="7587">Z432/Z436</f>
        <v>0</v>
      </c>
      <c r="CI432" s="129">
        <f t="shared" ref="CI432" si="7588">AA432/AA436</f>
        <v>0</v>
      </c>
      <c r="CJ432" s="135">
        <f t="shared" ref="CJ432" si="7589">AB432/AB436</f>
        <v>0</v>
      </c>
      <c r="CK432" s="136">
        <f t="shared" ref="CK432" si="7590">AC432/AC436</f>
        <v>6.9444444444444444E-5</v>
      </c>
    </row>
    <row r="433" spans="1:89">
      <c r="A433" s="137" t="s">
        <v>37</v>
      </c>
      <c r="B433" s="59">
        <v>0</v>
      </c>
      <c r="C433" s="60">
        <v>0</v>
      </c>
      <c r="D433" s="139">
        <v>1</v>
      </c>
      <c r="E433" s="140">
        <v>1</v>
      </c>
      <c r="F433" s="138">
        <v>0</v>
      </c>
      <c r="G433" s="141">
        <v>0</v>
      </c>
      <c r="H433" s="139">
        <v>0</v>
      </c>
      <c r="I433" s="140">
        <v>0</v>
      </c>
      <c r="J433" s="138">
        <v>0</v>
      </c>
      <c r="K433" s="141">
        <v>0</v>
      </c>
      <c r="L433" s="139">
        <v>0</v>
      </c>
      <c r="M433" s="138">
        <v>0</v>
      </c>
      <c r="N433" s="142">
        <v>0</v>
      </c>
      <c r="O433" s="143">
        <v>0</v>
      </c>
      <c r="P433" s="138">
        <v>0</v>
      </c>
      <c r="Q433" s="141">
        <v>0</v>
      </c>
      <c r="R433" s="139"/>
      <c r="S433" s="140">
        <v>0</v>
      </c>
      <c r="T433" s="138">
        <v>0</v>
      </c>
      <c r="U433" s="141">
        <v>0</v>
      </c>
      <c r="V433" s="139">
        <v>0</v>
      </c>
      <c r="W433" s="140">
        <v>0</v>
      </c>
      <c r="X433" s="138">
        <v>0</v>
      </c>
      <c r="Y433" s="141">
        <v>0</v>
      </c>
      <c r="Z433" s="144">
        <v>0</v>
      </c>
      <c r="AA433" s="145">
        <v>0</v>
      </c>
      <c r="AB433" s="172">
        <f t="shared" si="7045"/>
        <v>1</v>
      </c>
      <c r="AC433" s="173">
        <f t="shared" si="7046"/>
        <v>1</v>
      </c>
      <c r="BI433" s="137" t="s">
        <v>37</v>
      </c>
      <c r="BJ433" s="129">
        <f>B433/B436</f>
        <v>0</v>
      </c>
      <c r="BK433" s="130">
        <f t="shared" ref="BK433" si="7591">C433/C436</f>
        <v>0</v>
      </c>
      <c r="BL433" s="131">
        <f t="shared" ref="BL433" si="7592">D433/D436</f>
        <v>4.2607584149978694E-4</v>
      </c>
      <c r="BM433" s="132">
        <f t="shared" ref="BM433" si="7593">E433/E436</f>
        <v>3.7119524870081661E-4</v>
      </c>
      <c r="BN433" s="129">
        <f t="shared" ref="BN433" si="7594">F433/F436</f>
        <v>0</v>
      </c>
      <c r="BO433" s="130">
        <f t="shared" ref="BO433" si="7595">G433/G436</f>
        <v>0</v>
      </c>
      <c r="BP433" s="131">
        <f t="shared" ref="BP433" si="7596">H433/H436</f>
        <v>0</v>
      </c>
      <c r="BQ433" s="132">
        <f t="shared" ref="BQ433" si="7597">I433/I436</f>
        <v>0</v>
      </c>
      <c r="BR433" s="129">
        <f t="shared" ref="BR433" si="7598">J433/J436</f>
        <v>0</v>
      </c>
      <c r="BS433" s="130">
        <f t="shared" ref="BS433" si="7599">K433/K436</f>
        <v>0</v>
      </c>
      <c r="BT433" s="131">
        <f t="shared" ref="BT433" si="7600">L433/L436</f>
        <v>0</v>
      </c>
      <c r="BU433" s="129">
        <f t="shared" ref="BU433" si="7601">M433/M436</f>
        <v>0</v>
      </c>
      <c r="BV433" s="133">
        <f t="shared" ref="BV433" si="7602">N433/N436</f>
        <v>0</v>
      </c>
      <c r="BW433" s="134">
        <f t="shared" ref="BW433" si="7603">O433/O436</f>
        <v>0</v>
      </c>
      <c r="BX433" s="129">
        <f t="shared" ref="BX433" si="7604">P433/P436</f>
        <v>0</v>
      </c>
      <c r="BY433" s="130">
        <f t="shared" ref="BY433" si="7605">Q433/Q436</f>
        <v>0</v>
      </c>
      <c r="BZ433" s="131">
        <f t="shared" ref="BZ433" si="7606">R433/R436</f>
        <v>0</v>
      </c>
      <c r="CA433" s="132">
        <f t="shared" ref="CA433" si="7607">S433/S436</f>
        <v>0</v>
      </c>
      <c r="CB433" s="129">
        <f t="shared" ref="CB433" si="7608">T433/T436</f>
        <v>0</v>
      </c>
      <c r="CC433" s="130">
        <f t="shared" ref="CC433" si="7609">U433/U436</f>
        <v>0</v>
      </c>
      <c r="CD433" s="131">
        <f t="shared" ref="CD433" si="7610">V433/V436</f>
        <v>0</v>
      </c>
      <c r="CE433" s="132">
        <f t="shared" ref="CE433" si="7611">W433/W436</f>
        <v>0</v>
      </c>
      <c r="CF433" s="129">
        <f t="shared" ref="CF433" si="7612">X433/X436</f>
        <v>0</v>
      </c>
      <c r="CG433" s="130">
        <f t="shared" ref="CG433" si="7613">Y433/Y436</f>
        <v>0</v>
      </c>
      <c r="CH433" s="131">
        <f t="shared" ref="CH433" si="7614">Z433/Z436</f>
        <v>0</v>
      </c>
      <c r="CI433" s="129">
        <f t="shared" ref="CI433" si="7615">AA433/AA436</f>
        <v>0</v>
      </c>
      <c r="CJ433" s="135">
        <f t="shared" ref="CJ433" si="7616">AB433/AB436</f>
        <v>2.310482659827638E-5</v>
      </c>
      <c r="CK433" s="136">
        <f t="shared" ref="CK433" si="7617">AC433/AC436</f>
        <v>2.3148148148148147E-5</v>
      </c>
    </row>
    <row r="434" spans="1:89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2">
        <f t="shared" si="7045"/>
        <v>0</v>
      </c>
      <c r="AC434" s="173">
        <f t="shared" si="7046"/>
        <v>0</v>
      </c>
      <c r="BI434" s="146" t="s">
        <v>38</v>
      </c>
      <c r="BJ434" s="129">
        <f>B434/B436</f>
        <v>0</v>
      </c>
      <c r="BK434" s="130">
        <f t="shared" ref="BK434" si="7618">C434/C436</f>
        <v>0</v>
      </c>
      <c r="BL434" s="131">
        <f t="shared" ref="BL434" si="7619">D434/D436</f>
        <v>0</v>
      </c>
      <c r="BM434" s="132">
        <f t="shared" ref="BM434" si="7620">E434/E436</f>
        <v>0</v>
      </c>
      <c r="BN434" s="129">
        <f t="shared" ref="BN434" si="7621">F434/F436</f>
        <v>0</v>
      </c>
      <c r="BO434" s="130">
        <f t="shared" ref="BO434" si="7622">G434/G436</f>
        <v>0</v>
      </c>
      <c r="BP434" s="131">
        <f t="shared" ref="BP434" si="7623">H434/H436</f>
        <v>0</v>
      </c>
      <c r="BQ434" s="132">
        <f t="shared" ref="BQ434" si="7624">I434/I436</f>
        <v>0</v>
      </c>
      <c r="BR434" s="129">
        <f t="shared" ref="BR434" si="7625">J434/J436</f>
        <v>0</v>
      </c>
      <c r="BS434" s="130">
        <f t="shared" ref="BS434" si="7626">K434/K436</f>
        <v>0</v>
      </c>
      <c r="BT434" s="131">
        <f t="shared" ref="BT434" si="7627">L434/L436</f>
        <v>0</v>
      </c>
      <c r="BU434" s="129">
        <f t="shared" ref="BU434" si="7628">M434/M436</f>
        <v>0</v>
      </c>
      <c r="BV434" s="133">
        <f t="shared" ref="BV434" si="7629">N434/N436</f>
        <v>0</v>
      </c>
      <c r="BW434" s="134">
        <f t="shared" ref="BW434" si="7630">O434/O436</f>
        <v>0</v>
      </c>
      <c r="BX434" s="129">
        <f t="shared" ref="BX434" si="7631">P434/P436</f>
        <v>0</v>
      </c>
      <c r="BY434" s="130">
        <f t="shared" ref="BY434" si="7632">Q434/Q436</f>
        <v>0</v>
      </c>
      <c r="BZ434" s="131">
        <f t="shared" ref="BZ434" si="7633">R434/R436</f>
        <v>0</v>
      </c>
      <c r="CA434" s="132">
        <f t="shared" ref="CA434" si="7634">S434/S436</f>
        <v>0</v>
      </c>
      <c r="CB434" s="129">
        <f t="shared" ref="CB434" si="7635">T434/T436</f>
        <v>0</v>
      </c>
      <c r="CC434" s="130">
        <f t="shared" ref="CC434" si="7636">U434/U436</f>
        <v>0</v>
      </c>
      <c r="CD434" s="131">
        <f t="shared" ref="CD434" si="7637">V434/V436</f>
        <v>0</v>
      </c>
      <c r="CE434" s="132">
        <f t="shared" ref="CE434" si="7638">W434/W436</f>
        <v>0</v>
      </c>
      <c r="CF434" s="129">
        <f t="shared" ref="CF434" si="7639">X434/X436</f>
        <v>0</v>
      </c>
      <c r="CG434" s="130">
        <f t="shared" ref="CG434" si="7640">Y434/Y436</f>
        <v>0</v>
      </c>
      <c r="CH434" s="131">
        <f t="shared" ref="CH434" si="7641">Z434/Z436</f>
        <v>0</v>
      </c>
      <c r="CI434" s="129">
        <f t="shared" ref="CI434" si="7642">AA434/AA436</f>
        <v>0</v>
      </c>
      <c r="CJ434" s="135">
        <f t="shared" ref="CJ434" si="7643">AB434/AB436</f>
        <v>0</v>
      </c>
      <c r="CK434" s="136">
        <f t="shared" ref="CK434" si="7644">AC434/AC436</f>
        <v>0</v>
      </c>
    </row>
    <row r="435" spans="1:89" ht="14" thickBot="1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2">
        <f t="shared" si="7045"/>
        <v>0</v>
      </c>
      <c r="AC435" s="173">
        <f t="shared" si="7046"/>
        <v>0</v>
      </c>
      <c r="BI435" s="137" t="s">
        <v>39</v>
      </c>
      <c r="BJ435" s="129">
        <f>B435/B436</f>
        <v>0</v>
      </c>
      <c r="BK435" s="130">
        <f t="shared" ref="BK435" si="7645">C435/C436</f>
        <v>0</v>
      </c>
      <c r="BL435" s="131">
        <f t="shared" ref="BL435" si="7646">D435/D436</f>
        <v>0</v>
      </c>
      <c r="BM435" s="132">
        <f t="shared" ref="BM435" si="7647">E435/E436</f>
        <v>0</v>
      </c>
      <c r="BN435" s="129">
        <f t="shared" ref="BN435" si="7648">F435/F436</f>
        <v>0</v>
      </c>
      <c r="BO435" s="130">
        <f t="shared" ref="BO435" si="7649">G435/G436</f>
        <v>0</v>
      </c>
      <c r="BP435" s="131">
        <f t="shared" ref="BP435" si="7650">H435/H436</f>
        <v>0</v>
      </c>
      <c r="BQ435" s="132">
        <f t="shared" ref="BQ435" si="7651">I435/I436</f>
        <v>0</v>
      </c>
      <c r="BR435" s="129">
        <f t="shared" ref="BR435" si="7652">J435/J436</f>
        <v>0</v>
      </c>
      <c r="BS435" s="130">
        <f t="shared" ref="BS435" si="7653">K435/K436</f>
        <v>0</v>
      </c>
      <c r="BT435" s="131">
        <f t="shared" ref="BT435" si="7654">L435/L436</f>
        <v>0</v>
      </c>
      <c r="BU435" s="129">
        <f t="shared" ref="BU435" si="7655">M435/M436</f>
        <v>0</v>
      </c>
      <c r="BV435" s="133">
        <f t="shared" ref="BV435" si="7656">N435/N436</f>
        <v>0</v>
      </c>
      <c r="BW435" s="134">
        <f t="shared" ref="BW435" si="7657">O435/O436</f>
        <v>0</v>
      </c>
      <c r="BX435" s="129">
        <f t="shared" ref="BX435" si="7658">P435/P436</f>
        <v>0</v>
      </c>
      <c r="BY435" s="130">
        <f t="shared" ref="BY435" si="7659">Q435/Q436</f>
        <v>0</v>
      </c>
      <c r="BZ435" s="131">
        <f t="shared" ref="BZ435" si="7660">R435/R436</f>
        <v>0</v>
      </c>
      <c r="CA435" s="132">
        <f t="shared" ref="CA435" si="7661">S435/S436</f>
        <v>0</v>
      </c>
      <c r="CB435" s="129">
        <f t="shared" ref="CB435" si="7662">T435/T436</f>
        <v>0</v>
      </c>
      <c r="CC435" s="130">
        <f t="shared" ref="CC435" si="7663">U435/U436</f>
        <v>0</v>
      </c>
      <c r="CD435" s="131">
        <f t="shared" ref="CD435" si="7664">V435/V436</f>
        <v>0</v>
      </c>
      <c r="CE435" s="132">
        <f t="shared" ref="CE435" si="7665">W435/W436</f>
        <v>0</v>
      </c>
      <c r="CF435" s="129">
        <f t="shared" ref="CF435" si="7666">X435/X436</f>
        <v>0</v>
      </c>
      <c r="CG435" s="130">
        <f t="shared" ref="CG435" si="7667">Y435/Y436</f>
        <v>0</v>
      </c>
      <c r="CH435" s="131">
        <f t="shared" ref="CH435" si="7668">Z435/Z436</f>
        <v>0</v>
      </c>
      <c r="CI435" s="129">
        <f t="shared" ref="CI435" si="7669">AA435/AA436</f>
        <v>0</v>
      </c>
      <c r="CJ435" s="135">
        <f t="shared" ref="CJ435" si="7670">AB435/AB436</f>
        <v>0</v>
      </c>
      <c r="CK435" s="136">
        <f t="shared" ref="CK435" si="7671">AC435/AC436</f>
        <v>0</v>
      </c>
    </row>
    <row r="436" spans="1:89" ht="15" thickTop="1" thickBot="1">
      <c r="A436" s="269" t="s">
        <v>13</v>
      </c>
      <c r="B436" s="20">
        <f t="shared" ref="B436" si="7672">SUM(B413:B435)</f>
        <v>3831</v>
      </c>
      <c r="C436" s="21">
        <f t="shared" ref="C436" si="7673">SUM(C413:C435)</f>
        <v>4322</v>
      </c>
      <c r="D436" s="20">
        <f t="shared" ref="D436" si="7674">SUM(D413:D435)</f>
        <v>2347</v>
      </c>
      <c r="E436" s="21">
        <f t="shared" ref="E436" si="7675">SUM(E413:E435)</f>
        <v>2694</v>
      </c>
      <c r="F436" s="20">
        <f t="shared" ref="F436" si="7676">SUM(F413:F435)</f>
        <v>3645</v>
      </c>
      <c r="G436" s="21">
        <f t="shared" ref="G436" si="7677">SUM(G413:G435)</f>
        <v>3036</v>
      </c>
      <c r="H436" s="20">
        <f t="shared" ref="H436" si="7678">SUM(H413:H435)</f>
        <v>5755</v>
      </c>
      <c r="I436" s="21">
        <f t="shared" ref="I436" si="7679">SUM(I413:I435)</f>
        <v>5713</v>
      </c>
      <c r="J436" s="20">
        <f t="shared" ref="J436" si="7680">SUM(J413:J435)</f>
        <v>1315</v>
      </c>
      <c r="K436" s="21">
        <f t="shared" ref="K436" si="7681">SUM(K413:K435)</f>
        <v>1195</v>
      </c>
      <c r="L436" s="20">
        <f t="shared" ref="L436" si="7682">SUM(L413:L435)</f>
        <v>3001</v>
      </c>
      <c r="M436" s="21">
        <f t="shared" ref="M436" si="7683">SUM(M413:M435)</f>
        <v>2663</v>
      </c>
      <c r="N436" s="20">
        <f t="shared" ref="N436" si="7684">SUM(N413:N435)</f>
        <v>5489</v>
      </c>
      <c r="O436" s="21">
        <f t="shared" ref="O436" si="7685">SUM(O413:O435)</f>
        <v>5162</v>
      </c>
      <c r="P436" s="20">
        <f t="shared" ref="P436" si="7686">SUM(P413:P435)</f>
        <v>2912</v>
      </c>
      <c r="Q436" s="21">
        <f t="shared" ref="Q436" si="7687">SUM(Q413:Q435)</f>
        <v>2778</v>
      </c>
      <c r="R436" s="20">
        <f t="shared" ref="R436" si="7688">SUM(R413:R435)</f>
        <v>3328</v>
      </c>
      <c r="S436" s="21">
        <f t="shared" ref="S436" si="7689">SUM(S413:S435)</f>
        <v>3040</v>
      </c>
      <c r="T436" s="20">
        <f t="shared" ref="T436" si="7690">SUM(T413:T435)</f>
        <v>846</v>
      </c>
      <c r="U436" s="21">
        <f t="shared" ref="U436" si="7691">SUM(U413:U435)</f>
        <v>786</v>
      </c>
      <c r="V436" s="20">
        <f t="shared" ref="V436" si="7692">SUM(V413:V435)</f>
        <v>3865</v>
      </c>
      <c r="W436" s="21">
        <f t="shared" ref="W436" si="7693">SUM(W413:W435)</f>
        <v>3111</v>
      </c>
      <c r="X436" s="20">
        <f t="shared" ref="X436" si="7694">SUM(X413:X435)</f>
        <v>2459</v>
      </c>
      <c r="Y436" s="21">
        <f t="shared" ref="Y436" si="7695">SUM(Y413:Y435)</f>
        <v>2121</v>
      </c>
      <c r="Z436" s="20">
        <f t="shared" ref="Z436" si="7696">SUM(Z413:Z435)</f>
        <v>4488</v>
      </c>
      <c r="AA436" s="21">
        <f t="shared" ref="AA436" si="7697">SUM(AA413:AA435)</f>
        <v>6579</v>
      </c>
      <c r="AB436" s="174">
        <f t="shared" ref="AB436:AC436" si="7698">SUM(AB412:AB435)</f>
        <v>43281</v>
      </c>
      <c r="AC436" s="175">
        <f t="shared" si="7698"/>
        <v>43200</v>
      </c>
      <c r="BI436" s="269" t="s">
        <v>13</v>
      </c>
      <c r="BJ436" s="155">
        <f>SUM(BJ412:BJ435)</f>
        <v>1</v>
      </c>
      <c r="BK436" s="156">
        <f t="shared" ref="BK436:CK436" si="7699">SUM(BK412:BK435)</f>
        <v>1.0000000000000002</v>
      </c>
      <c r="BL436" s="155">
        <f t="shared" si="7699"/>
        <v>0.99999999999999989</v>
      </c>
      <c r="BM436" s="156">
        <f t="shared" si="7699"/>
        <v>1.0000000000000002</v>
      </c>
      <c r="BN436" s="155">
        <f t="shared" si="7699"/>
        <v>1</v>
      </c>
      <c r="BO436" s="156">
        <f t="shared" si="7699"/>
        <v>1.0000000000000002</v>
      </c>
      <c r="BP436" s="155">
        <f t="shared" si="7699"/>
        <v>1.0000000000000002</v>
      </c>
      <c r="BQ436" s="156">
        <f t="shared" si="7699"/>
        <v>1.0000000000000002</v>
      </c>
      <c r="BR436" s="155">
        <f t="shared" si="7699"/>
        <v>0.99999999999999989</v>
      </c>
      <c r="BS436" s="156">
        <f t="shared" si="7699"/>
        <v>1</v>
      </c>
      <c r="BT436" s="155">
        <f t="shared" si="7699"/>
        <v>1</v>
      </c>
      <c r="BU436" s="156">
        <f t="shared" si="7699"/>
        <v>1</v>
      </c>
      <c r="BV436" s="155">
        <f t="shared" si="7699"/>
        <v>0.99999999999999989</v>
      </c>
      <c r="BW436" s="156">
        <f t="shared" si="7699"/>
        <v>0.99999999999999989</v>
      </c>
      <c r="BX436" s="155">
        <f t="shared" si="7699"/>
        <v>1.0000000000000002</v>
      </c>
      <c r="BY436" s="156">
        <f t="shared" si="7699"/>
        <v>1.0000000000000002</v>
      </c>
      <c r="BZ436" s="155">
        <f t="shared" si="7699"/>
        <v>1</v>
      </c>
      <c r="CA436" s="156">
        <f t="shared" si="7699"/>
        <v>1</v>
      </c>
      <c r="CB436" s="155">
        <f t="shared" si="7699"/>
        <v>1</v>
      </c>
      <c r="CC436" s="156">
        <f t="shared" si="7699"/>
        <v>1.0000000000000002</v>
      </c>
      <c r="CD436" s="155">
        <f t="shared" si="7699"/>
        <v>1</v>
      </c>
      <c r="CE436" s="156">
        <f t="shared" si="7699"/>
        <v>0.99999999999999978</v>
      </c>
      <c r="CF436" s="155">
        <f t="shared" si="7699"/>
        <v>1</v>
      </c>
      <c r="CG436" s="156">
        <f t="shared" si="7699"/>
        <v>1</v>
      </c>
      <c r="CH436" s="155">
        <f t="shared" si="7699"/>
        <v>0.99999999999999989</v>
      </c>
      <c r="CI436" s="156">
        <f t="shared" si="7699"/>
        <v>1</v>
      </c>
      <c r="CJ436" s="155">
        <f t="shared" si="7699"/>
        <v>1</v>
      </c>
      <c r="CK436" s="156">
        <f t="shared" si="7699"/>
        <v>0.99999999999999989</v>
      </c>
    </row>
    <row r="437" spans="1:89" ht="14" thickTop="1">
      <c r="A437" s="187"/>
    </row>
    <row r="439" spans="1:89">
      <c r="A439" s="301">
        <f>+A408+1</f>
        <v>44027</v>
      </c>
      <c r="B439" s="301"/>
      <c r="C439" s="301"/>
      <c r="D439" s="301"/>
      <c r="BI439" s="300">
        <f>+BI408+1</f>
        <v>44027</v>
      </c>
      <c r="BJ439" s="300"/>
      <c r="BK439" s="300"/>
      <c r="BL439" s="300"/>
    </row>
    <row r="440" spans="1:89" ht="13.5" customHeight="1" thickBot="1">
      <c r="AE440" s="272" t="s">
        <v>84</v>
      </c>
    </row>
    <row r="441" spans="1:89" ht="15" thickTop="1" thickBot="1">
      <c r="A441" s="298" t="s">
        <v>0</v>
      </c>
      <c r="B441" s="292" t="s">
        <v>1</v>
      </c>
      <c r="C441" s="293"/>
      <c r="D441" s="292" t="s">
        <v>2</v>
      </c>
      <c r="E441" s="293"/>
      <c r="F441" s="292" t="s">
        <v>3</v>
      </c>
      <c r="G441" s="293"/>
      <c r="H441" s="292" t="s">
        <v>4</v>
      </c>
      <c r="I441" s="293"/>
      <c r="J441" s="292" t="s">
        <v>5</v>
      </c>
      <c r="K441" s="293"/>
      <c r="L441" s="292" t="s">
        <v>6</v>
      </c>
      <c r="M441" s="293"/>
      <c r="N441" s="292" t="s">
        <v>7</v>
      </c>
      <c r="O441" s="293"/>
      <c r="P441" s="292" t="s">
        <v>8</v>
      </c>
      <c r="Q441" s="293"/>
      <c r="R441" s="292" t="s">
        <v>9</v>
      </c>
      <c r="S441" s="293"/>
      <c r="T441" s="292" t="s">
        <v>10</v>
      </c>
      <c r="U441" s="293"/>
      <c r="V441" s="292" t="s">
        <v>11</v>
      </c>
      <c r="W441" s="293"/>
      <c r="X441" s="292" t="s">
        <v>12</v>
      </c>
      <c r="Y441" s="293"/>
      <c r="Z441" s="294" t="s">
        <v>40</v>
      </c>
      <c r="AA441" s="295"/>
      <c r="AB441" s="296" t="s">
        <v>41</v>
      </c>
      <c r="AC441" s="297"/>
      <c r="AE441" s="298" t="s">
        <v>0</v>
      </c>
      <c r="AF441" s="292" t="s">
        <v>1</v>
      </c>
      <c r="AG441" s="293"/>
      <c r="AH441" s="292" t="s">
        <v>2</v>
      </c>
      <c r="AI441" s="293"/>
      <c r="AJ441" s="292" t="s">
        <v>3</v>
      </c>
      <c r="AK441" s="293"/>
      <c r="AL441" s="292" t="s">
        <v>4</v>
      </c>
      <c r="AM441" s="293"/>
      <c r="AN441" s="292" t="s">
        <v>5</v>
      </c>
      <c r="AO441" s="293"/>
      <c r="AP441" s="292" t="s">
        <v>6</v>
      </c>
      <c r="AQ441" s="293"/>
      <c r="AR441" s="292" t="s">
        <v>7</v>
      </c>
      <c r="AS441" s="293"/>
      <c r="AT441" s="292" t="s">
        <v>8</v>
      </c>
      <c r="AU441" s="293"/>
      <c r="AV441" s="292" t="s">
        <v>9</v>
      </c>
      <c r="AW441" s="293"/>
      <c r="AX441" s="292" t="s">
        <v>10</v>
      </c>
      <c r="AY441" s="293"/>
      <c r="AZ441" s="292" t="s">
        <v>11</v>
      </c>
      <c r="BA441" s="293"/>
      <c r="BB441" s="292" t="s">
        <v>12</v>
      </c>
      <c r="BC441" s="293"/>
      <c r="BD441" s="294" t="s">
        <v>40</v>
      </c>
      <c r="BE441" s="295"/>
      <c r="BF441" s="296" t="s">
        <v>41</v>
      </c>
      <c r="BG441" s="297"/>
      <c r="BI441" s="298" t="s">
        <v>0</v>
      </c>
      <c r="BJ441" s="292" t="s">
        <v>1</v>
      </c>
      <c r="BK441" s="293"/>
      <c r="BL441" s="292" t="s">
        <v>2</v>
      </c>
      <c r="BM441" s="293"/>
      <c r="BN441" s="292" t="s">
        <v>3</v>
      </c>
      <c r="BO441" s="293"/>
      <c r="BP441" s="292" t="s">
        <v>4</v>
      </c>
      <c r="BQ441" s="293"/>
      <c r="BR441" s="292" t="s">
        <v>5</v>
      </c>
      <c r="BS441" s="293"/>
      <c r="BT441" s="292" t="s">
        <v>6</v>
      </c>
      <c r="BU441" s="293"/>
      <c r="BV441" s="292" t="s">
        <v>7</v>
      </c>
      <c r="BW441" s="293"/>
      <c r="BX441" s="292" t="s">
        <v>8</v>
      </c>
      <c r="BY441" s="293"/>
      <c r="BZ441" s="292" t="s">
        <v>9</v>
      </c>
      <c r="CA441" s="293"/>
      <c r="CB441" s="292" t="s">
        <v>10</v>
      </c>
      <c r="CC441" s="293"/>
      <c r="CD441" s="292" t="s">
        <v>11</v>
      </c>
      <c r="CE441" s="293"/>
      <c r="CF441" s="292" t="s">
        <v>12</v>
      </c>
      <c r="CG441" s="293"/>
      <c r="CH441" s="294" t="s">
        <v>40</v>
      </c>
      <c r="CI441" s="295"/>
      <c r="CJ441" s="292" t="s">
        <v>41</v>
      </c>
      <c r="CK441" s="293"/>
    </row>
    <row r="442" spans="1:89" ht="15" thickTop="1" thickBot="1">
      <c r="A442" s="299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9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9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4" thickTop="1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5" t="str">
        <f>$AE$9</f>
        <v>07:00 - 07:59</v>
      </c>
      <c r="AF443" s="126">
        <f>SUMIF($A$9:$A$32,$AE443,B$443:B$466)</f>
        <v>302</v>
      </c>
      <c r="AG443" s="186">
        <f t="shared" ref="AG443:AV444" si="7700">SUMIF($A$9:$A$32,$AE443,C$443:C$466)</f>
        <v>181</v>
      </c>
      <c r="AH443" s="127">
        <f t="shared" si="7700"/>
        <v>201</v>
      </c>
      <c r="AI443" s="180">
        <f t="shared" si="7700"/>
        <v>184</v>
      </c>
      <c r="AJ443" s="126">
        <f t="shared" si="7700"/>
        <v>299</v>
      </c>
      <c r="AK443" s="128">
        <f t="shared" si="7700"/>
        <v>161</v>
      </c>
      <c r="AL443" s="127">
        <f t="shared" si="7700"/>
        <v>447</v>
      </c>
      <c r="AM443" s="180">
        <f t="shared" si="7700"/>
        <v>352</v>
      </c>
      <c r="AN443" s="126">
        <f t="shared" si="7700"/>
        <v>52</v>
      </c>
      <c r="AO443" s="128">
        <f t="shared" si="7700"/>
        <v>149</v>
      </c>
      <c r="AP443" s="127">
        <f t="shared" si="7700"/>
        <v>122</v>
      </c>
      <c r="AQ443" s="126">
        <f t="shared" si="7700"/>
        <v>354</v>
      </c>
      <c r="AR443" s="179">
        <f t="shared" si="7700"/>
        <v>346</v>
      </c>
      <c r="AS443" s="181">
        <f t="shared" si="7700"/>
        <v>469</v>
      </c>
      <c r="AT443" s="126">
        <f t="shared" si="7700"/>
        <v>239</v>
      </c>
      <c r="AU443" s="128">
        <f t="shared" si="7700"/>
        <v>196</v>
      </c>
      <c r="AV443" s="127">
        <f t="shared" si="7700"/>
        <v>312</v>
      </c>
      <c r="AW443" s="180">
        <f t="shared" ref="AW443:BE444" si="7701">SUMIF($A$9:$A$32,$AE443,S$443:S$466)</f>
        <v>183</v>
      </c>
      <c r="AX443" s="126">
        <f t="shared" si="7701"/>
        <v>37</v>
      </c>
      <c r="AY443" s="128">
        <f t="shared" si="7701"/>
        <v>103</v>
      </c>
      <c r="AZ443" s="127">
        <f t="shared" si="7701"/>
        <v>174</v>
      </c>
      <c r="BA443" s="180">
        <f t="shared" si="7701"/>
        <v>260</v>
      </c>
      <c r="BB443" s="126">
        <f t="shared" si="7701"/>
        <v>169</v>
      </c>
      <c r="BC443" s="128">
        <f t="shared" si="7701"/>
        <v>225</v>
      </c>
      <c r="BD443" s="184">
        <f t="shared" si="7701"/>
        <v>364</v>
      </c>
      <c r="BE443" s="185">
        <f t="shared" si="7701"/>
        <v>387</v>
      </c>
      <c r="BF443" s="170">
        <f>AF443+AH443+AJ443+AL443+AN443+AP443+AR443+AT443+AV443+AX443+AZ443+BB443+BD443</f>
        <v>3064</v>
      </c>
      <c r="BG443" s="171">
        <f>AG443+AI443+AK443+AM443+AO443+AQ443+AS443+AU443+AW443+AY443+BA443+BC443+BE443</f>
        <v>3204</v>
      </c>
      <c r="BI443" s="125" t="s">
        <v>16</v>
      </c>
      <c r="BJ443" s="129">
        <f>B443/B467</f>
        <v>0</v>
      </c>
      <c r="BK443" s="130">
        <f t="shared" ref="BK443" si="7702">C443/C467</f>
        <v>0</v>
      </c>
      <c r="BL443" s="131">
        <f t="shared" ref="BL443" si="7703">D443/D467</f>
        <v>0</v>
      </c>
      <c r="BM443" s="132">
        <f t="shared" ref="BM443" si="7704">E443/E467</f>
        <v>0</v>
      </c>
      <c r="BN443" s="129">
        <f t="shared" ref="BN443" si="7705">F443/F467</f>
        <v>0</v>
      </c>
      <c r="BO443" s="130">
        <f t="shared" ref="BO443" si="7706">G443/G467</f>
        <v>0</v>
      </c>
      <c r="BP443" s="131">
        <f t="shared" ref="BP443" si="7707">H443/H467</f>
        <v>0</v>
      </c>
      <c r="BQ443" s="132">
        <f t="shared" ref="BQ443" si="7708">I443/I467</f>
        <v>0</v>
      </c>
      <c r="BR443" s="129">
        <f t="shared" ref="BR443" si="7709">J443/J467</f>
        <v>0</v>
      </c>
      <c r="BS443" s="130">
        <f t="shared" ref="BS443" si="7710">K443/K467</f>
        <v>0</v>
      </c>
      <c r="BT443" s="131">
        <f t="shared" ref="BT443" si="7711">L443/L467</f>
        <v>0</v>
      </c>
      <c r="BU443" s="129">
        <f t="shared" ref="BU443" si="7712">M443/M467</f>
        <v>0</v>
      </c>
      <c r="BV443" s="133">
        <f t="shared" ref="BV443" si="7713">N443/N467</f>
        <v>0</v>
      </c>
      <c r="BW443" s="134">
        <f t="shared" ref="BW443" si="7714">O443/O467</f>
        <v>0</v>
      </c>
      <c r="BX443" s="129">
        <f t="shared" ref="BX443" si="7715">P443/P467</f>
        <v>0</v>
      </c>
      <c r="BY443" s="130">
        <f t="shared" ref="BY443" si="7716">Q443/Q467</f>
        <v>0</v>
      </c>
      <c r="BZ443" s="131">
        <f t="shared" ref="BZ443" si="7717">R443/R467</f>
        <v>0</v>
      </c>
      <c r="CA443" s="132">
        <f t="shared" ref="CA443" si="7718">S443/S467</f>
        <v>0</v>
      </c>
      <c r="CB443" s="129">
        <f t="shared" ref="CB443" si="7719">T443/T467</f>
        <v>0</v>
      </c>
      <c r="CC443" s="130">
        <f t="shared" ref="CC443" si="7720">U443/U467</f>
        <v>0</v>
      </c>
      <c r="CD443" s="131">
        <f t="shared" ref="CD443" si="7721">V443/V467</f>
        <v>0</v>
      </c>
      <c r="CE443" s="132">
        <f t="shared" ref="CE443" si="7722">W443/W467</f>
        <v>0</v>
      </c>
      <c r="CF443" s="129">
        <f t="shared" ref="CF443" si="7723">X443/X467</f>
        <v>0</v>
      </c>
      <c r="CG443" s="130">
        <f t="shared" ref="CG443" si="7724">Y443/Y467</f>
        <v>0</v>
      </c>
      <c r="CH443" s="131">
        <f t="shared" ref="CH443" si="7725">Z443/Z467</f>
        <v>0</v>
      </c>
      <c r="CI443" s="129">
        <f t="shared" ref="CI443" si="7726">AA443/AA467</f>
        <v>0</v>
      </c>
      <c r="CJ443" s="135">
        <f t="shared" ref="CJ443" si="7727">AB443/AB467</f>
        <v>0</v>
      </c>
      <c r="CK443" s="136">
        <f t="shared" ref="CK443" si="7728">AC443/AC467</f>
        <v>0</v>
      </c>
    </row>
    <row r="444" spans="1:89">
      <c r="A444" s="137" t="s">
        <v>17</v>
      </c>
      <c r="B444" s="189">
        <v>59</v>
      </c>
      <c r="C444" s="190">
        <v>0</v>
      </c>
      <c r="D444" s="191">
        <v>76</v>
      </c>
      <c r="E444" s="192">
        <v>0</v>
      </c>
      <c r="F444" s="189">
        <v>115</v>
      </c>
      <c r="G444" s="193">
        <v>1</v>
      </c>
      <c r="H444" s="191">
        <v>95</v>
      </c>
      <c r="I444" s="192">
        <v>7</v>
      </c>
      <c r="J444" s="189">
        <v>10</v>
      </c>
      <c r="K444" s="193">
        <v>1</v>
      </c>
      <c r="L444" s="191">
        <v>3</v>
      </c>
      <c r="M444" s="189">
        <v>10</v>
      </c>
      <c r="N444" s="194">
        <v>15</v>
      </c>
      <c r="O444" s="195">
        <v>32</v>
      </c>
      <c r="P444" s="189">
        <v>22</v>
      </c>
      <c r="Q444" s="193">
        <v>12</v>
      </c>
      <c r="R444" s="191">
        <v>8</v>
      </c>
      <c r="S444" s="192">
        <v>0</v>
      </c>
      <c r="T444" s="189">
        <v>0</v>
      </c>
      <c r="U444" s="193">
        <v>0</v>
      </c>
      <c r="V444" s="191">
        <v>0</v>
      </c>
      <c r="W444" s="192">
        <v>0</v>
      </c>
      <c r="X444" s="189">
        <v>0</v>
      </c>
      <c r="Y444" s="193">
        <v>0</v>
      </c>
      <c r="Z444" s="191">
        <v>0</v>
      </c>
      <c r="AA444" s="189">
        <v>0</v>
      </c>
      <c r="AB444" s="172">
        <f t="shared" ref="AB444:AB463" si="7729">SUM(B444,D444,F444,H444,J444,L444,N444,P444,R444,T444,V444,X444,Z444)</f>
        <v>403</v>
      </c>
      <c r="AC444" s="173">
        <f t="shared" ref="AC444:AC463" si="7730">SUM(C444,E444,G444,I444,K444,M444,O444,Q444,S444,U444,W444,Y444,AA444)</f>
        <v>63</v>
      </c>
      <c r="AE444" s="277" t="str">
        <f>$AE$10</f>
        <v>08:00 - 08:59</v>
      </c>
      <c r="AF444" s="126">
        <f>SUMIF($A$9:$A$32,$AE444,B$443:B$466)</f>
        <v>290</v>
      </c>
      <c r="AG444" s="190">
        <f t="shared" si="7700"/>
        <v>292</v>
      </c>
      <c r="AH444" s="191">
        <f t="shared" si="7700"/>
        <v>250</v>
      </c>
      <c r="AI444" s="192">
        <f t="shared" si="7700"/>
        <v>163</v>
      </c>
      <c r="AJ444" s="278">
        <f t="shared" si="7700"/>
        <v>355</v>
      </c>
      <c r="AK444" s="193">
        <f t="shared" si="7700"/>
        <v>172</v>
      </c>
      <c r="AL444" s="191">
        <f t="shared" si="7700"/>
        <v>474</v>
      </c>
      <c r="AM444" s="192">
        <f t="shared" si="7700"/>
        <v>340</v>
      </c>
      <c r="AN444" s="278">
        <f t="shared" si="7700"/>
        <v>90</v>
      </c>
      <c r="AO444" s="193">
        <f t="shared" si="7700"/>
        <v>130</v>
      </c>
      <c r="AP444" s="191">
        <f t="shared" si="7700"/>
        <v>115</v>
      </c>
      <c r="AQ444" s="278">
        <f t="shared" si="7700"/>
        <v>292</v>
      </c>
      <c r="AR444" s="194">
        <f t="shared" si="7700"/>
        <v>362</v>
      </c>
      <c r="AS444" s="195">
        <f t="shared" si="7700"/>
        <v>442</v>
      </c>
      <c r="AT444" s="278">
        <f t="shared" si="7700"/>
        <v>245</v>
      </c>
      <c r="AU444" s="193">
        <f t="shared" si="7700"/>
        <v>170</v>
      </c>
      <c r="AV444" s="191">
        <f t="shared" si="7700"/>
        <v>325</v>
      </c>
      <c r="AW444" s="192">
        <f t="shared" si="7701"/>
        <v>150</v>
      </c>
      <c r="AX444" s="278">
        <f t="shared" si="7701"/>
        <v>37</v>
      </c>
      <c r="AY444" s="193">
        <f t="shared" si="7701"/>
        <v>99</v>
      </c>
      <c r="AZ444" s="191">
        <f t="shared" si="7701"/>
        <v>141</v>
      </c>
      <c r="BA444" s="192">
        <f t="shared" si="7701"/>
        <v>299</v>
      </c>
      <c r="BB444" s="278">
        <f t="shared" si="7701"/>
        <v>131</v>
      </c>
      <c r="BC444" s="193">
        <f t="shared" si="7701"/>
        <v>175</v>
      </c>
      <c r="BD444" s="191">
        <f t="shared" si="7701"/>
        <v>402</v>
      </c>
      <c r="BE444" s="278">
        <f t="shared" si="7701"/>
        <v>334</v>
      </c>
      <c r="BF444" s="172">
        <f>SUM(AF444,AH444,AJ444,AL444,AN444,AP444,AR444,AT444,AV444,AX444,AZ444,BB444,BD444)</f>
        <v>3217</v>
      </c>
      <c r="BG444" s="173">
        <f>SUM(AG444,AI444,AK444,AM444,AO444,AQ444,AS444,AU444,AW444,AY444,BA444,BC444,BE444)</f>
        <v>3058</v>
      </c>
      <c r="BI444" s="137" t="s">
        <v>17</v>
      </c>
      <c r="BJ444" s="129">
        <f>B444/B467</f>
        <v>1.5360583181463161E-2</v>
      </c>
      <c r="BK444" s="130">
        <f t="shared" ref="BK444" si="7731">C444/C467</f>
        <v>0</v>
      </c>
      <c r="BL444" s="131">
        <f t="shared" ref="BL444" si="7732">D444/D467</f>
        <v>3.0122869599682918E-2</v>
      </c>
      <c r="BM444" s="132">
        <f t="shared" ref="BM444" si="7733">E444/E467</f>
        <v>0</v>
      </c>
      <c r="BN444" s="129">
        <f t="shared" ref="BN444" si="7734">F444/F467</f>
        <v>3.057697420898697E-2</v>
      </c>
      <c r="BO444" s="130">
        <f t="shared" ref="BO444" si="7735">G444/G467</f>
        <v>2.9904306220095693E-4</v>
      </c>
      <c r="BP444" s="131">
        <f t="shared" ref="BP444" si="7736">H444/H467</f>
        <v>1.580961890497587E-2</v>
      </c>
      <c r="BQ444" s="132">
        <f t="shared" ref="BQ444" si="7737">I444/I467</f>
        <v>1.1207172590457894E-3</v>
      </c>
      <c r="BR444" s="129">
        <f t="shared" ref="BR444" si="7738">J444/J467</f>
        <v>7.2833211944646759E-3</v>
      </c>
      <c r="BS444" s="130">
        <f t="shared" ref="BS444" si="7739">K444/K467</f>
        <v>8.1699346405228761E-4</v>
      </c>
      <c r="BT444" s="131">
        <f t="shared" ref="BT444" si="7740">L444/L467</f>
        <v>9.445843828715365E-4</v>
      </c>
      <c r="BU444" s="129">
        <f t="shared" ref="BU444" si="7741">M444/M467</f>
        <v>3.5574528637495554E-3</v>
      </c>
      <c r="BV444" s="133">
        <f t="shared" ref="BV444" si="7742">N444/N467</f>
        <v>2.6064291920069507E-3</v>
      </c>
      <c r="BW444" s="134">
        <f t="shared" ref="BW444" si="7743">O444/O467</f>
        <v>5.8910162002945507E-3</v>
      </c>
      <c r="BX444" s="129">
        <f t="shared" ref="BX444" si="7744">P444/P467</f>
        <v>7.0153061224489796E-3</v>
      </c>
      <c r="BY444" s="130">
        <f t="shared" ref="BY444" si="7745">Q444/Q467</f>
        <v>4.1265474552957355E-3</v>
      </c>
      <c r="BZ444" s="131">
        <f t="shared" ref="BZ444" si="7746">R444/R467</f>
        <v>2.205071664829107E-3</v>
      </c>
      <c r="CA444" s="132">
        <f t="shared" ref="CA444" si="7747">S444/S467</f>
        <v>0</v>
      </c>
      <c r="CB444" s="129">
        <f t="shared" ref="CB444" si="7748">T444/T467</f>
        <v>0</v>
      </c>
      <c r="CC444" s="130">
        <f t="shared" ref="CC444" si="7749">U444/U467</f>
        <v>0</v>
      </c>
      <c r="CD444" s="131">
        <f t="shared" ref="CD444" si="7750">V444/V467</f>
        <v>0</v>
      </c>
      <c r="CE444" s="132">
        <f t="shared" ref="CE444" si="7751">W444/W467</f>
        <v>0</v>
      </c>
      <c r="CF444" s="129">
        <f t="shared" ref="CF444" si="7752">X444/X467</f>
        <v>0</v>
      </c>
      <c r="CG444" s="130">
        <f t="shared" ref="CG444" si="7753">Y444/Y467</f>
        <v>0</v>
      </c>
      <c r="CH444" s="131">
        <f t="shared" ref="CH444" si="7754">Z444/Z467</f>
        <v>0</v>
      </c>
      <c r="CI444" s="129">
        <f t="shared" ref="CI444" si="7755">AA444/AA467</f>
        <v>0</v>
      </c>
      <c r="CJ444" s="135">
        <f t="shared" ref="CJ444" si="7756">AB444/AB467</f>
        <v>8.8095134000786956E-3</v>
      </c>
      <c r="CK444" s="136">
        <f t="shared" ref="CK444" si="7757">AC444/AC467</f>
        <v>1.3798239081869552E-3</v>
      </c>
    </row>
    <row r="445" spans="1:89" ht="14" thickBot="1">
      <c r="A445" s="146" t="s">
        <v>18</v>
      </c>
      <c r="B445" s="196">
        <v>264</v>
      </c>
      <c r="C445" s="197">
        <v>0</v>
      </c>
      <c r="D445" s="198">
        <v>185</v>
      </c>
      <c r="E445" s="199">
        <v>2</v>
      </c>
      <c r="F445" s="196">
        <v>294</v>
      </c>
      <c r="G445" s="200">
        <v>9</v>
      </c>
      <c r="H445" s="198">
        <v>313</v>
      </c>
      <c r="I445" s="199">
        <v>61</v>
      </c>
      <c r="J445" s="196">
        <v>44</v>
      </c>
      <c r="K445" s="200">
        <v>34</v>
      </c>
      <c r="L445" s="198">
        <v>60</v>
      </c>
      <c r="M445" s="196">
        <v>115</v>
      </c>
      <c r="N445" s="201">
        <v>209</v>
      </c>
      <c r="O445" s="202">
        <v>205</v>
      </c>
      <c r="P445" s="196">
        <v>129</v>
      </c>
      <c r="Q445" s="200">
        <v>112</v>
      </c>
      <c r="R445" s="198">
        <v>140</v>
      </c>
      <c r="S445" s="199">
        <v>86</v>
      </c>
      <c r="T445" s="196">
        <v>21</v>
      </c>
      <c r="U445" s="200">
        <v>66</v>
      </c>
      <c r="V445" s="198">
        <v>73</v>
      </c>
      <c r="W445" s="199">
        <v>133</v>
      </c>
      <c r="X445" s="196">
        <v>117</v>
      </c>
      <c r="Y445" s="200">
        <v>129</v>
      </c>
      <c r="Z445" s="198">
        <v>291</v>
      </c>
      <c r="AA445" s="196">
        <v>132</v>
      </c>
      <c r="AB445" s="172">
        <f t="shared" si="7729"/>
        <v>2140</v>
      </c>
      <c r="AC445" s="173">
        <f t="shared" si="7730"/>
        <v>1084</v>
      </c>
      <c r="AE445" s="275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6.8732101015360578E-2</v>
      </c>
      <c r="BK445" s="130">
        <f t="shared" ref="BK445" si="7758">C445/C467</f>
        <v>0</v>
      </c>
      <c r="BL445" s="131">
        <f t="shared" ref="BL445" si="7759">D445/D467</f>
        <v>7.3325406262386053E-2</v>
      </c>
      <c r="BM445" s="132">
        <f t="shared" ref="BM445" si="7760">E445/E467</f>
        <v>6.6867268472082912E-4</v>
      </c>
      <c r="BN445" s="129">
        <f t="shared" ref="BN445" si="7761">F445/F467</f>
        <v>7.8170699282105821E-2</v>
      </c>
      <c r="BO445" s="130">
        <f t="shared" ref="BO445" si="7762">G445/G467</f>
        <v>2.6913875598086126E-3</v>
      </c>
      <c r="BP445" s="131">
        <f t="shared" ref="BP445" si="7763">H445/H467</f>
        <v>5.2088533865867863E-2</v>
      </c>
      <c r="BQ445" s="132">
        <f t="shared" ref="BQ445" si="7764">I445/I467</f>
        <v>9.7662504002561639E-3</v>
      </c>
      <c r="BR445" s="129">
        <f t="shared" ref="BR445" si="7765">J445/J467</f>
        <v>3.2046613255644577E-2</v>
      </c>
      <c r="BS445" s="130">
        <f t="shared" ref="BS445" si="7766">K445/K467</f>
        <v>2.7777777777777776E-2</v>
      </c>
      <c r="BT445" s="131">
        <f t="shared" ref="BT445" si="7767">L445/L467</f>
        <v>1.8891687657430732E-2</v>
      </c>
      <c r="BU445" s="129">
        <f t="shared" ref="BU445" si="7768">M445/M467</f>
        <v>4.0910707933119884E-2</v>
      </c>
      <c r="BV445" s="133">
        <f t="shared" ref="BV445" si="7769">N445/N467</f>
        <v>3.6316246741963508E-2</v>
      </c>
      <c r="BW445" s="134">
        <f t="shared" ref="BW445" si="7770">O445/O467</f>
        <v>3.7739322533136964E-2</v>
      </c>
      <c r="BX445" s="129">
        <f t="shared" ref="BX445" si="7771">P445/P467</f>
        <v>4.1135204081632654E-2</v>
      </c>
      <c r="BY445" s="130">
        <f t="shared" ref="BY445" si="7772">Q445/Q467</f>
        <v>3.8514442916093537E-2</v>
      </c>
      <c r="BZ445" s="131">
        <f t="shared" ref="BZ445" si="7773">R445/R467</f>
        <v>3.8588754134509372E-2</v>
      </c>
      <c r="CA445" s="132">
        <f t="shared" ref="CA445" si="7774">S445/S467</f>
        <v>2.661714639430517E-2</v>
      </c>
      <c r="CB445" s="129">
        <f t="shared" ref="CB445" si="7775">T445/T467</f>
        <v>2.2435897435897436E-2</v>
      </c>
      <c r="CC445" s="130">
        <f t="shared" ref="CC445" si="7776">U445/U467</f>
        <v>8.3018867924528297E-2</v>
      </c>
      <c r="CD445" s="131">
        <f t="shared" ref="CD445" si="7777">V445/V467</f>
        <v>1.7765879776101241E-2</v>
      </c>
      <c r="CE445" s="132">
        <f t="shared" ref="CE445" si="7778">W445/W467</f>
        <v>4.096088697259008E-2</v>
      </c>
      <c r="CF445" s="129">
        <f t="shared" ref="CF445" si="7779">X445/X467</f>
        <v>4.4301400984475575E-2</v>
      </c>
      <c r="CG445" s="130">
        <f t="shared" ref="CG445" si="7780">Y445/Y467</f>
        <v>5.8556513844757151E-2</v>
      </c>
      <c r="CH445" s="131">
        <f t="shared" ref="CH445" si="7781">Z445/Z467</f>
        <v>5.9901193906957598E-2</v>
      </c>
      <c r="CI445" s="129">
        <f t="shared" ref="CI445" si="7782">AA445/AA467</f>
        <v>1.9936565473493428E-2</v>
      </c>
      <c r="CJ445" s="135">
        <f t="shared" ref="CJ445" si="7783">AB445/AB467</f>
        <v>4.678004634284965E-2</v>
      </c>
      <c r="CK445" s="136">
        <f t="shared" ref="CK445" si="7784">AC445/AC467</f>
        <v>2.3741732007534277E-2</v>
      </c>
    </row>
    <row r="446" spans="1:89" ht="15" thickTop="1" thickBot="1">
      <c r="A446" s="137" t="s">
        <v>19</v>
      </c>
      <c r="B446" s="189">
        <v>316</v>
      </c>
      <c r="C446" s="190">
        <v>200</v>
      </c>
      <c r="D446" s="191">
        <v>189</v>
      </c>
      <c r="E446" s="192">
        <v>155</v>
      </c>
      <c r="F446" s="189">
        <v>252</v>
      </c>
      <c r="G446" s="193">
        <v>183</v>
      </c>
      <c r="H446" s="191">
        <v>364</v>
      </c>
      <c r="I446" s="192">
        <v>340</v>
      </c>
      <c r="J446" s="189">
        <v>61</v>
      </c>
      <c r="K446" s="193">
        <v>133</v>
      </c>
      <c r="L446" s="191">
        <v>131</v>
      </c>
      <c r="M446" s="189">
        <v>268</v>
      </c>
      <c r="N446" s="194">
        <v>328</v>
      </c>
      <c r="O446" s="195">
        <v>415</v>
      </c>
      <c r="P446" s="189">
        <v>219</v>
      </c>
      <c r="Q446" s="193">
        <v>237</v>
      </c>
      <c r="R446" s="191">
        <v>310</v>
      </c>
      <c r="S446" s="192">
        <v>169</v>
      </c>
      <c r="T446" s="189">
        <v>22</v>
      </c>
      <c r="U446" s="193">
        <v>120</v>
      </c>
      <c r="V446" s="191">
        <v>187</v>
      </c>
      <c r="W446" s="192">
        <v>216</v>
      </c>
      <c r="X446" s="189">
        <v>218</v>
      </c>
      <c r="Y446" s="193">
        <v>170</v>
      </c>
      <c r="Z446" s="191">
        <v>365</v>
      </c>
      <c r="AA446" s="189">
        <v>347</v>
      </c>
      <c r="AB446" s="172">
        <f t="shared" si="7729"/>
        <v>2962</v>
      </c>
      <c r="AC446" s="173">
        <f t="shared" si="7730"/>
        <v>2953</v>
      </c>
      <c r="AE446" s="269" t="s">
        <v>13</v>
      </c>
      <c r="AF446" s="20">
        <f t="shared" ref="AF446:BG446" si="7785">SUM(AF443:AF445)</f>
        <v>592</v>
      </c>
      <c r="AG446" s="21">
        <f t="shared" si="7785"/>
        <v>473</v>
      </c>
      <c r="AH446" s="20">
        <f t="shared" si="7785"/>
        <v>451</v>
      </c>
      <c r="AI446" s="21">
        <f t="shared" si="7785"/>
        <v>347</v>
      </c>
      <c r="AJ446" s="20">
        <f t="shared" si="7785"/>
        <v>654</v>
      </c>
      <c r="AK446" s="21">
        <f t="shared" si="7785"/>
        <v>333</v>
      </c>
      <c r="AL446" s="20">
        <f t="shared" si="7785"/>
        <v>921</v>
      </c>
      <c r="AM446" s="21">
        <f t="shared" si="7785"/>
        <v>692</v>
      </c>
      <c r="AN446" s="20">
        <f t="shared" si="7785"/>
        <v>142</v>
      </c>
      <c r="AO446" s="21">
        <f t="shared" si="7785"/>
        <v>279</v>
      </c>
      <c r="AP446" s="20">
        <f t="shared" si="7785"/>
        <v>237</v>
      </c>
      <c r="AQ446" s="21">
        <f t="shared" si="7785"/>
        <v>646</v>
      </c>
      <c r="AR446" s="20">
        <f t="shared" si="7785"/>
        <v>708</v>
      </c>
      <c r="AS446" s="21">
        <f t="shared" si="7785"/>
        <v>911</v>
      </c>
      <c r="AT446" s="20">
        <f t="shared" si="7785"/>
        <v>484</v>
      </c>
      <c r="AU446" s="21">
        <f t="shared" si="7785"/>
        <v>366</v>
      </c>
      <c r="AV446" s="20">
        <f t="shared" si="7785"/>
        <v>637</v>
      </c>
      <c r="AW446" s="21">
        <f t="shared" si="7785"/>
        <v>333</v>
      </c>
      <c r="AX446" s="20">
        <f t="shared" si="7785"/>
        <v>74</v>
      </c>
      <c r="AY446" s="21">
        <f t="shared" si="7785"/>
        <v>202</v>
      </c>
      <c r="AZ446" s="20">
        <f t="shared" si="7785"/>
        <v>315</v>
      </c>
      <c r="BA446" s="21">
        <f t="shared" si="7785"/>
        <v>559</v>
      </c>
      <c r="BB446" s="20">
        <f t="shared" si="7785"/>
        <v>300</v>
      </c>
      <c r="BC446" s="21">
        <f t="shared" si="7785"/>
        <v>400</v>
      </c>
      <c r="BD446" s="20">
        <f t="shared" si="7785"/>
        <v>766</v>
      </c>
      <c r="BE446" s="21">
        <f t="shared" si="7785"/>
        <v>721</v>
      </c>
      <c r="BF446" s="174">
        <f t="shared" si="7785"/>
        <v>6281</v>
      </c>
      <c r="BG446" s="175">
        <f t="shared" si="7785"/>
        <v>6262</v>
      </c>
      <c r="BI446" s="137" t="s">
        <v>19</v>
      </c>
      <c r="BJ446" s="129">
        <f>B446/B467</f>
        <v>8.2270242124446752E-2</v>
      </c>
      <c r="BK446" s="130">
        <f t="shared" ref="BK446" si="7786">C446/C467</f>
        <v>4.3431053203040172E-2</v>
      </c>
      <c r="BL446" s="131">
        <f t="shared" ref="BL446" si="7787">D446/D467</f>
        <v>7.4910820451843038E-2</v>
      </c>
      <c r="BM446" s="132">
        <f t="shared" ref="BM446" si="7788">E446/E467</f>
        <v>5.1822133065864258E-2</v>
      </c>
      <c r="BN446" s="129">
        <f t="shared" ref="BN446" si="7789">F446/F467</f>
        <v>6.7003456527519281E-2</v>
      </c>
      <c r="BO446" s="130">
        <f t="shared" ref="BO446" si="7790">G446/G467</f>
        <v>5.4724880382775121E-2</v>
      </c>
      <c r="BP446" s="131">
        <f t="shared" ref="BP446" si="7791">H446/H467</f>
        <v>6.0575802962223334E-2</v>
      </c>
      <c r="BQ446" s="132">
        <f t="shared" ref="BQ446" si="7792">I446/I467</f>
        <v>5.4434838296509767E-2</v>
      </c>
      <c r="BR446" s="129">
        <f t="shared" ref="BR446" si="7793">J446/J467</f>
        <v>4.442825928623452E-2</v>
      </c>
      <c r="BS446" s="130">
        <f t="shared" ref="BS446" si="7794">K446/K467</f>
        <v>0.10866013071895425</v>
      </c>
      <c r="BT446" s="131">
        <f t="shared" ref="BT446" si="7795">L446/L467</f>
        <v>4.1246851385390429E-2</v>
      </c>
      <c r="BU446" s="129">
        <f t="shared" ref="BU446" si="7796">M446/M467</f>
        <v>9.5339736748488085E-2</v>
      </c>
      <c r="BV446" s="133">
        <f t="shared" ref="BV446" si="7797">N446/N467</f>
        <v>5.6993918331885315E-2</v>
      </c>
      <c r="BW446" s="134">
        <f t="shared" ref="BW446" si="7798">O446/O467</f>
        <v>7.6399116347569962E-2</v>
      </c>
      <c r="BX446" s="129">
        <f t="shared" ref="BX446" si="7799">P446/P467</f>
        <v>6.9834183673469385E-2</v>
      </c>
      <c r="BY446" s="130">
        <f t="shared" ref="BY446" si="7800">Q446/Q467</f>
        <v>8.1499312242090782E-2</v>
      </c>
      <c r="BZ446" s="131">
        <f t="shared" ref="BZ446" si="7801">R446/R467</f>
        <v>8.544652701212789E-2</v>
      </c>
      <c r="CA446" s="132">
        <f t="shared" ref="CA446" si="7802">S446/S467</f>
        <v>5.230578768183225E-2</v>
      </c>
      <c r="CB446" s="129">
        <f t="shared" ref="CB446" si="7803">T446/T467</f>
        <v>2.3504273504273504E-2</v>
      </c>
      <c r="CC446" s="130">
        <f t="shared" ref="CC446" si="7804">U446/U467</f>
        <v>0.15094339622641509</v>
      </c>
      <c r="CD446" s="131">
        <f t="shared" ref="CD446" si="7805">V446/V467</f>
        <v>4.5509856412752493E-2</v>
      </c>
      <c r="CE446" s="132">
        <f t="shared" ref="CE446" si="7806">W446/W467</f>
        <v>6.6522944256236533E-2</v>
      </c>
      <c r="CF446" s="129">
        <f t="shared" ref="CF446" si="7807">X446/X467</f>
        <v>8.2544490723210906E-2</v>
      </c>
      <c r="CG446" s="130">
        <f t="shared" ref="CG446" si="7808">Y446/Y467</f>
        <v>7.7167498865183842E-2</v>
      </c>
      <c r="CH446" s="131">
        <f t="shared" ref="CH446" si="7809">Z446/Z467</f>
        <v>7.5133799917661587E-2</v>
      </c>
      <c r="CI446" s="129">
        <f t="shared" ref="CI446" si="7810">AA446/AA467</f>
        <v>5.2409001661380454E-2</v>
      </c>
      <c r="CJ446" s="135">
        <f t="shared" ref="CJ446" si="7811">AB446/AB467</f>
        <v>6.4748830498841434E-2</v>
      </c>
      <c r="CK446" s="136">
        <f t="shared" ref="CK446" si="7812">AC446/AC467</f>
        <v>6.467650795041395E-2</v>
      </c>
    </row>
    <row r="447" spans="1:89" ht="14" thickTop="1">
      <c r="A447" s="146" t="s">
        <v>20</v>
      </c>
      <c r="B447" s="196">
        <v>302</v>
      </c>
      <c r="C447" s="197">
        <v>181</v>
      </c>
      <c r="D447" s="198">
        <v>201</v>
      </c>
      <c r="E447" s="199">
        <v>184</v>
      </c>
      <c r="F447" s="196">
        <v>299</v>
      </c>
      <c r="G447" s="200">
        <v>161</v>
      </c>
      <c r="H447" s="198">
        <v>447</v>
      </c>
      <c r="I447" s="199">
        <v>352</v>
      </c>
      <c r="J447" s="196">
        <v>52</v>
      </c>
      <c r="K447" s="200">
        <v>149</v>
      </c>
      <c r="L447" s="198">
        <v>122</v>
      </c>
      <c r="M447" s="196">
        <v>354</v>
      </c>
      <c r="N447" s="201">
        <v>346</v>
      </c>
      <c r="O447" s="202">
        <v>469</v>
      </c>
      <c r="P447" s="196">
        <v>239</v>
      </c>
      <c r="Q447" s="200">
        <v>196</v>
      </c>
      <c r="R447" s="198">
        <v>312</v>
      </c>
      <c r="S447" s="199">
        <v>183</v>
      </c>
      <c r="T447" s="196">
        <v>37</v>
      </c>
      <c r="U447" s="200">
        <v>103</v>
      </c>
      <c r="V447" s="198">
        <v>174</v>
      </c>
      <c r="W447" s="199">
        <v>260</v>
      </c>
      <c r="X447" s="196">
        <v>169</v>
      </c>
      <c r="Y447" s="200">
        <v>225</v>
      </c>
      <c r="Z447" s="198">
        <v>364</v>
      </c>
      <c r="AA447" s="196">
        <v>387</v>
      </c>
      <c r="AB447" s="172">
        <f t="shared" si="7729"/>
        <v>3064</v>
      </c>
      <c r="AC447" s="173">
        <f t="shared" si="7730"/>
        <v>3204</v>
      </c>
      <c r="BI447" s="146" t="s">
        <v>20</v>
      </c>
      <c r="BJ447" s="129">
        <f>B447/B467</f>
        <v>7.8625357979692792E-2</v>
      </c>
      <c r="BK447" s="130">
        <f t="shared" ref="BK447" si="7813">C447/C467</f>
        <v>3.9305103148751359E-2</v>
      </c>
      <c r="BL447" s="131">
        <f t="shared" ref="BL447" si="7814">D447/D467</f>
        <v>7.9667063020214035E-2</v>
      </c>
      <c r="BM447" s="132">
        <f t="shared" ref="BM447" si="7815">E447/E467</f>
        <v>6.1517886994316283E-2</v>
      </c>
      <c r="BN447" s="129">
        <f t="shared" ref="BN447" si="7816">F447/F467</f>
        <v>7.9500132943366122E-2</v>
      </c>
      <c r="BO447" s="130">
        <f t="shared" ref="BO447" si="7817">G447/G467</f>
        <v>4.8145933014354068E-2</v>
      </c>
      <c r="BP447" s="131">
        <f t="shared" ref="BP447" si="7818">H447/H467</f>
        <v>7.4388417373939086E-2</v>
      </c>
      <c r="BQ447" s="132">
        <f t="shared" ref="BQ447" si="7819">I447/I467</f>
        <v>5.6356067883445403E-2</v>
      </c>
      <c r="BR447" s="129">
        <f t="shared" ref="BR447" si="7820">J447/J467</f>
        <v>3.7873270211216316E-2</v>
      </c>
      <c r="BS447" s="130">
        <f t="shared" ref="BS447" si="7821">K447/K467</f>
        <v>0.12173202614379085</v>
      </c>
      <c r="BT447" s="131">
        <f t="shared" ref="BT447" si="7822">L447/L467</f>
        <v>3.8413098236775821E-2</v>
      </c>
      <c r="BU447" s="129">
        <f t="shared" ref="BU447" si="7823">M447/M467</f>
        <v>0.12593383137673425</v>
      </c>
      <c r="BV447" s="133">
        <f t="shared" ref="BV447" si="7824">N447/N467</f>
        <v>6.0121633362293661E-2</v>
      </c>
      <c r="BW447" s="134">
        <f t="shared" ref="BW447" si="7825">O447/O467</f>
        <v>8.6340206185567009E-2</v>
      </c>
      <c r="BX447" s="129">
        <f t="shared" ref="BX447" si="7826">P447/P467</f>
        <v>7.6211734693877556E-2</v>
      </c>
      <c r="BY447" s="130">
        <f t="shared" ref="BY447" si="7827">Q447/Q467</f>
        <v>6.7400275103163682E-2</v>
      </c>
      <c r="BZ447" s="131">
        <f t="shared" ref="BZ447" si="7828">R447/R467</f>
        <v>8.5997794928335175E-2</v>
      </c>
      <c r="CA447" s="132">
        <f t="shared" ref="CA447" si="7829">S447/S467</f>
        <v>5.6638811513463325E-2</v>
      </c>
      <c r="CB447" s="129">
        <f t="shared" ref="CB447" si="7830">T447/T467</f>
        <v>3.9529914529914528E-2</v>
      </c>
      <c r="CC447" s="130">
        <f t="shared" ref="CC447" si="7831">U447/U467</f>
        <v>0.12955974842767295</v>
      </c>
      <c r="CD447" s="131">
        <f t="shared" ref="CD447" si="7832">V447/V467</f>
        <v>4.2346069603309805E-2</v>
      </c>
      <c r="CE447" s="132">
        <f t="shared" ref="CE447" si="7833">W447/W467</f>
        <v>8.0073914382506925E-2</v>
      </c>
      <c r="CF447" s="129">
        <f t="shared" ref="CF447" si="7834">X447/X467</f>
        <v>6.3990912533131383E-2</v>
      </c>
      <c r="CG447" s="130">
        <f t="shared" ref="CG447" si="7835">Y447/Y467</f>
        <v>0.10213345438039037</v>
      </c>
      <c r="CH447" s="131">
        <f t="shared" ref="CH447" si="7836">Z447/Z467</f>
        <v>7.492795389048991E-2</v>
      </c>
      <c r="CI447" s="129">
        <f t="shared" ref="CI447" si="7837">AA447/AA467</f>
        <v>5.8450385138196649E-2</v>
      </c>
      <c r="CJ447" s="135">
        <f t="shared" ref="CJ447" si="7838">AB447/AB467</f>
        <v>6.6978533642285662E-2</v>
      </c>
      <c r="CK447" s="136">
        <f t="shared" ref="CK447" si="7839">AC447/AC467</f>
        <v>7.017390161636515E-2</v>
      </c>
    </row>
    <row r="448" spans="1:89" ht="14" thickBot="1">
      <c r="A448" s="137" t="s">
        <v>21</v>
      </c>
      <c r="B448" s="189">
        <v>290</v>
      </c>
      <c r="C448" s="190">
        <v>292</v>
      </c>
      <c r="D448" s="191">
        <v>250</v>
      </c>
      <c r="E448" s="192">
        <v>163</v>
      </c>
      <c r="F448" s="189">
        <v>355</v>
      </c>
      <c r="G448" s="193">
        <v>172</v>
      </c>
      <c r="H448" s="191">
        <v>474</v>
      </c>
      <c r="I448" s="192">
        <v>340</v>
      </c>
      <c r="J448" s="189">
        <v>90</v>
      </c>
      <c r="K448" s="193">
        <v>130</v>
      </c>
      <c r="L448" s="191">
        <v>115</v>
      </c>
      <c r="M448" s="189">
        <v>292</v>
      </c>
      <c r="N448" s="194">
        <v>362</v>
      </c>
      <c r="O448" s="195">
        <v>442</v>
      </c>
      <c r="P448" s="189">
        <v>245</v>
      </c>
      <c r="Q448" s="193">
        <v>170</v>
      </c>
      <c r="R448" s="191">
        <v>325</v>
      </c>
      <c r="S448" s="192">
        <v>150</v>
      </c>
      <c r="T448" s="189">
        <v>37</v>
      </c>
      <c r="U448" s="193">
        <v>99</v>
      </c>
      <c r="V448" s="191">
        <v>141</v>
      </c>
      <c r="W448" s="192">
        <v>299</v>
      </c>
      <c r="X448" s="189">
        <v>131</v>
      </c>
      <c r="Y448" s="193">
        <v>175</v>
      </c>
      <c r="Z448" s="191">
        <v>402</v>
      </c>
      <c r="AA448" s="189">
        <v>334</v>
      </c>
      <c r="AB448" s="172">
        <f t="shared" si="7729"/>
        <v>3217</v>
      </c>
      <c r="AC448" s="173">
        <f t="shared" si="7730"/>
        <v>3058</v>
      </c>
      <c r="AE448" s="272" t="s">
        <v>85</v>
      </c>
      <c r="BI448" s="137" t="s">
        <v>21</v>
      </c>
      <c r="BJ448" s="129">
        <f>B448/B467</f>
        <v>7.5501171569903672E-2</v>
      </c>
      <c r="BK448" s="130">
        <f t="shared" ref="BK448" si="7840">C448/C467</f>
        <v>6.3409337676438651E-2</v>
      </c>
      <c r="BL448" s="131">
        <f t="shared" ref="BL448" si="7841">D448/D467</f>
        <v>9.9088386841062234E-2</v>
      </c>
      <c r="BM448" s="132">
        <f t="shared" ref="BM448" si="7842">E448/E467</f>
        <v>5.4496823804747574E-2</v>
      </c>
      <c r="BN448" s="129">
        <f t="shared" ref="BN448" si="7843">F448/F467</f>
        <v>9.4389789949481523E-2</v>
      </c>
      <c r="BO448" s="130">
        <f t="shared" ref="BO448" si="7844">G448/G467</f>
        <v>5.1435406698564591E-2</v>
      </c>
      <c r="BP448" s="131">
        <f t="shared" ref="BP448" si="7845">H448/H467</f>
        <v>7.8881677483774337E-2</v>
      </c>
      <c r="BQ448" s="132">
        <f t="shared" ref="BQ448" si="7846">I448/I467</f>
        <v>5.4434838296509767E-2</v>
      </c>
      <c r="BR448" s="129">
        <f t="shared" ref="BR448" si="7847">J448/J467</f>
        <v>6.5549890750182083E-2</v>
      </c>
      <c r="BS448" s="130">
        <f t="shared" ref="BS448" si="7848">K448/K467</f>
        <v>0.10620915032679738</v>
      </c>
      <c r="BT448" s="131">
        <f t="shared" ref="BT448" si="7849">L448/L467</f>
        <v>3.6209068010075569E-2</v>
      </c>
      <c r="BU448" s="129">
        <f t="shared" ref="BU448" si="7850">M448/M467</f>
        <v>0.10387762362148702</v>
      </c>
      <c r="BV448" s="133">
        <f t="shared" ref="BV448" si="7851">N448/N467</f>
        <v>6.2901824500434411E-2</v>
      </c>
      <c r="BW448" s="134">
        <f t="shared" ref="BW448" si="7852">O448/O467</f>
        <v>8.1369661266568485E-2</v>
      </c>
      <c r="BX448" s="129">
        <f t="shared" ref="BX448" si="7853">P448/P467</f>
        <v>7.8125E-2</v>
      </c>
      <c r="BY448" s="130">
        <f t="shared" ref="BY448" si="7854">Q448/Q467</f>
        <v>5.8459422283356259E-2</v>
      </c>
      <c r="BZ448" s="131">
        <f t="shared" ref="BZ448" si="7855">R448/R467</f>
        <v>8.9581036383682464E-2</v>
      </c>
      <c r="CA448" s="132">
        <f t="shared" ref="CA448" si="7856">S448/S467</f>
        <v>4.6425255338904362E-2</v>
      </c>
      <c r="CB448" s="129">
        <f t="shared" ref="CB448" si="7857">T448/T467</f>
        <v>3.9529914529914528E-2</v>
      </c>
      <c r="CC448" s="130">
        <f t="shared" ref="CC448" si="7858">U448/U467</f>
        <v>0.12452830188679245</v>
      </c>
      <c r="CD448" s="131">
        <f t="shared" ref="CD448" si="7859">V448/V467</f>
        <v>3.4314918471647603E-2</v>
      </c>
      <c r="CE448" s="132">
        <f t="shared" ref="CE448" si="7860">W448/W467</f>
        <v>9.2085001539882971E-2</v>
      </c>
      <c r="CF448" s="129">
        <f t="shared" ref="CF448" si="7861">X448/X467</f>
        <v>4.9602423324498296E-2</v>
      </c>
      <c r="CG448" s="130">
        <f t="shared" ref="CG448" si="7862">Y448/Y467</f>
        <v>7.9437131184748072E-2</v>
      </c>
      <c r="CH448" s="131">
        <f t="shared" ref="CH448" si="7863">Z448/Z467</f>
        <v>8.2750102923013588E-2</v>
      </c>
      <c r="CI448" s="129">
        <f t="shared" ref="CI448" si="7864">AA448/AA467</f>
        <v>5.0445552031415195E-2</v>
      </c>
      <c r="CJ448" s="135">
        <f t="shared" ref="CJ448" si="7865">AB448/AB467</f>
        <v>7.0323088357452018E-2</v>
      </c>
      <c r="CK448" s="136">
        <f t="shared" ref="CK448" si="7866">AC448/AC467</f>
        <v>6.6976214464058867E-2</v>
      </c>
    </row>
    <row r="449" spans="1:89" ht="15" thickTop="1" thickBot="1">
      <c r="A449" s="146" t="s">
        <v>22</v>
      </c>
      <c r="B449" s="196">
        <v>222</v>
      </c>
      <c r="C449" s="197">
        <v>338</v>
      </c>
      <c r="D449" s="198">
        <v>236</v>
      </c>
      <c r="E449" s="199">
        <v>144</v>
      </c>
      <c r="F449" s="196">
        <v>343</v>
      </c>
      <c r="G449" s="200">
        <v>122</v>
      </c>
      <c r="H449" s="198">
        <v>435</v>
      </c>
      <c r="I449" s="199">
        <v>374</v>
      </c>
      <c r="J449" s="196">
        <v>103</v>
      </c>
      <c r="K449" s="200">
        <v>135</v>
      </c>
      <c r="L449" s="198">
        <v>139</v>
      </c>
      <c r="M449" s="196">
        <v>293</v>
      </c>
      <c r="N449" s="201">
        <v>341</v>
      </c>
      <c r="O449" s="202">
        <v>527</v>
      </c>
      <c r="P449" s="196">
        <v>176</v>
      </c>
      <c r="Q449" s="200">
        <v>187</v>
      </c>
      <c r="R449" s="198">
        <v>333</v>
      </c>
      <c r="S449" s="199">
        <v>211</v>
      </c>
      <c r="T449" s="196">
        <v>38</v>
      </c>
      <c r="U449" s="200">
        <v>58</v>
      </c>
      <c r="V449" s="198">
        <v>175</v>
      </c>
      <c r="W449" s="199">
        <v>324</v>
      </c>
      <c r="X449" s="196">
        <v>167</v>
      </c>
      <c r="Y449" s="200">
        <v>146</v>
      </c>
      <c r="Z449" s="198">
        <v>371</v>
      </c>
      <c r="AA449" s="196">
        <v>350</v>
      </c>
      <c r="AB449" s="172">
        <f t="shared" si="7729"/>
        <v>3079</v>
      </c>
      <c r="AC449" s="173">
        <f t="shared" si="7730"/>
        <v>3209</v>
      </c>
      <c r="AE449" s="298" t="s">
        <v>0</v>
      </c>
      <c r="AF449" s="292" t="s">
        <v>1</v>
      </c>
      <c r="AG449" s="293"/>
      <c r="AH449" s="292" t="s">
        <v>2</v>
      </c>
      <c r="AI449" s="293"/>
      <c r="AJ449" s="292" t="s">
        <v>3</v>
      </c>
      <c r="AK449" s="293"/>
      <c r="AL449" s="292" t="s">
        <v>4</v>
      </c>
      <c r="AM449" s="293"/>
      <c r="AN449" s="292" t="s">
        <v>5</v>
      </c>
      <c r="AO449" s="293"/>
      <c r="AP449" s="292" t="s">
        <v>6</v>
      </c>
      <c r="AQ449" s="293"/>
      <c r="AR449" s="292" t="s">
        <v>7</v>
      </c>
      <c r="AS449" s="293"/>
      <c r="AT449" s="292" t="s">
        <v>8</v>
      </c>
      <c r="AU449" s="293"/>
      <c r="AV449" s="292" t="s">
        <v>9</v>
      </c>
      <c r="AW449" s="293"/>
      <c r="AX449" s="292" t="s">
        <v>10</v>
      </c>
      <c r="AY449" s="293"/>
      <c r="AZ449" s="292" t="s">
        <v>11</v>
      </c>
      <c r="BA449" s="293"/>
      <c r="BB449" s="292" t="s">
        <v>12</v>
      </c>
      <c r="BC449" s="293"/>
      <c r="BD449" s="294" t="s">
        <v>40</v>
      </c>
      <c r="BE449" s="295"/>
      <c r="BF449" s="296" t="s">
        <v>41</v>
      </c>
      <c r="BG449" s="297"/>
      <c r="BI449" s="146" t="s">
        <v>22</v>
      </c>
      <c r="BJ449" s="129">
        <f>B449/B467</f>
        <v>5.779744858109867E-2</v>
      </c>
      <c r="BK449" s="130">
        <f t="shared" ref="BK449" si="7867">C449/C467</f>
        <v>7.3398479913137887E-2</v>
      </c>
      <c r="BL449" s="131">
        <f t="shared" ref="BL449" si="7868">D449/D467</f>
        <v>9.3539437177962745E-2</v>
      </c>
      <c r="BM449" s="132">
        <f t="shared" ref="BM449" si="7869">E449/E467</f>
        <v>4.8144433299899696E-2</v>
      </c>
      <c r="BN449" s="129">
        <f t="shared" ref="BN449" si="7870">F449/F467</f>
        <v>9.1199149162456791E-2</v>
      </c>
      <c r="BO449" s="130">
        <f t="shared" ref="BO449" si="7871">G449/G467</f>
        <v>3.6483253588516749E-2</v>
      </c>
      <c r="BP449" s="131">
        <f t="shared" ref="BP449" si="7872">H449/H467</f>
        <v>7.2391412880678976E-2</v>
      </c>
      <c r="BQ449" s="132">
        <f t="shared" ref="BQ449" si="7873">I449/I467</f>
        <v>5.9878322126160746E-2</v>
      </c>
      <c r="BR449" s="129">
        <f t="shared" ref="BR449" si="7874">J449/J467</f>
        <v>7.5018208302986167E-2</v>
      </c>
      <c r="BS449" s="130">
        <f t="shared" ref="BS449" si="7875">K449/K467</f>
        <v>0.11029411764705882</v>
      </c>
      <c r="BT449" s="131">
        <f t="shared" ref="BT449" si="7876">L449/L467</f>
        <v>4.3765743073047862E-2</v>
      </c>
      <c r="BU449" s="129">
        <f t="shared" ref="BU449" si="7877">M449/M467</f>
        <v>0.10423336890786197</v>
      </c>
      <c r="BV449" s="133">
        <f t="shared" ref="BV449" si="7878">N449/N467</f>
        <v>5.9252823631624672E-2</v>
      </c>
      <c r="BW449" s="134">
        <f t="shared" ref="BW449" si="7879">O449/O467</f>
        <v>9.7017673048600886E-2</v>
      </c>
      <c r="BX449" s="129">
        <f t="shared" ref="BX449" si="7880">P449/P467</f>
        <v>5.6122448979591837E-2</v>
      </c>
      <c r="BY449" s="130">
        <f t="shared" ref="BY449" si="7881">Q449/Q467</f>
        <v>6.4305364511691887E-2</v>
      </c>
      <c r="BZ449" s="131">
        <f t="shared" ref="BZ449" si="7882">R449/R467</f>
        <v>9.1786108048511575E-2</v>
      </c>
      <c r="CA449" s="132">
        <f t="shared" ref="CA449" si="7883">S449/S467</f>
        <v>6.5304859176725474E-2</v>
      </c>
      <c r="CB449" s="129">
        <f t="shared" ref="CB449" si="7884">T449/T467</f>
        <v>4.05982905982906E-2</v>
      </c>
      <c r="CC449" s="130">
        <f t="shared" ref="CC449" si="7885">U449/U467</f>
        <v>7.2955974842767293E-2</v>
      </c>
      <c r="CD449" s="131">
        <f t="shared" ref="CD449" si="7886">V449/V467</f>
        <v>4.2589437819420782E-2</v>
      </c>
      <c r="CE449" s="132">
        <f t="shared" ref="CE449" si="7887">W449/W467</f>
        <v>9.9784416384354785E-2</v>
      </c>
      <c r="CF449" s="129">
        <f t="shared" ref="CF449" si="7888">X449/X467</f>
        <v>6.323362362741386E-2</v>
      </c>
      <c r="CG449" s="130">
        <f t="shared" ref="CG449" si="7889">Y449/Y467</f>
        <v>6.6273263731275539E-2</v>
      </c>
      <c r="CH449" s="131">
        <f t="shared" ref="CH449" si="7890">Z449/Z467</f>
        <v>7.6368876080691636E-2</v>
      </c>
      <c r="CI449" s="129">
        <f t="shared" ref="CI449" si="7891">AA449/AA467</f>
        <v>5.2862105422141668E-2</v>
      </c>
      <c r="CJ449" s="135">
        <f t="shared" ref="CJ449" si="7892">AB449/AB467</f>
        <v>6.7306431163380406E-2</v>
      </c>
      <c r="CK449" s="136">
        <f t="shared" ref="CK449" si="7893">AC449/AC467</f>
        <v>7.0283411450348235E-2</v>
      </c>
    </row>
    <row r="450" spans="1:89" ht="15" thickTop="1" thickBot="1">
      <c r="A450" s="137" t="s">
        <v>23</v>
      </c>
      <c r="B450" s="189">
        <v>225</v>
      </c>
      <c r="C450" s="190">
        <v>248</v>
      </c>
      <c r="D450" s="191">
        <v>214</v>
      </c>
      <c r="E450" s="192">
        <v>135</v>
      </c>
      <c r="F450" s="189">
        <v>291</v>
      </c>
      <c r="G450" s="193">
        <v>141</v>
      </c>
      <c r="H450" s="191">
        <v>355</v>
      </c>
      <c r="I450" s="192">
        <v>333</v>
      </c>
      <c r="J450" s="189">
        <v>110</v>
      </c>
      <c r="K450" s="193">
        <v>122</v>
      </c>
      <c r="L450" s="191">
        <v>142</v>
      </c>
      <c r="M450" s="189">
        <v>257</v>
      </c>
      <c r="N450" s="194">
        <v>270</v>
      </c>
      <c r="O450" s="195">
        <v>420</v>
      </c>
      <c r="P450" s="189">
        <v>187</v>
      </c>
      <c r="Q450" s="193">
        <v>167</v>
      </c>
      <c r="R450" s="191">
        <v>251</v>
      </c>
      <c r="S450" s="192">
        <v>152</v>
      </c>
      <c r="T450" s="189">
        <v>43</v>
      </c>
      <c r="U450" s="193">
        <v>52</v>
      </c>
      <c r="V450" s="191">
        <v>155</v>
      </c>
      <c r="W450" s="192">
        <v>296</v>
      </c>
      <c r="X450" s="189">
        <v>141</v>
      </c>
      <c r="Y450" s="193">
        <v>125</v>
      </c>
      <c r="Z450" s="191">
        <v>299</v>
      </c>
      <c r="AA450" s="189">
        <v>395</v>
      </c>
      <c r="AB450" s="172">
        <f t="shared" si="7729"/>
        <v>2683</v>
      </c>
      <c r="AC450" s="173">
        <f t="shared" si="7730"/>
        <v>2843</v>
      </c>
      <c r="AE450" s="299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5.8578495183545951E-2</v>
      </c>
      <c r="BK450" s="130">
        <f t="shared" ref="BK450" si="7894">C450/C467</f>
        <v>5.3854505971769814E-2</v>
      </c>
      <c r="BL450" s="131">
        <f t="shared" ref="BL450" si="7895">D450/D467</f>
        <v>8.4819659135949271E-2</v>
      </c>
      <c r="BM450" s="132">
        <f t="shared" ref="BM450" si="7896">E450/E467</f>
        <v>4.5135406218655971E-2</v>
      </c>
      <c r="BN450" s="129">
        <f t="shared" ref="BN450" si="7897">F450/F467</f>
        <v>7.7373039085349635E-2</v>
      </c>
      <c r="BO450" s="130">
        <f t="shared" ref="BO450" si="7898">G450/G467</f>
        <v>4.2165071770334926E-2</v>
      </c>
      <c r="BP450" s="131">
        <f t="shared" ref="BP450" si="7899">H450/H467</f>
        <v>5.9078049592278248E-2</v>
      </c>
      <c r="BQ450" s="132">
        <f t="shared" ref="BQ450" si="7900">I450/I467</f>
        <v>5.3314121037463975E-2</v>
      </c>
      <c r="BR450" s="129">
        <f t="shared" ref="BR450" si="7901">J450/J467</f>
        <v>8.0116533139111434E-2</v>
      </c>
      <c r="BS450" s="130">
        <f t="shared" ref="BS450" si="7902">K450/K467</f>
        <v>9.9673202614379092E-2</v>
      </c>
      <c r="BT450" s="131">
        <f t="shared" ref="BT450" si="7903">L450/L467</f>
        <v>4.4710327455919394E-2</v>
      </c>
      <c r="BU450" s="129">
        <f t="shared" ref="BU450" si="7904">M450/M467</f>
        <v>9.1426538598363569E-2</v>
      </c>
      <c r="BV450" s="133">
        <f t="shared" ref="BV450" si="7905">N450/N467</f>
        <v>4.6915725456125108E-2</v>
      </c>
      <c r="BW450" s="134">
        <f t="shared" ref="BW450" si="7906">O450/O467</f>
        <v>7.7319587628865982E-2</v>
      </c>
      <c r="BX450" s="129">
        <f t="shared" ref="BX450" si="7907">P450/P467</f>
        <v>5.9630102040816327E-2</v>
      </c>
      <c r="BY450" s="130">
        <f t="shared" ref="BY450" si="7908">Q450/Q467</f>
        <v>5.7427785419532328E-2</v>
      </c>
      <c r="BZ450" s="131">
        <f t="shared" ref="BZ450" si="7909">R450/R467</f>
        <v>6.9184123484013232E-2</v>
      </c>
      <c r="CA450" s="132">
        <f t="shared" ref="CA450" si="7910">S450/S467</f>
        <v>4.7044258743423086E-2</v>
      </c>
      <c r="CB450" s="129">
        <f t="shared" ref="CB450" si="7911">T450/T467</f>
        <v>4.5940170940170943E-2</v>
      </c>
      <c r="CC450" s="130">
        <f t="shared" ref="CC450" si="7912">U450/U467</f>
        <v>6.540880503144654E-2</v>
      </c>
      <c r="CD450" s="131">
        <f t="shared" ref="CD450" si="7913">V450/V467</f>
        <v>3.7722073497201268E-2</v>
      </c>
      <c r="CE450" s="132">
        <f t="shared" ref="CE450" si="7914">W450/W467</f>
        <v>9.1161071758546347E-2</v>
      </c>
      <c r="CF450" s="129">
        <f t="shared" ref="CF450" si="7915">X450/X467</f>
        <v>5.3388867853085956E-2</v>
      </c>
      <c r="CG450" s="130">
        <f t="shared" ref="CG450" si="7916">Y450/Y467</f>
        <v>5.6740807989105767E-2</v>
      </c>
      <c r="CH450" s="131">
        <f t="shared" ref="CH450" si="7917">Z450/Z467</f>
        <v>6.1547962124331002E-2</v>
      </c>
      <c r="CI450" s="129">
        <f t="shared" ref="CI450" si="7918">AA450/AA467</f>
        <v>5.9658661833559883E-2</v>
      </c>
      <c r="CJ450" s="135">
        <f t="shared" ref="CJ450" si="7919">AB450/AB467</f>
        <v>5.8649936606479255E-2</v>
      </c>
      <c r="CK450" s="136">
        <f t="shared" ref="CK450" si="7920">AC450/AC467</f>
        <v>6.2267291602785928E-2</v>
      </c>
    </row>
    <row r="451" spans="1:89" ht="14" thickTop="1">
      <c r="A451" s="146" t="s">
        <v>24</v>
      </c>
      <c r="B451" s="203">
        <v>185</v>
      </c>
      <c r="C451" s="197">
        <v>245</v>
      </c>
      <c r="D451" s="198">
        <v>144</v>
      </c>
      <c r="E451" s="199">
        <v>154</v>
      </c>
      <c r="F451" s="196">
        <v>229</v>
      </c>
      <c r="G451" s="200">
        <v>130</v>
      </c>
      <c r="H451" s="198">
        <v>319</v>
      </c>
      <c r="I451" s="199">
        <v>342</v>
      </c>
      <c r="J451" s="196">
        <v>89</v>
      </c>
      <c r="K451" s="200">
        <v>63</v>
      </c>
      <c r="L451" s="198">
        <v>143</v>
      </c>
      <c r="M451" s="196">
        <v>197</v>
      </c>
      <c r="N451" s="201">
        <v>310</v>
      </c>
      <c r="O451" s="204">
        <v>308</v>
      </c>
      <c r="P451" s="196">
        <v>164</v>
      </c>
      <c r="Q451" s="200">
        <v>138</v>
      </c>
      <c r="R451" s="198">
        <v>207</v>
      </c>
      <c r="S451" s="199">
        <v>162</v>
      </c>
      <c r="T451" s="196">
        <v>39</v>
      </c>
      <c r="U451" s="200">
        <v>54</v>
      </c>
      <c r="V451" s="198">
        <v>179</v>
      </c>
      <c r="W451" s="205">
        <v>227</v>
      </c>
      <c r="X451" s="196">
        <v>149</v>
      </c>
      <c r="Y451" s="200">
        <v>113</v>
      </c>
      <c r="Z451" s="198">
        <v>283</v>
      </c>
      <c r="AA451" s="196">
        <v>411</v>
      </c>
      <c r="AB451" s="172">
        <f t="shared" si="7729"/>
        <v>2440</v>
      </c>
      <c r="AC451" s="173">
        <f t="shared" si="7730"/>
        <v>2544</v>
      </c>
      <c r="AE451" s="275" t="str">
        <f>$AE$17</f>
        <v>17:00 - 17:59</v>
      </c>
      <c r="AF451" s="126">
        <f t="shared" ref="AF451:AU452" si="7921">SUMIF($A$9:$A$32,$AE451,B$443:B$466)</f>
        <v>283</v>
      </c>
      <c r="AG451" s="186">
        <f t="shared" si="7921"/>
        <v>467</v>
      </c>
      <c r="AH451" s="127">
        <f t="shared" si="7921"/>
        <v>172</v>
      </c>
      <c r="AI451" s="180">
        <f t="shared" si="7921"/>
        <v>230</v>
      </c>
      <c r="AJ451" s="126">
        <f t="shared" si="7921"/>
        <v>212</v>
      </c>
      <c r="AK451" s="128">
        <f t="shared" si="7921"/>
        <v>341</v>
      </c>
      <c r="AL451" s="127">
        <f t="shared" si="7921"/>
        <v>464</v>
      </c>
      <c r="AM451" s="180">
        <f t="shared" si="7921"/>
        <v>507</v>
      </c>
      <c r="AN451" s="126">
        <f t="shared" si="7921"/>
        <v>142</v>
      </c>
      <c r="AO451" s="128">
        <f t="shared" si="7921"/>
        <v>53</v>
      </c>
      <c r="AP451" s="127">
        <f t="shared" si="7921"/>
        <v>223</v>
      </c>
      <c r="AQ451" s="126">
        <f t="shared" si="7921"/>
        <v>115</v>
      </c>
      <c r="AR451" s="179">
        <f t="shared" si="7921"/>
        <v>451</v>
      </c>
      <c r="AS451" s="181">
        <f t="shared" si="7921"/>
        <v>368</v>
      </c>
      <c r="AT451" s="126">
        <f t="shared" si="7921"/>
        <v>263</v>
      </c>
      <c r="AU451" s="128">
        <f t="shared" si="7921"/>
        <v>252</v>
      </c>
      <c r="AV451" s="127">
        <f t="shared" ref="AP451:BE452" si="7922">SUMIF($A$9:$A$32,$AE451,R$443:R$466)</f>
        <v>243</v>
      </c>
      <c r="AW451" s="180">
        <f t="shared" si="7922"/>
        <v>301</v>
      </c>
      <c r="AX451" s="126">
        <f t="shared" si="7922"/>
        <v>116</v>
      </c>
      <c r="AY451" s="128">
        <f t="shared" si="7922"/>
        <v>27</v>
      </c>
      <c r="AZ451" s="127">
        <f t="shared" si="7922"/>
        <v>349</v>
      </c>
      <c r="BA451" s="180">
        <f t="shared" si="7922"/>
        <v>189</v>
      </c>
      <c r="BB451" s="126">
        <f t="shared" si="7922"/>
        <v>256</v>
      </c>
      <c r="BC451" s="128">
        <f t="shared" si="7922"/>
        <v>162</v>
      </c>
      <c r="BD451" s="184">
        <f t="shared" si="7922"/>
        <v>324</v>
      </c>
      <c r="BE451" s="185">
        <f t="shared" si="7922"/>
        <v>603</v>
      </c>
      <c r="BF451" s="170">
        <f>AF451+AH451+AJ451+AL451+AN451+AP451+AR451+AT451+AV451+AX451+AZ451+BB451+BD451</f>
        <v>3498</v>
      </c>
      <c r="BG451" s="171">
        <f>AG451+AI451+AK451+AM451+AO451+AQ451+AS451+AU451+AW451+AY451+BA451+BC451+BE451</f>
        <v>3615</v>
      </c>
      <c r="BI451" s="146" t="s">
        <v>24</v>
      </c>
      <c r="BJ451" s="129">
        <f>B451/B467</f>
        <v>4.8164540484248897E-2</v>
      </c>
      <c r="BK451" s="130">
        <f t="shared" ref="BK451" si="7923">C451/C467</f>
        <v>5.3203040173724216E-2</v>
      </c>
      <c r="BL451" s="131">
        <f t="shared" ref="BL451" si="7924">D451/D467</f>
        <v>5.7074910820451845E-2</v>
      </c>
      <c r="BM451" s="132">
        <f t="shared" ref="BM451" si="7925">E451/E467</f>
        <v>5.1487796723503843E-2</v>
      </c>
      <c r="BN451" s="129">
        <f t="shared" ref="BN451" si="7926">F451/F467</f>
        <v>6.0888061685721882E-2</v>
      </c>
      <c r="BO451" s="130">
        <f t="shared" ref="BO451" si="7927">G451/G467</f>
        <v>3.8875598086124404E-2</v>
      </c>
      <c r="BP451" s="131">
        <f t="shared" ref="BP451" si="7928">H451/H467</f>
        <v>5.3087036112497918E-2</v>
      </c>
      <c r="BQ451" s="132">
        <f t="shared" ref="BQ451" si="7929">I451/I467</f>
        <v>5.4755043227665709E-2</v>
      </c>
      <c r="BR451" s="129">
        <f t="shared" ref="BR451" si="7930">J451/J467</f>
        <v>6.4821558630735618E-2</v>
      </c>
      <c r="BS451" s="130">
        <f t="shared" ref="BS451" si="7931">K451/K467</f>
        <v>5.1470588235294115E-2</v>
      </c>
      <c r="BT451" s="131">
        <f t="shared" ref="BT451" si="7932">L451/L467</f>
        <v>4.5025188916876575E-2</v>
      </c>
      <c r="BU451" s="129">
        <f t="shared" ref="BU451" si="7933">M451/M467</f>
        <v>7.0081821415866247E-2</v>
      </c>
      <c r="BV451" s="133">
        <f t="shared" ref="BV451" si="7934">N451/N467</f>
        <v>5.3866203301476977E-2</v>
      </c>
      <c r="BW451" s="134">
        <f t="shared" ref="BW451" si="7935">O451/O467</f>
        <v>5.6701030927835051E-2</v>
      </c>
      <c r="BX451" s="129">
        <f t="shared" ref="BX451" si="7936">P451/P467</f>
        <v>5.2295918367346941E-2</v>
      </c>
      <c r="BY451" s="130">
        <f t="shared" ref="BY451" si="7937">Q451/Q467</f>
        <v>4.745529573590096E-2</v>
      </c>
      <c r="BZ451" s="131">
        <f t="shared" ref="BZ451" si="7938">R451/R467</f>
        <v>5.7056229327453141E-2</v>
      </c>
      <c r="CA451" s="132">
        <f t="shared" ref="CA451" si="7939">S451/S467</f>
        <v>5.0139275766016712E-2</v>
      </c>
      <c r="CB451" s="129">
        <f t="shared" ref="CB451" si="7940">T451/T467</f>
        <v>4.1666666666666664E-2</v>
      </c>
      <c r="CC451" s="130">
        <f t="shared" ref="CC451" si="7941">U451/U467</f>
        <v>6.7924528301886791E-2</v>
      </c>
      <c r="CD451" s="131">
        <f t="shared" ref="CD451" si="7942">V451/V467</f>
        <v>4.356291068386469E-2</v>
      </c>
      <c r="CE451" s="132">
        <f t="shared" ref="CE451" si="7943">W451/W467</f>
        <v>6.9910686787804127E-2</v>
      </c>
      <c r="CF451" s="129">
        <f t="shared" ref="CF451" si="7944">X451/X467</f>
        <v>5.6418023475956078E-2</v>
      </c>
      <c r="CG451" s="130">
        <f t="shared" ref="CG451" si="7945">Y451/Y467</f>
        <v>5.1293690422151608E-2</v>
      </c>
      <c r="CH451" s="131">
        <f t="shared" ref="CH451" si="7946">Z451/Z467</f>
        <v>5.8254425689584194E-2</v>
      </c>
      <c r="CI451" s="129">
        <f t="shared" ref="CI451" si="7947">AA451/AA467</f>
        <v>6.2075215224286363E-2</v>
      </c>
      <c r="CJ451" s="135">
        <f t="shared" ref="CJ451" si="7948">AB451/AB467</f>
        <v>5.3337996764744461E-2</v>
      </c>
      <c r="CK451" s="136">
        <f t="shared" ref="CK451" si="7949">AC451/AC467</f>
        <v>5.5718603530597051E-2</v>
      </c>
    </row>
    <row r="452" spans="1:89">
      <c r="A452" s="137" t="s">
        <v>25</v>
      </c>
      <c r="B452" s="206">
        <v>198</v>
      </c>
      <c r="C452" s="190">
        <v>225</v>
      </c>
      <c r="D452" s="191">
        <v>144</v>
      </c>
      <c r="E452" s="192">
        <v>166</v>
      </c>
      <c r="F452" s="189">
        <v>245</v>
      </c>
      <c r="G452" s="193">
        <v>156</v>
      </c>
      <c r="H452" s="191">
        <v>309</v>
      </c>
      <c r="I452" s="192">
        <v>367</v>
      </c>
      <c r="J452" s="189">
        <v>75</v>
      </c>
      <c r="K452" s="190">
        <v>46</v>
      </c>
      <c r="L452" s="191">
        <v>173</v>
      </c>
      <c r="M452" s="189">
        <v>189</v>
      </c>
      <c r="N452" s="194">
        <v>291</v>
      </c>
      <c r="O452" s="207">
        <v>286</v>
      </c>
      <c r="P452" s="189">
        <v>185</v>
      </c>
      <c r="Q452" s="190">
        <v>143</v>
      </c>
      <c r="R452" s="191">
        <v>202</v>
      </c>
      <c r="S452" s="192">
        <v>199</v>
      </c>
      <c r="T452" s="198">
        <v>32</v>
      </c>
      <c r="U452" s="189">
        <v>35</v>
      </c>
      <c r="V452" s="191">
        <v>198</v>
      </c>
      <c r="W452" s="208">
        <v>208</v>
      </c>
      <c r="X452" s="189">
        <v>143</v>
      </c>
      <c r="Y452" s="193">
        <v>119</v>
      </c>
      <c r="Z452" s="191">
        <v>327</v>
      </c>
      <c r="AA452" s="189">
        <v>391</v>
      </c>
      <c r="AB452" s="172">
        <f t="shared" si="7729"/>
        <v>2522</v>
      </c>
      <c r="AC452" s="173">
        <f t="shared" si="7730"/>
        <v>2530</v>
      </c>
      <c r="AE452" s="277" t="str">
        <f>$AE$18</f>
        <v>18:00 - 18:59</v>
      </c>
      <c r="AF452" s="126">
        <f t="shared" si="7921"/>
        <v>347</v>
      </c>
      <c r="AG452" s="190">
        <f t="shared" si="7921"/>
        <v>448</v>
      </c>
      <c r="AH452" s="191">
        <f t="shared" si="7921"/>
        <v>115</v>
      </c>
      <c r="AI452" s="192">
        <f t="shared" si="7921"/>
        <v>238</v>
      </c>
      <c r="AJ452" s="278">
        <f t="shared" si="7921"/>
        <v>138</v>
      </c>
      <c r="AK452" s="193">
        <f t="shared" si="7921"/>
        <v>415</v>
      </c>
      <c r="AL452" s="191">
        <f t="shared" si="7921"/>
        <v>427</v>
      </c>
      <c r="AM452" s="192">
        <f t="shared" si="7921"/>
        <v>586</v>
      </c>
      <c r="AN452" s="278">
        <f t="shared" si="7921"/>
        <v>107</v>
      </c>
      <c r="AO452" s="193">
        <f t="shared" si="7921"/>
        <v>61</v>
      </c>
      <c r="AP452" s="191">
        <f t="shared" si="7922"/>
        <v>279</v>
      </c>
      <c r="AQ452" s="278">
        <f t="shared" si="7922"/>
        <v>88</v>
      </c>
      <c r="AR452" s="194">
        <f t="shared" si="7922"/>
        <v>484</v>
      </c>
      <c r="AS452" s="195">
        <f t="shared" si="7922"/>
        <v>313</v>
      </c>
      <c r="AT452" s="278">
        <f t="shared" si="7922"/>
        <v>196</v>
      </c>
      <c r="AU452" s="193">
        <f t="shared" si="7922"/>
        <v>236</v>
      </c>
      <c r="AV452" s="191">
        <f t="shared" si="7922"/>
        <v>197</v>
      </c>
      <c r="AW452" s="192">
        <f t="shared" si="7922"/>
        <v>287</v>
      </c>
      <c r="AX452" s="278">
        <f t="shared" si="7922"/>
        <v>75</v>
      </c>
      <c r="AY452" s="193">
        <f t="shared" si="7922"/>
        <v>20</v>
      </c>
      <c r="AZ452" s="191">
        <f t="shared" si="7922"/>
        <v>493</v>
      </c>
      <c r="BA452" s="192">
        <f t="shared" si="7922"/>
        <v>124</v>
      </c>
      <c r="BB452" s="278">
        <f t="shared" si="7922"/>
        <v>238</v>
      </c>
      <c r="BC452" s="193">
        <f t="shared" si="7922"/>
        <v>169</v>
      </c>
      <c r="BD452" s="191">
        <f t="shared" si="7922"/>
        <v>236</v>
      </c>
      <c r="BE452" s="278">
        <f t="shared" si="7922"/>
        <v>546</v>
      </c>
      <c r="BF452" s="172">
        <f>SUM(AF452,AH452,AJ452,AL452,AN452,AP452,AR452,AT452,AV452,AX452,AZ452,BB452,BD452)</f>
        <v>3332</v>
      </c>
      <c r="BG452" s="173">
        <f>SUM(AG452,AI452,AK452,AM452,AO452,AQ452,AS452,AU452,AW452,AY452,BA452,BC452,BE452)</f>
        <v>3531</v>
      </c>
      <c r="BI452" s="137" t="s">
        <v>25</v>
      </c>
      <c r="BJ452" s="129">
        <f>B452/B467</f>
        <v>5.1549075761520437E-2</v>
      </c>
      <c r="BK452" s="130">
        <f t="shared" ref="BK452" si="7950">C452/C467</f>
        <v>4.8859934853420196E-2</v>
      </c>
      <c r="BL452" s="131">
        <f t="shared" ref="BL452" si="7951">D452/D467</f>
        <v>5.7074910820451845E-2</v>
      </c>
      <c r="BM452" s="132">
        <f t="shared" ref="BM452" si="7952">E452/E467</f>
        <v>5.549983283182882E-2</v>
      </c>
      <c r="BN452" s="129">
        <f t="shared" ref="BN452" si="7953">F452/F467</f>
        <v>6.5142249401754851E-2</v>
      </c>
      <c r="BO452" s="130">
        <f t="shared" ref="BO452" si="7954">G452/G467</f>
        <v>4.6650717703349283E-2</v>
      </c>
      <c r="BP452" s="131">
        <f t="shared" ref="BP452" si="7955">H452/H467</f>
        <v>5.1422865701447829E-2</v>
      </c>
      <c r="BQ452" s="132">
        <f t="shared" ref="BQ452" si="7956">I452/I467</f>
        <v>5.8757604867114954E-2</v>
      </c>
      <c r="BR452" s="129">
        <f t="shared" ref="BR452" si="7957">J452/J467</f>
        <v>5.4624908958485069E-2</v>
      </c>
      <c r="BS452" s="130">
        <f t="shared" ref="BS452" si="7958">K452/K467</f>
        <v>3.7581699346405227E-2</v>
      </c>
      <c r="BT452" s="131">
        <f t="shared" ref="BT452" si="7959">L452/L467</f>
        <v>5.4471032745591938E-2</v>
      </c>
      <c r="BU452" s="129">
        <f t="shared" ref="BU452" si="7960">M452/M467</f>
        <v>6.7235859124866598E-2</v>
      </c>
      <c r="BV452" s="133">
        <f t="shared" ref="BV452" si="7961">N452/N467</f>
        <v>5.056472632493484E-2</v>
      </c>
      <c r="BW452" s="134">
        <f t="shared" ref="BW452" si="7962">O452/O467</f>
        <v>5.2650957290132548E-2</v>
      </c>
      <c r="BX452" s="129">
        <f t="shared" ref="BX452" si="7963">P452/P467</f>
        <v>5.899234693877551E-2</v>
      </c>
      <c r="BY452" s="130">
        <f t="shared" ref="BY452" si="7964">Q452/Q467</f>
        <v>4.9174690508940855E-2</v>
      </c>
      <c r="BZ452" s="131">
        <f t="shared" ref="BZ452" si="7965">R452/R467</f>
        <v>5.567805953693495E-2</v>
      </c>
      <c r="CA452" s="132">
        <f t="shared" ref="CA452" si="7966">S452/S467</f>
        <v>6.1590838749613123E-2</v>
      </c>
      <c r="CB452" s="129">
        <f t="shared" ref="CB452" si="7967">T452/T467</f>
        <v>3.4188034188034191E-2</v>
      </c>
      <c r="CC452" s="130">
        <f t="shared" ref="CC452" si="7968">U452/U467</f>
        <v>4.40251572327044E-2</v>
      </c>
      <c r="CD452" s="131">
        <f t="shared" ref="CD452" si="7969">V452/V467</f>
        <v>4.8186906789973227E-2</v>
      </c>
      <c r="CE452" s="132">
        <f t="shared" ref="CE452" si="7970">W452/W467</f>
        <v>6.4059131506005548E-2</v>
      </c>
      <c r="CF452" s="129">
        <f t="shared" ref="CF452" si="7971">X452/X467</f>
        <v>5.4146156758803486E-2</v>
      </c>
      <c r="CG452" s="130">
        <f t="shared" ref="CG452" si="7972">Y452/Y467</f>
        <v>5.4017249205628691E-2</v>
      </c>
      <c r="CH452" s="131">
        <f t="shared" ref="CH452" si="7973">Z452/Z467</f>
        <v>6.7311650885137922E-2</v>
      </c>
      <c r="CI452" s="129">
        <f t="shared" ref="CI452" si="7974">AA452/AA467</f>
        <v>5.9054523485878266E-2</v>
      </c>
      <c r="CJ452" s="135">
        <f t="shared" ref="CJ452" si="7975">AB452/AB467</f>
        <v>5.5130503213395708E-2</v>
      </c>
      <c r="CK452" s="136">
        <f t="shared" ref="CK452" si="7976">AC452/AC467</f>
        <v>5.5411975995444389E-2</v>
      </c>
    </row>
    <row r="453" spans="1:89" ht="14" thickBot="1">
      <c r="A453" s="146" t="s">
        <v>26</v>
      </c>
      <c r="B453" s="203">
        <v>176</v>
      </c>
      <c r="C453" s="197">
        <v>238</v>
      </c>
      <c r="D453" s="198">
        <v>113</v>
      </c>
      <c r="E453" s="199">
        <v>174</v>
      </c>
      <c r="F453" s="196">
        <v>170</v>
      </c>
      <c r="G453" s="200">
        <v>153</v>
      </c>
      <c r="H453" s="198">
        <v>340</v>
      </c>
      <c r="I453" s="199">
        <v>365</v>
      </c>
      <c r="J453" s="196">
        <v>81</v>
      </c>
      <c r="K453" s="197">
        <v>43</v>
      </c>
      <c r="L453" s="198">
        <v>178</v>
      </c>
      <c r="M453" s="196">
        <v>111</v>
      </c>
      <c r="N453" s="201">
        <v>291</v>
      </c>
      <c r="O453" s="204">
        <v>236</v>
      </c>
      <c r="P453" s="196">
        <v>141</v>
      </c>
      <c r="Q453" s="197">
        <v>141</v>
      </c>
      <c r="R453" s="198">
        <v>202</v>
      </c>
      <c r="S453" s="199">
        <v>172</v>
      </c>
      <c r="T453" s="196">
        <v>37</v>
      </c>
      <c r="U453" s="200">
        <v>34</v>
      </c>
      <c r="V453" s="198">
        <v>199</v>
      </c>
      <c r="W453" s="205">
        <v>177</v>
      </c>
      <c r="X453" s="196">
        <v>127</v>
      </c>
      <c r="Y453" s="200">
        <v>96</v>
      </c>
      <c r="Z453" s="198">
        <v>297</v>
      </c>
      <c r="AA453" s="196">
        <v>348</v>
      </c>
      <c r="AB453" s="172">
        <f t="shared" si="7729"/>
        <v>2352</v>
      </c>
      <c r="AC453" s="173">
        <f t="shared" si="7730"/>
        <v>2288</v>
      </c>
      <c r="AE453" s="275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4.5821400676907056E-2</v>
      </c>
      <c r="BK453" s="130">
        <f t="shared" ref="BK453" si="7977">C453/C467</f>
        <v>5.1682953311617805E-2</v>
      </c>
      <c r="BL453" s="131">
        <f t="shared" ref="BL453" si="7978">D453/D467</f>
        <v>4.4787950852160127E-2</v>
      </c>
      <c r="BM453" s="132">
        <f t="shared" ref="BM453" si="7979">E453/E467</f>
        <v>5.8174523570712136E-2</v>
      </c>
      <c r="BN453" s="129">
        <f t="shared" ref="BN453" si="7980">F453/F467</f>
        <v>4.5200744482850302E-2</v>
      </c>
      <c r="BO453" s="130">
        <f t="shared" ref="BO453" si="7981">G453/G467</f>
        <v>4.5753588516746414E-2</v>
      </c>
      <c r="BP453" s="131">
        <f t="shared" ref="BP453" si="7982">H453/H467</f>
        <v>5.6581793975703114E-2</v>
      </c>
      <c r="BQ453" s="132">
        <f t="shared" ref="BQ453" si="7983">I453/I467</f>
        <v>5.8437399935959013E-2</v>
      </c>
      <c r="BR453" s="129">
        <f t="shared" ref="BR453" si="7984">J453/J467</f>
        <v>5.8994901675163872E-2</v>
      </c>
      <c r="BS453" s="130">
        <f t="shared" ref="BS453" si="7985">K453/K467</f>
        <v>3.5130718954248366E-2</v>
      </c>
      <c r="BT453" s="131">
        <f t="shared" ref="BT453" si="7986">L453/L467</f>
        <v>5.6045340050377833E-2</v>
      </c>
      <c r="BU453" s="129">
        <f t="shared" ref="BU453" si="7987">M453/M467</f>
        <v>3.9487726787620067E-2</v>
      </c>
      <c r="BV453" s="133">
        <f t="shared" ref="BV453" si="7988">N453/N467</f>
        <v>5.056472632493484E-2</v>
      </c>
      <c r="BW453" s="134">
        <f t="shared" ref="BW453" si="7989">O453/O467</f>
        <v>4.3446244477172311E-2</v>
      </c>
      <c r="BX453" s="129">
        <f t="shared" ref="BX453" si="7990">P453/P467</f>
        <v>4.4961734693877549E-2</v>
      </c>
      <c r="BY453" s="130">
        <f t="shared" ref="BY453" si="7991">Q453/Q467</f>
        <v>4.8486932599724898E-2</v>
      </c>
      <c r="BZ453" s="131">
        <f t="shared" ref="BZ453" si="7992">R453/R467</f>
        <v>5.567805953693495E-2</v>
      </c>
      <c r="CA453" s="132">
        <f t="shared" ref="CA453" si="7993">S453/S467</f>
        <v>5.3234292788610339E-2</v>
      </c>
      <c r="CB453" s="129">
        <f t="shared" ref="CB453" si="7994">T453/T467</f>
        <v>3.9529914529914528E-2</v>
      </c>
      <c r="CC453" s="130">
        <f t="shared" ref="CC453" si="7995">U453/U467</f>
        <v>4.2767295597484274E-2</v>
      </c>
      <c r="CD453" s="131">
        <f t="shared" ref="CD453" si="7996">V453/V467</f>
        <v>4.8430275006084204E-2</v>
      </c>
      <c r="CE453" s="132">
        <f t="shared" ref="CE453" si="7997">W453/W467</f>
        <v>5.4511857098860486E-2</v>
      </c>
      <c r="CF453" s="129">
        <f t="shared" ref="CF453" si="7998">X453/X467</f>
        <v>4.8087845513063235E-2</v>
      </c>
      <c r="CG453" s="130">
        <f t="shared" ref="CG453" si="7999">Y453/Y467</f>
        <v>4.3576940535633227E-2</v>
      </c>
      <c r="CH453" s="131">
        <f t="shared" ref="CH453" si="8000">Z453/Z467</f>
        <v>6.1136270069987647E-2</v>
      </c>
      <c r="CI453" s="129">
        <f t="shared" ref="CI453" si="8001">AA453/AA467</f>
        <v>5.2560036248300863E-2</v>
      </c>
      <c r="CJ453" s="135">
        <f t="shared" ref="CJ453" si="8002">AB453/AB467</f>
        <v>5.1414331307655312E-2</v>
      </c>
      <c r="CK453" s="136">
        <f t="shared" ref="CK453" si="8003">AC453/AC467</f>
        <v>5.0111700030662752E-2</v>
      </c>
    </row>
    <row r="454" spans="1:89" ht="15" thickTop="1" thickBot="1">
      <c r="A454" s="137" t="s">
        <v>27</v>
      </c>
      <c r="B454" s="206">
        <v>179</v>
      </c>
      <c r="C454" s="190">
        <v>295</v>
      </c>
      <c r="D454" s="191">
        <v>104</v>
      </c>
      <c r="E454" s="192">
        <v>175</v>
      </c>
      <c r="F454" s="189">
        <v>189</v>
      </c>
      <c r="G454" s="193">
        <v>179</v>
      </c>
      <c r="H454" s="191">
        <v>402</v>
      </c>
      <c r="I454" s="192">
        <v>373</v>
      </c>
      <c r="J454" s="189">
        <v>92</v>
      </c>
      <c r="K454" s="190">
        <v>44</v>
      </c>
      <c r="L454" s="191">
        <v>178</v>
      </c>
      <c r="M454" s="189">
        <v>138</v>
      </c>
      <c r="N454" s="194">
        <v>323</v>
      </c>
      <c r="O454" s="207">
        <v>274</v>
      </c>
      <c r="P454" s="189">
        <v>187</v>
      </c>
      <c r="Q454" s="190">
        <v>132</v>
      </c>
      <c r="R454" s="191">
        <v>185</v>
      </c>
      <c r="S454" s="192">
        <v>150</v>
      </c>
      <c r="T454" s="189">
        <v>73</v>
      </c>
      <c r="U454" s="193">
        <v>35</v>
      </c>
      <c r="V454" s="191">
        <v>251</v>
      </c>
      <c r="W454" s="208">
        <v>168</v>
      </c>
      <c r="X454" s="189">
        <v>123</v>
      </c>
      <c r="Y454" s="193">
        <v>101</v>
      </c>
      <c r="Z454" s="191">
        <v>280</v>
      </c>
      <c r="AA454" s="189">
        <v>407</v>
      </c>
      <c r="AB454" s="172">
        <f t="shared" si="7729"/>
        <v>2566</v>
      </c>
      <c r="AC454" s="173">
        <f t="shared" si="7730"/>
        <v>2471</v>
      </c>
      <c r="AE454" s="269" t="s">
        <v>13</v>
      </c>
      <c r="AF454" s="20">
        <f t="shared" ref="AF454:BG454" si="8004">SUM(AF451:AF453)</f>
        <v>630</v>
      </c>
      <c r="AG454" s="21">
        <f t="shared" si="8004"/>
        <v>915</v>
      </c>
      <c r="AH454" s="20">
        <f t="shared" si="8004"/>
        <v>287</v>
      </c>
      <c r="AI454" s="21">
        <f t="shared" si="8004"/>
        <v>468</v>
      </c>
      <c r="AJ454" s="20">
        <f t="shared" si="8004"/>
        <v>350</v>
      </c>
      <c r="AK454" s="21">
        <f t="shared" si="8004"/>
        <v>756</v>
      </c>
      <c r="AL454" s="20">
        <f t="shared" si="8004"/>
        <v>891</v>
      </c>
      <c r="AM454" s="21">
        <f t="shared" si="8004"/>
        <v>1093</v>
      </c>
      <c r="AN454" s="20">
        <f t="shared" si="8004"/>
        <v>249</v>
      </c>
      <c r="AO454" s="21">
        <f t="shared" si="8004"/>
        <v>114</v>
      </c>
      <c r="AP454" s="20">
        <f t="shared" si="8004"/>
        <v>502</v>
      </c>
      <c r="AQ454" s="21">
        <f t="shared" si="8004"/>
        <v>203</v>
      </c>
      <c r="AR454" s="20">
        <f t="shared" si="8004"/>
        <v>935</v>
      </c>
      <c r="AS454" s="21">
        <f t="shared" si="8004"/>
        <v>681</v>
      </c>
      <c r="AT454" s="20">
        <f t="shared" si="8004"/>
        <v>459</v>
      </c>
      <c r="AU454" s="21">
        <f t="shared" si="8004"/>
        <v>488</v>
      </c>
      <c r="AV454" s="20">
        <f t="shared" si="8004"/>
        <v>440</v>
      </c>
      <c r="AW454" s="21">
        <f t="shared" si="8004"/>
        <v>588</v>
      </c>
      <c r="AX454" s="20">
        <f t="shared" si="8004"/>
        <v>191</v>
      </c>
      <c r="AY454" s="21">
        <f t="shared" si="8004"/>
        <v>47</v>
      </c>
      <c r="AZ454" s="20">
        <f t="shared" si="8004"/>
        <v>842</v>
      </c>
      <c r="BA454" s="21">
        <f t="shared" si="8004"/>
        <v>313</v>
      </c>
      <c r="BB454" s="20">
        <f t="shared" si="8004"/>
        <v>494</v>
      </c>
      <c r="BC454" s="21">
        <f t="shared" si="8004"/>
        <v>331</v>
      </c>
      <c r="BD454" s="20">
        <f t="shared" si="8004"/>
        <v>560</v>
      </c>
      <c r="BE454" s="21">
        <f t="shared" si="8004"/>
        <v>1149</v>
      </c>
      <c r="BF454" s="174">
        <f t="shared" si="8004"/>
        <v>6830</v>
      </c>
      <c r="BG454" s="175">
        <f t="shared" si="8004"/>
        <v>7146</v>
      </c>
      <c r="BI454" s="137" t="s">
        <v>27</v>
      </c>
      <c r="BJ454" s="129">
        <f>B454/B467</f>
        <v>4.6602447279354337E-2</v>
      </c>
      <c r="BK454" s="130">
        <f t="shared" ref="BK454" si="8005">C454/C467</f>
        <v>6.4060803474484257E-2</v>
      </c>
      <c r="BL454" s="131">
        <f t="shared" ref="BL454" si="8006">D454/D467</f>
        <v>4.122076892588189E-2</v>
      </c>
      <c r="BM454" s="132">
        <f t="shared" ref="BM454" si="8007">E454/E467</f>
        <v>5.8508859913072551E-2</v>
      </c>
      <c r="BN454" s="129">
        <f t="shared" ref="BN454" si="8008">F454/F467</f>
        <v>5.0252592395639457E-2</v>
      </c>
      <c r="BO454" s="130">
        <f t="shared" ref="BO454" si="8009">G454/G467</f>
        <v>5.3528708133971294E-2</v>
      </c>
      <c r="BP454" s="131">
        <f t="shared" ref="BP454" si="8010">H454/H467</f>
        <v>6.6899650524213677E-2</v>
      </c>
      <c r="BQ454" s="132">
        <f t="shared" ref="BQ454" si="8011">I454/I467</f>
        <v>5.9718219660582772E-2</v>
      </c>
      <c r="BR454" s="129">
        <f t="shared" ref="BR454" si="8012">J454/J467</f>
        <v>6.7006554989075012E-2</v>
      </c>
      <c r="BS454" s="130">
        <f t="shared" ref="BS454" si="8013">K454/K467</f>
        <v>3.5947712418300651E-2</v>
      </c>
      <c r="BT454" s="131">
        <f t="shared" ref="BT454" si="8014">L454/L467</f>
        <v>5.6045340050377833E-2</v>
      </c>
      <c r="BU454" s="129">
        <f t="shared" ref="BU454" si="8015">M454/M467</f>
        <v>4.909284951974386E-2</v>
      </c>
      <c r="BV454" s="133">
        <f t="shared" ref="BV454" si="8016">N454/N467</f>
        <v>5.6125108601216334E-2</v>
      </c>
      <c r="BW454" s="134">
        <f t="shared" ref="BW454" si="8017">O454/O467</f>
        <v>5.0441826215022093E-2</v>
      </c>
      <c r="BX454" s="129">
        <f t="shared" ref="BX454" si="8018">P454/P467</f>
        <v>5.9630102040816327E-2</v>
      </c>
      <c r="BY454" s="130">
        <f t="shared" ref="BY454" si="8019">Q454/Q467</f>
        <v>4.5392022008253097E-2</v>
      </c>
      <c r="BZ454" s="131">
        <f t="shared" ref="BZ454" si="8020">R454/R467</f>
        <v>5.0992282249173099E-2</v>
      </c>
      <c r="CA454" s="132">
        <f t="shared" ref="CA454" si="8021">S454/S467</f>
        <v>4.6425255338904362E-2</v>
      </c>
      <c r="CB454" s="129">
        <f t="shared" ref="CB454" si="8022">T454/T467</f>
        <v>7.7991452991452992E-2</v>
      </c>
      <c r="CC454" s="130">
        <f t="shared" ref="CC454" si="8023">U454/U467</f>
        <v>4.40251572327044E-2</v>
      </c>
      <c r="CD454" s="131">
        <f t="shared" ref="CD454" si="8024">V454/V467</f>
        <v>6.108542224385495E-2</v>
      </c>
      <c r="CE454" s="132">
        <f t="shared" ref="CE454" si="8025">W454/W467</f>
        <v>5.1740067754850634E-2</v>
      </c>
      <c r="CF454" s="129">
        <f t="shared" ref="CF454" si="8026">X454/X467</f>
        <v>4.6573267701628174E-2</v>
      </c>
      <c r="CG454" s="130">
        <f t="shared" ref="CG454" si="8027">Y454/Y467</f>
        <v>4.5846572855197457E-2</v>
      </c>
      <c r="CH454" s="131">
        <f t="shared" ref="CH454" si="8028">Z454/Z467</f>
        <v>5.7636887608069162E-2</v>
      </c>
      <c r="CI454" s="129">
        <f t="shared" ref="CI454" si="8029">AA454/AA467</f>
        <v>6.147107687660474E-2</v>
      </c>
      <c r="CJ454" s="135">
        <f t="shared" ref="CJ454" si="8030">AB454/AB467</f>
        <v>5.6092335941940276E-2</v>
      </c>
      <c r="CK454" s="136">
        <f t="shared" ref="CK454" si="8031">AC454/AC467</f>
        <v>5.4119759954443909E-2</v>
      </c>
    </row>
    <row r="455" spans="1:89" ht="14" thickTop="1">
      <c r="A455" s="146" t="s">
        <v>28</v>
      </c>
      <c r="B455" s="203">
        <v>148</v>
      </c>
      <c r="C455" s="197">
        <v>325</v>
      </c>
      <c r="D455" s="198">
        <v>90</v>
      </c>
      <c r="E455" s="199">
        <v>275</v>
      </c>
      <c r="F455" s="196">
        <v>218</v>
      </c>
      <c r="G455" s="200">
        <v>236</v>
      </c>
      <c r="H455" s="198">
        <v>406</v>
      </c>
      <c r="I455" s="199">
        <v>376</v>
      </c>
      <c r="J455" s="196">
        <v>100</v>
      </c>
      <c r="K455" s="197">
        <v>43</v>
      </c>
      <c r="L455" s="198">
        <v>266</v>
      </c>
      <c r="M455" s="196">
        <v>127</v>
      </c>
      <c r="N455" s="201">
        <v>414</v>
      </c>
      <c r="O455" s="204">
        <v>258</v>
      </c>
      <c r="P455" s="196">
        <v>244</v>
      </c>
      <c r="Q455" s="197">
        <v>173</v>
      </c>
      <c r="R455" s="198">
        <v>206</v>
      </c>
      <c r="S455" s="199">
        <v>227</v>
      </c>
      <c r="T455" s="196">
        <v>109</v>
      </c>
      <c r="U455" s="200">
        <v>25</v>
      </c>
      <c r="V455" s="198">
        <v>309</v>
      </c>
      <c r="W455" s="205">
        <v>194</v>
      </c>
      <c r="X455" s="196">
        <v>203</v>
      </c>
      <c r="Y455" s="200">
        <v>113</v>
      </c>
      <c r="Z455" s="198">
        <v>324</v>
      </c>
      <c r="AA455" s="196">
        <v>402</v>
      </c>
      <c r="AB455" s="172">
        <f t="shared" si="7729"/>
        <v>3037</v>
      </c>
      <c r="AC455" s="173">
        <f t="shared" si="7730"/>
        <v>2774</v>
      </c>
      <c r="BI455" s="146" t="s">
        <v>28</v>
      </c>
      <c r="BJ455" s="129">
        <f>B455/B467</f>
        <v>3.8531632387399116E-2</v>
      </c>
      <c r="BK455" s="130">
        <f t="shared" ref="BK455" si="8032">C455/C467</f>
        <v>7.0575461454940286E-2</v>
      </c>
      <c r="BL455" s="131">
        <f t="shared" ref="BL455" si="8033">D455/D467</f>
        <v>3.56718192627824E-2</v>
      </c>
      <c r="BM455" s="132">
        <f t="shared" ref="BM455" si="8034">E455/E467</f>
        <v>9.1942494149114012E-2</v>
      </c>
      <c r="BN455" s="129">
        <f t="shared" ref="BN455" si="8035">F455/F467</f>
        <v>5.7963307630949215E-2</v>
      </c>
      <c r="BO455" s="130">
        <f t="shared" ref="BO455" si="8036">G455/G467</f>
        <v>7.0574162679425831E-2</v>
      </c>
      <c r="BP455" s="131">
        <f t="shared" ref="BP455" si="8037">H455/H467</f>
        <v>6.7565318688633719E-2</v>
      </c>
      <c r="BQ455" s="132">
        <f t="shared" ref="BQ455" si="8038">I455/I467</f>
        <v>6.0198527057316681E-2</v>
      </c>
      <c r="BR455" s="129">
        <f t="shared" ref="BR455" si="8039">J455/J467</f>
        <v>7.2833211944646759E-2</v>
      </c>
      <c r="BS455" s="130">
        <f t="shared" ref="BS455" si="8040">K455/K467</f>
        <v>3.5130718954248366E-2</v>
      </c>
      <c r="BT455" s="131">
        <f t="shared" ref="BT455" si="8041">L455/L467</f>
        <v>8.3753148614609571E-2</v>
      </c>
      <c r="BU455" s="129">
        <f t="shared" ref="BU455" si="8042">M455/M467</f>
        <v>4.517965136961935E-2</v>
      </c>
      <c r="BV455" s="133">
        <f t="shared" ref="BV455" si="8043">N455/N467</f>
        <v>7.1937445699391839E-2</v>
      </c>
      <c r="BW455" s="134">
        <f t="shared" ref="BW455" si="8044">O455/O467</f>
        <v>4.7496318114874814E-2</v>
      </c>
      <c r="BX455" s="129">
        <f t="shared" ref="BX455" si="8045">P455/P467</f>
        <v>7.7806122448979595E-2</v>
      </c>
      <c r="BY455" s="130">
        <f t="shared" ref="BY455" si="8046">Q455/Q467</f>
        <v>5.9491059147180191E-2</v>
      </c>
      <c r="BZ455" s="131">
        <f t="shared" ref="BZ455" si="8047">R455/R467</f>
        <v>5.6780595369349506E-2</v>
      </c>
      <c r="CA455" s="132">
        <f t="shared" ref="CA455" si="8048">S455/S467</f>
        <v>7.0256886412875266E-2</v>
      </c>
      <c r="CB455" s="129">
        <f t="shared" ref="CB455" si="8049">T455/T467</f>
        <v>0.11645299145299146</v>
      </c>
      <c r="CC455" s="130">
        <f t="shared" ref="CC455" si="8050">U455/U467</f>
        <v>3.1446540880503145E-2</v>
      </c>
      <c r="CD455" s="131">
        <f t="shared" ref="CD455" si="8051">V455/V467</f>
        <v>7.5200778778291552E-2</v>
      </c>
      <c r="CE455" s="132">
        <f t="shared" ref="CE455" si="8052">W455/W467</f>
        <v>5.9747459193101322E-2</v>
      </c>
      <c r="CF455" s="129">
        <f t="shared" ref="CF455" si="8053">X455/X467</f>
        <v>7.6864823930329423E-2</v>
      </c>
      <c r="CG455" s="130">
        <f t="shared" ref="CG455" si="8054">Y455/Y467</f>
        <v>5.1293690422151608E-2</v>
      </c>
      <c r="CH455" s="131">
        <f t="shared" ref="CH455" si="8055">Z455/Z467</f>
        <v>6.669411280362289E-2</v>
      </c>
      <c r="CI455" s="129">
        <f t="shared" ref="CI455" si="8056">AA455/AA467</f>
        <v>6.0715903942002721E-2</v>
      </c>
      <c r="CJ455" s="135">
        <f t="shared" ref="CJ455" si="8057">AB455/AB467</f>
        <v>6.6388318104315128E-2</v>
      </c>
      <c r="CK455" s="136">
        <f t="shared" ref="CK455" si="8058">AC455/AC467</f>
        <v>6.0756055893819265E-2</v>
      </c>
    </row>
    <row r="456" spans="1:89">
      <c r="A456" s="137" t="s">
        <v>29</v>
      </c>
      <c r="B456" s="206">
        <v>226</v>
      </c>
      <c r="C456" s="190">
        <v>386</v>
      </c>
      <c r="D456" s="191">
        <v>154</v>
      </c>
      <c r="E456" s="192">
        <v>264</v>
      </c>
      <c r="F456" s="189">
        <v>217</v>
      </c>
      <c r="G456" s="193">
        <v>314</v>
      </c>
      <c r="H456" s="191">
        <v>385</v>
      </c>
      <c r="I456" s="192">
        <v>516</v>
      </c>
      <c r="J456" s="189">
        <v>111</v>
      </c>
      <c r="K456" s="190">
        <v>52</v>
      </c>
      <c r="L456" s="191">
        <v>371</v>
      </c>
      <c r="M456" s="189">
        <v>99</v>
      </c>
      <c r="N456" s="194">
        <v>485</v>
      </c>
      <c r="O456" s="207">
        <v>316</v>
      </c>
      <c r="P456" s="189">
        <v>296</v>
      </c>
      <c r="Q456" s="190">
        <v>213</v>
      </c>
      <c r="R456" s="191">
        <v>230</v>
      </c>
      <c r="S456" s="192">
        <v>291</v>
      </c>
      <c r="T456" s="189">
        <v>179</v>
      </c>
      <c r="U456" s="193">
        <v>28</v>
      </c>
      <c r="V456" s="191">
        <v>376</v>
      </c>
      <c r="W456" s="208">
        <v>187</v>
      </c>
      <c r="X456" s="189">
        <v>247</v>
      </c>
      <c r="Y456" s="193">
        <v>122</v>
      </c>
      <c r="Z456" s="191">
        <v>337</v>
      </c>
      <c r="AA456" s="189">
        <v>479</v>
      </c>
      <c r="AB456" s="172">
        <f t="shared" si="7729"/>
        <v>3614</v>
      </c>
      <c r="AC456" s="173">
        <f t="shared" si="7730"/>
        <v>3267</v>
      </c>
      <c r="BI456" s="137" t="s">
        <v>29</v>
      </c>
      <c r="BJ456" s="129">
        <f>B456/B467</f>
        <v>5.8838844051028377E-2</v>
      </c>
      <c r="BK456" s="130">
        <f t="shared" ref="BK456" si="8059">C456/C467</f>
        <v>8.3821932681867536E-2</v>
      </c>
      <c r="BL456" s="131">
        <f t="shared" ref="BL456" si="8060">D456/D467</f>
        <v>6.1038446294094335E-2</v>
      </c>
      <c r="BM456" s="132">
        <f t="shared" ref="BM456" si="8061">E456/E467</f>
        <v>8.826479438314945E-2</v>
      </c>
      <c r="BN456" s="129">
        <f t="shared" ref="BN456" si="8062">F456/F467</f>
        <v>5.7697420898697158E-2</v>
      </c>
      <c r="BO456" s="130">
        <f t="shared" ref="BO456" si="8063">G456/G467</f>
        <v>9.3899521531100483E-2</v>
      </c>
      <c r="BP456" s="131">
        <f t="shared" ref="BP456" si="8064">H456/H467</f>
        <v>6.407056082542853E-2</v>
      </c>
      <c r="BQ456" s="132">
        <f t="shared" ref="BQ456" si="8065">I456/I467</f>
        <v>8.2612872238232465E-2</v>
      </c>
      <c r="BR456" s="129">
        <f t="shared" ref="BR456" si="8066">J456/J467</f>
        <v>8.0844865258557899E-2</v>
      </c>
      <c r="BS456" s="130">
        <f t="shared" ref="BS456" si="8067">K456/K467</f>
        <v>4.2483660130718956E-2</v>
      </c>
      <c r="BT456" s="131">
        <f t="shared" ref="BT456" si="8068">L456/L467</f>
        <v>0.11681360201511334</v>
      </c>
      <c r="BU456" s="129">
        <f t="shared" ref="BU456" si="8069">M456/M467</f>
        <v>3.5218783351120594E-2</v>
      </c>
      <c r="BV456" s="133">
        <f t="shared" ref="BV456" si="8070">N456/N467</f>
        <v>8.4274543874891403E-2</v>
      </c>
      <c r="BW456" s="134">
        <f t="shared" ref="BW456" si="8071">O456/O467</f>
        <v>5.8173784977908691E-2</v>
      </c>
      <c r="BX456" s="129">
        <f t="shared" ref="BX456" si="8072">P456/P467</f>
        <v>9.438775510204081E-2</v>
      </c>
      <c r="BY456" s="130">
        <f t="shared" ref="BY456" si="8073">Q456/Q467</f>
        <v>7.3246217331499316E-2</v>
      </c>
      <c r="BZ456" s="131">
        <f t="shared" ref="BZ456" si="8074">R456/R467</f>
        <v>6.3395810363836819E-2</v>
      </c>
      <c r="CA456" s="132">
        <f t="shared" ref="CA456" si="8075">S456/S467</f>
        <v>9.0064995357474462E-2</v>
      </c>
      <c r="CB456" s="129">
        <f t="shared" ref="CB456" si="8076">T456/T467</f>
        <v>0.19123931623931623</v>
      </c>
      <c r="CC456" s="130">
        <f t="shared" ref="CC456" si="8077">U456/U467</f>
        <v>3.5220125786163521E-2</v>
      </c>
      <c r="CD456" s="131">
        <f t="shared" ref="CD456" si="8078">V456/V467</f>
        <v>9.1506449257726941E-2</v>
      </c>
      <c r="CE456" s="132">
        <f t="shared" ref="CE456" si="8079">W456/W467</f>
        <v>5.7591623036649213E-2</v>
      </c>
      <c r="CF456" s="129">
        <f t="shared" ref="CF456" si="8080">X456/X467</f>
        <v>9.3525179856115109E-2</v>
      </c>
      <c r="CG456" s="130">
        <f t="shared" ref="CG456" si="8081">Y456/Y467</f>
        <v>5.5379028597367229E-2</v>
      </c>
      <c r="CH456" s="131">
        <f t="shared" ref="CH456" si="8082">Z456/Z467</f>
        <v>6.9370111156854666E-2</v>
      </c>
      <c r="CI456" s="129">
        <f t="shared" ref="CI456" si="8083">AA456/AA467</f>
        <v>7.2345567134873889E-2</v>
      </c>
      <c r="CJ456" s="135">
        <f t="shared" ref="CJ456" si="8084">AB456/AB467</f>
        <v>7.9001442749092821E-2</v>
      </c>
      <c r="CK456" s="136">
        <f t="shared" ref="CK456" si="8085">AC456/AC467</f>
        <v>7.1553725524552109E-2</v>
      </c>
    </row>
    <row r="457" spans="1:89">
      <c r="A457" s="146" t="s">
        <v>30</v>
      </c>
      <c r="B457" s="203">
        <v>283</v>
      </c>
      <c r="C457" s="197">
        <v>467</v>
      </c>
      <c r="D457" s="198">
        <v>172</v>
      </c>
      <c r="E457" s="199">
        <v>230</v>
      </c>
      <c r="F457" s="196">
        <v>212</v>
      </c>
      <c r="G457" s="200">
        <v>341</v>
      </c>
      <c r="H457" s="198">
        <v>464</v>
      </c>
      <c r="I457" s="199">
        <v>507</v>
      </c>
      <c r="J457" s="196">
        <v>142</v>
      </c>
      <c r="K457" s="197">
        <v>53</v>
      </c>
      <c r="L457" s="198">
        <v>223</v>
      </c>
      <c r="M457" s="196">
        <v>115</v>
      </c>
      <c r="N457" s="201">
        <v>451</v>
      </c>
      <c r="O457" s="204">
        <v>368</v>
      </c>
      <c r="P457" s="196">
        <v>263</v>
      </c>
      <c r="Q457" s="197">
        <v>252</v>
      </c>
      <c r="R457" s="198">
        <v>243</v>
      </c>
      <c r="S457" s="199">
        <v>301</v>
      </c>
      <c r="T457" s="196">
        <v>116</v>
      </c>
      <c r="U457" s="200">
        <v>27</v>
      </c>
      <c r="V457" s="198">
        <v>349</v>
      </c>
      <c r="W457" s="205">
        <v>189</v>
      </c>
      <c r="X457" s="196">
        <v>256</v>
      </c>
      <c r="Y457" s="200">
        <v>162</v>
      </c>
      <c r="Z457" s="198">
        <v>324</v>
      </c>
      <c r="AA457" s="196">
        <v>603</v>
      </c>
      <c r="AB457" s="172">
        <f t="shared" si="7729"/>
        <v>3498</v>
      </c>
      <c r="AC457" s="173">
        <f t="shared" si="7730"/>
        <v>3615</v>
      </c>
      <c r="BI457" s="146" t="s">
        <v>30</v>
      </c>
      <c r="BJ457" s="129">
        <f>B457/B467</f>
        <v>7.3678729497526685E-2</v>
      </c>
      <c r="BK457" s="130">
        <f t="shared" ref="BK457" si="8086">C457/C467</f>
        <v>0.10141150922909881</v>
      </c>
      <c r="BL457" s="131">
        <f t="shared" ref="BL457" si="8087">D457/D467</f>
        <v>6.8172810146650817E-2</v>
      </c>
      <c r="BM457" s="132">
        <f t="shared" ref="BM457" si="8088">E457/E467</f>
        <v>7.6897358742895355E-2</v>
      </c>
      <c r="BN457" s="129">
        <f t="shared" ref="BN457" si="8089">F457/F467</f>
        <v>5.6367987237436849E-2</v>
      </c>
      <c r="BO457" s="130">
        <f t="shared" ref="BO457" si="8090">G457/G467</f>
        <v>0.10197368421052631</v>
      </c>
      <c r="BP457" s="131">
        <f t="shared" ref="BP457" si="8091">H457/H467</f>
        <v>7.7217507072724248E-2</v>
      </c>
      <c r="BQ457" s="132">
        <f t="shared" ref="BQ457" si="8092">I457/I467</f>
        <v>8.1171950048030739E-2</v>
      </c>
      <c r="BR457" s="129">
        <f t="shared" ref="BR457" si="8093">J457/J467</f>
        <v>0.10342316096139839</v>
      </c>
      <c r="BS457" s="130">
        <f t="shared" ref="BS457" si="8094">K457/K467</f>
        <v>4.3300653594771241E-2</v>
      </c>
      <c r="BT457" s="131">
        <f t="shared" ref="BT457" si="8095">L457/L467</f>
        <v>7.0214105793450887E-2</v>
      </c>
      <c r="BU457" s="129">
        <f t="shared" ref="BU457" si="8096">M457/M467</f>
        <v>4.0910707933119884E-2</v>
      </c>
      <c r="BV457" s="133">
        <f t="shared" ref="BV457" si="8097">N457/N467</f>
        <v>7.8366637706342307E-2</v>
      </c>
      <c r="BW457" s="134">
        <f t="shared" ref="BW457" si="8098">O457/O467</f>
        <v>6.774668630338733E-2</v>
      </c>
      <c r="BX457" s="129">
        <f t="shared" ref="BX457" si="8099">P457/P467</f>
        <v>8.3864795918367346E-2</v>
      </c>
      <c r="BY457" s="130">
        <f t="shared" ref="BY457" si="8100">Q457/Q467</f>
        <v>8.6657496561210454E-2</v>
      </c>
      <c r="BZ457" s="131">
        <f t="shared" ref="BZ457" si="8101">R457/R467</f>
        <v>6.6979051819184121E-2</v>
      </c>
      <c r="CA457" s="132">
        <f t="shared" ref="CA457" si="8102">S457/S467</f>
        <v>9.3160012380068088E-2</v>
      </c>
      <c r="CB457" s="129">
        <f t="shared" ref="CB457" si="8103">T457/T467</f>
        <v>0.12393162393162394</v>
      </c>
      <c r="CC457" s="130">
        <f t="shared" ref="CC457" si="8104">U457/U467</f>
        <v>3.3962264150943396E-2</v>
      </c>
      <c r="CD457" s="131">
        <f t="shared" ref="CD457" si="8105">V457/V467</f>
        <v>8.4935507422730594E-2</v>
      </c>
      <c r="CE457" s="132">
        <f t="shared" ref="CE457" si="8106">W457/W467</f>
        <v>5.8207576224206962E-2</v>
      </c>
      <c r="CF457" s="129">
        <f t="shared" ref="CF457" si="8107">X457/X467</f>
        <v>9.6932979931843993E-2</v>
      </c>
      <c r="CG457" s="130">
        <f t="shared" ref="CG457" si="8108">Y457/Y467</f>
        <v>7.3536087153881075E-2</v>
      </c>
      <c r="CH457" s="131">
        <f t="shared" ref="CH457" si="8109">Z457/Z467</f>
        <v>6.669411280362289E-2</v>
      </c>
      <c r="CI457" s="129">
        <f t="shared" ref="CI457" si="8110">AA457/AA467</f>
        <v>9.1073855913004084E-2</v>
      </c>
      <c r="CJ457" s="135">
        <f t="shared" ref="CJ457" si="8111">AB457/AB467</f>
        <v>7.6465701919293486E-2</v>
      </c>
      <c r="CK457" s="136">
        <f t="shared" ref="CK457" si="8112">AC457/AC467</f>
        <v>7.9175609969775282E-2</v>
      </c>
    </row>
    <row r="458" spans="1:89">
      <c r="A458" s="137" t="s">
        <v>31</v>
      </c>
      <c r="B458" s="206">
        <v>347</v>
      </c>
      <c r="C458" s="190">
        <v>448</v>
      </c>
      <c r="D458" s="191">
        <v>115</v>
      </c>
      <c r="E458" s="192">
        <v>238</v>
      </c>
      <c r="F458" s="189">
        <v>138</v>
      </c>
      <c r="G458" s="193">
        <v>415</v>
      </c>
      <c r="H458" s="191">
        <v>427</v>
      </c>
      <c r="I458" s="192">
        <v>586</v>
      </c>
      <c r="J458" s="189">
        <v>107</v>
      </c>
      <c r="K458" s="190">
        <v>61</v>
      </c>
      <c r="L458" s="191">
        <v>279</v>
      </c>
      <c r="M458" s="189">
        <v>88</v>
      </c>
      <c r="N458" s="194">
        <v>484</v>
      </c>
      <c r="O458" s="207">
        <v>313</v>
      </c>
      <c r="P458" s="189">
        <v>196</v>
      </c>
      <c r="Q458" s="190">
        <v>236</v>
      </c>
      <c r="R458" s="191">
        <v>197</v>
      </c>
      <c r="S458" s="192">
        <v>287</v>
      </c>
      <c r="T458" s="189">
        <v>75</v>
      </c>
      <c r="U458" s="193">
        <v>20</v>
      </c>
      <c r="V458" s="191">
        <v>493</v>
      </c>
      <c r="W458" s="208">
        <v>124</v>
      </c>
      <c r="X458" s="189">
        <v>238</v>
      </c>
      <c r="Y458" s="193">
        <v>169</v>
      </c>
      <c r="Z458" s="191">
        <v>236</v>
      </c>
      <c r="AA458" s="189">
        <v>546</v>
      </c>
      <c r="AB458" s="172">
        <f t="shared" si="7729"/>
        <v>3332</v>
      </c>
      <c r="AC458" s="173">
        <f t="shared" si="7730"/>
        <v>3531</v>
      </c>
      <c r="BI458" s="137" t="s">
        <v>31</v>
      </c>
      <c r="BJ458" s="129">
        <f>B458/B467</f>
        <v>9.0341057016401979E-2</v>
      </c>
      <c r="BK458" s="130">
        <f t="shared" ref="BK458" si="8113">C458/C467</f>
        <v>9.7285559174809993E-2</v>
      </c>
      <c r="BL458" s="131">
        <f t="shared" ref="BL458" si="8114">D458/D467</f>
        <v>4.5580657946888627E-2</v>
      </c>
      <c r="BM458" s="132">
        <f t="shared" ref="BM458" si="8115">E458/E467</f>
        <v>7.9572049481778664E-2</v>
      </c>
      <c r="BN458" s="129">
        <f t="shared" ref="BN458" si="8116">F458/F467</f>
        <v>3.6692369050784365E-2</v>
      </c>
      <c r="BO458" s="130">
        <f t="shared" ref="BO458" si="8117">G458/G467</f>
        <v>0.12410287081339713</v>
      </c>
      <c r="BP458" s="131">
        <f t="shared" ref="BP458" si="8118">H458/H467</f>
        <v>7.1060076551838908E-2</v>
      </c>
      <c r="BQ458" s="132">
        <f t="shared" ref="BQ458" si="8119">I458/I467</f>
        <v>9.3820044828690358E-2</v>
      </c>
      <c r="BR458" s="129">
        <f t="shared" ref="BR458" si="8120">J458/J467</f>
        <v>7.7931536780772026E-2</v>
      </c>
      <c r="BS458" s="130">
        <f t="shared" ref="BS458" si="8121">K458/K467</f>
        <v>4.9836601307189546E-2</v>
      </c>
      <c r="BT458" s="131">
        <f t="shared" ref="BT458" si="8122">L458/L467</f>
        <v>8.7846347607052899E-2</v>
      </c>
      <c r="BU458" s="129">
        <f t="shared" ref="BU458" si="8123">M458/M467</f>
        <v>3.1305585200996085E-2</v>
      </c>
      <c r="BV458" s="133">
        <f t="shared" ref="BV458" si="8124">N458/N467</f>
        <v>8.4100781928757598E-2</v>
      </c>
      <c r="BW458" s="134">
        <f t="shared" ref="BW458" si="8125">O458/O467</f>
        <v>5.7621502209131079E-2</v>
      </c>
      <c r="BX458" s="129">
        <f t="shared" ref="BX458" si="8126">P458/P467</f>
        <v>6.25E-2</v>
      </c>
      <c r="BY458" s="130">
        <f t="shared" ref="BY458" si="8127">Q458/Q467</f>
        <v>8.11554332874828E-2</v>
      </c>
      <c r="BZ458" s="131">
        <f t="shared" ref="BZ458" si="8128">R458/R467</f>
        <v>5.4299889746416759E-2</v>
      </c>
      <c r="CA458" s="132">
        <f t="shared" ref="CA458" si="8129">S458/S467</f>
        <v>8.8826988548437014E-2</v>
      </c>
      <c r="CB458" s="129">
        <f t="shared" ref="CB458" si="8130">T458/T467</f>
        <v>8.0128205128205135E-2</v>
      </c>
      <c r="CC458" s="130">
        <f t="shared" ref="CC458" si="8131">U458/U467</f>
        <v>2.5157232704402517E-2</v>
      </c>
      <c r="CD458" s="131">
        <f t="shared" ref="CD458" si="8132">V458/V467</f>
        <v>0.11998053054271113</v>
      </c>
      <c r="CE458" s="132">
        <f t="shared" ref="CE458" si="8133">W458/W467</f>
        <v>3.8189097628580228E-2</v>
      </c>
      <c r="CF458" s="129">
        <f t="shared" ref="CF458" si="8134">X458/X467</f>
        <v>9.0117379780386211E-2</v>
      </c>
      <c r="CG458" s="130">
        <f t="shared" ref="CG458" si="8135">Y458/Y467</f>
        <v>7.6713572401270996E-2</v>
      </c>
      <c r="CH458" s="131">
        <f t="shared" ref="CH458" si="8136">Z458/Z467</f>
        <v>4.8579662412515441E-2</v>
      </c>
      <c r="CI458" s="129">
        <f t="shared" ref="CI458" si="8137">AA458/AA467</f>
        <v>8.2464884458540999E-2</v>
      </c>
      <c r="CJ458" s="135">
        <f t="shared" ref="CJ458" si="8138">AB458/AB467</f>
        <v>7.2836969352511702E-2</v>
      </c>
      <c r="CK458" s="136">
        <f t="shared" ref="CK458" si="8139">AC458/AC467</f>
        <v>7.7335844758859351E-2</v>
      </c>
    </row>
    <row r="459" spans="1:89">
      <c r="A459" s="146" t="s">
        <v>32</v>
      </c>
      <c r="B459" s="203">
        <v>265</v>
      </c>
      <c r="C459" s="197">
        <v>369</v>
      </c>
      <c r="D459" s="198">
        <v>91</v>
      </c>
      <c r="E459" s="199">
        <v>245</v>
      </c>
      <c r="F459" s="196">
        <v>124</v>
      </c>
      <c r="G459" s="200">
        <v>324</v>
      </c>
      <c r="H459" s="198">
        <v>308</v>
      </c>
      <c r="I459" s="199">
        <v>498</v>
      </c>
      <c r="J459" s="196">
        <v>73</v>
      </c>
      <c r="K459" s="197">
        <v>57</v>
      </c>
      <c r="L459" s="198">
        <v>295</v>
      </c>
      <c r="M459" s="196">
        <v>81</v>
      </c>
      <c r="N459" s="201">
        <v>534</v>
      </c>
      <c r="O459" s="204">
        <v>285</v>
      </c>
      <c r="P459" s="196">
        <v>148</v>
      </c>
      <c r="Q459" s="197">
        <v>225</v>
      </c>
      <c r="R459" s="198">
        <v>149</v>
      </c>
      <c r="S459" s="199">
        <v>269</v>
      </c>
      <c r="T459" s="196">
        <v>42</v>
      </c>
      <c r="U459" s="200">
        <v>23</v>
      </c>
      <c r="V459" s="198">
        <v>546</v>
      </c>
      <c r="W459" s="205">
        <v>133</v>
      </c>
      <c r="X459" s="196">
        <v>124</v>
      </c>
      <c r="Y459" s="200">
        <v>131</v>
      </c>
      <c r="Z459" s="198">
        <v>160</v>
      </c>
      <c r="AA459" s="196">
        <v>549</v>
      </c>
      <c r="AB459" s="172">
        <f t="shared" si="7729"/>
        <v>2859</v>
      </c>
      <c r="AC459" s="173">
        <f t="shared" si="7730"/>
        <v>3189</v>
      </c>
      <c r="BI459" s="146" t="s">
        <v>32</v>
      </c>
      <c r="BJ459" s="129">
        <f>B459/B467</f>
        <v>6.8992449882843004E-2</v>
      </c>
      <c r="BK459" s="130">
        <f t="shared" ref="BK459" si="8140">C459/C467</f>
        <v>8.0130293159609123E-2</v>
      </c>
      <c r="BL459" s="131">
        <f t="shared" ref="BL459" si="8141">D459/D467</f>
        <v>3.6068172810146654E-2</v>
      </c>
      <c r="BM459" s="132">
        <f t="shared" ref="BM459" si="8142">E459/E467</f>
        <v>8.1912403878301565E-2</v>
      </c>
      <c r="BN459" s="129">
        <f t="shared" ref="BN459" si="8143">F459/F467</f>
        <v>3.2969954799255519E-2</v>
      </c>
      <c r="BO459" s="130">
        <f t="shared" ref="BO459" si="8144">G459/G467</f>
        <v>9.6889952153110054E-2</v>
      </c>
      <c r="BP459" s="131">
        <f t="shared" ref="BP459" si="8145">H459/H467</f>
        <v>5.1256448660342818E-2</v>
      </c>
      <c r="BQ459" s="132">
        <f t="shared" ref="BQ459" si="8146">I459/I467</f>
        <v>7.9731027857829012E-2</v>
      </c>
      <c r="BR459" s="129">
        <f t="shared" ref="BR459" si="8147">J459/J467</f>
        <v>5.3168244719592132E-2</v>
      </c>
      <c r="BS459" s="130">
        <f t="shared" ref="BS459" si="8148">K459/K467</f>
        <v>4.6568627450980393E-2</v>
      </c>
      <c r="BT459" s="131">
        <f t="shared" ref="BT459" si="8149">L459/L467</f>
        <v>9.2884130982367752E-2</v>
      </c>
      <c r="BU459" s="129">
        <f t="shared" ref="BU459" si="8150">M459/M467</f>
        <v>2.8815368196371399E-2</v>
      </c>
      <c r="BV459" s="133">
        <f t="shared" ref="BV459" si="8151">N459/N467</f>
        <v>9.278887923544743E-2</v>
      </c>
      <c r="BW459" s="134">
        <f t="shared" ref="BW459" si="8152">O459/O467</f>
        <v>5.2466863033873344E-2</v>
      </c>
      <c r="BX459" s="129">
        <f t="shared" ref="BX459" si="8153">P459/P467</f>
        <v>4.7193877551020405E-2</v>
      </c>
      <c r="BY459" s="130">
        <f t="shared" ref="BY459" si="8154">Q459/Q467</f>
        <v>7.7372764786795042E-2</v>
      </c>
      <c r="BZ459" s="131">
        <f t="shared" ref="BZ459" si="8155">R459/R467</f>
        <v>4.1069459757442119E-2</v>
      </c>
      <c r="CA459" s="132">
        <f t="shared" ref="CA459" si="8156">S459/S467</f>
        <v>8.3255957907768491E-2</v>
      </c>
      <c r="CB459" s="129">
        <f t="shared" ref="CB459" si="8157">T459/T467</f>
        <v>4.4871794871794872E-2</v>
      </c>
      <c r="CC459" s="130">
        <f t="shared" ref="CC459" si="8158">U459/U467</f>
        <v>2.8930817610062894E-2</v>
      </c>
      <c r="CD459" s="131">
        <f t="shared" ref="CD459" si="8159">V459/V467</f>
        <v>0.13287904599659284</v>
      </c>
      <c r="CE459" s="132">
        <f t="shared" ref="CE459" si="8160">W459/W467</f>
        <v>4.096088697259008E-2</v>
      </c>
      <c r="CF459" s="129">
        <f t="shared" ref="CF459" si="8161">X459/X467</f>
        <v>4.6951912154486936E-2</v>
      </c>
      <c r="CG459" s="130">
        <f t="shared" ref="CG459" si="8162">Y459/Y467</f>
        <v>5.9464366772582843E-2</v>
      </c>
      <c r="CH459" s="131">
        <f t="shared" ref="CH459" si="8163">Z459/Z467</f>
        <v>3.2935364347468091E-2</v>
      </c>
      <c r="CI459" s="129">
        <f t="shared" ref="CI459" si="8164">AA459/AA467</f>
        <v>8.2917988219302213E-2</v>
      </c>
      <c r="CJ459" s="135">
        <f t="shared" ref="CJ459" si="8165">AB459/AB467</f>
        <v>6.2497267520657547E-2</v>
      </c>
      <c r="CK459" s="136">
        <f t="shared" ref="CK459" si="8166">AC459/AC467</f>
        <v>6.9845372114415868E-2</v>
      </c>
    </row>
    <row r="460" spans="1:89">
      <c r="A460" s="137" t="s">
        <v>33</v>
      </c>
      <c r="B460" s="206">
        <v>153</v>
      </c>
      <c r="C460" s="190">
        <v>224</v>
      </c>
      <c r="D460" s="191">
        <v>36</v>
      </c>
      <c r="E460" s="192">
        <v>201</v>
      </c>
      <c r="F460" s="189">
        <v>58</v>
      </c>
      <c r="G460" s="193">
        <v>228</v>
      </c>
      <c r="H460" s="191">
        <v>137</v>
      </c>
      <c r="I460" s="192">
        <v>412</v>
      </c>
      <c r="J460" s="189">
        <v>27</v>
      </c>
      <c r="K460" s="190">
        <v>40</v>
      </c>
      <c r="L460" s="191">
        <v>280</v>
      </c>
      <c r="M460" s="189">
        <v>53</v>
      </c>
      <c r="N460" s="194">
        <v>242</v>
      </c>
      <c r="O460" s="207">
        <v>202</v>
      </c>
      <c r="P460" s="189">
        <v>67</v>
      </c>
      <c r="Q460" s="190">
        <v>135</v>
      </c>
      <c r="R460" s="191">
        <v>93</v>
      </c>
      <c r="S460" s="192">
        <v>153</v>
      </c>
      <c r="T460" s="189">
        <v>21</v>
      </c>
      <c r="U460" s="193">
        <v>11</v>
      </c>
      <c r="V460" s="191">
        <v>240</v>
      </c>
      <c r="W460" s="208">
        <v>76</v>
      </c>
      <c r="X460" s="189">
        <v>66</v>
      </c>
      <c r="Y460" s="193">
        <v>64</v>
      </c>
      <c r="Z460" s="191">
        <v>129</v>
      </c>
      <c r="AA460" s="189">
        <v>395</v>
      </c>
      <c r="AB460" s="172">
        <f t="shared" si="7729"/>
        <v>1549</v>
      </c>
      <c r="AC460" s="173">
        <f t="shared" si="7730"/>
        <v>2194</v>
      </c>
      <c r="BI460" s="137" t="s">
        <v>33</v>
      </c>
      <c r="BJ460" s="129">
        <f>B460/B467</f>
        <v>3.9833376724811249E-2</v>
      </c>
      <c r="BK460" s="130">
        <f t="shared" ref="BK460" si="8167">C460/C467</f>
        <v>4.8642779587404997E-2</v>
      </c>
      <c r="BL460" s="131">
        <f t="shared" ref="BL460" si="8168">D460/D467</f>
        <v>1.4268727705112961E-2</v>
      </c>
      <c r="BM460" s="132">
        <f t="shared" ref="BM460" si="8169">E460/E467</f>
        <v>6.720160481444333E-2</v>
      </c>
      <c r="BN460" s="129">
        <f t="shared" ref="BN460" si="8170">F460/F467</f>
        <v>1.5421430470619515E-2</v>
      </c>
      <c r="BO460" s="130">
        <f t="shared" ref="BO460" si="8171">G460/G467</f>
        <v>6.8181818181818177E-2</v>
      </c>
      <c r="BP460" s="131">
        <f t="shared" ref="BP460" si="8172">H460/H467</f>
        <v>2.2799134631386254E-2</v>
      </c>
      <c r="BQ460" s="132">
        <f t="shared" ref="BQ460" si="8173">I460/I467</f>
        <v>6.5962215818123601E-2</v>
      </c>
      <c r="BR460" s="129">
        <f t="shared" ref="BR460" si="8174">J460/J467</f>
        <v>1.9664967225054626E-2</v>
      </c>
      <c r="BS460" s="130">
        <f t="shared" ref="BS460" si="8175">K460/K467</f>
        <v>3.2679738562091505E-2</v>
      </c>
      <c r="BT460" s="131">
        <f t="shared" ref="BT460" si="8176">L460/L467</f>
        <v>8.8161209068010074E-2</v>
      </c>
      <c r="BU460" s="129">
        <f t="shared" ref="BU460" si="8177">M460/M467</f>
        <v>1.8854500177872643E-2</v>
      </c>
      <c r="BV460" s="133">
        <f t="shared" ref="BV460" si="8178">N460/N467</f>
        <v>4.2050390964378799E-2</v>
      </c>
      <c r="BW460" s="134">
        <f t="shared" ref="BW460" si="8179">O460/O467</f>
        <v>3.7187039764359352E-2</v>
      </c>
      <c r="BX460" s="129">
        <f t="shared" ref="BX460" si="8180">P460/P467</f>
        <v>2.1364795918367346E-2</v>
      </c>
      <c r="BY460" s="130">
        <f t="shared" ref="BY460" si="8181">Q460/Q467</f>
        <v>4.6423658872077028E-2</v>
      </c>
      <c r="BZ460" s="131">
        <f t="shared" ref="BZ460" si="8182">R460/R467</f>
        <v>2.5633958103638367E-2</v>
      </c>
      <c r="CA460" s="132">
        <f t="shared" ref="CA460" si="8183">S460/S467</f>
        <v>4.7353760445682451E-2</v>
      </c>
      <c r="CB460" s="129">
        <f t="shared" ref="CB460" si="8184">T460/T467</f>
        <v>2.2435897435897436E-2</v>
      </c>
      <c r="CC460" s="130">
        <f t="shared" ref="CC460" si="8185">U460/U467</f>
        <v>1.3836477987421384E-2</v>
      </c>
      <c r="CD460" s="131">
        <f t="shared" ref="CD460" si="8186">V460/V467</f>
        <v>5.8408371866634216E-2</v>
      </c>
      <c r="CE460" s="132">
        <f t="shared" ref="CE460" si="8187">W460/W467</f>
        <v>2.3406221127194333E-2</v>
      </c>
      <c r="CF460" s="129">
        <f t="shared" ref="CF460" si="8188">X460/X467</f>
        <v>2.4990533888678532E-2</v>
      </c>
      <c r="CG460" s="130">
        <f t="shared" ref="CG460" si="8189">Y460/Y467</f>
        <v>2.9051293690422152E-2</v>
      </c>
      <c r="CH460" s="131">
        <f t="shared" ref="CH460" si="8190">Z460/Z467</f>
        <v>2.6554137505146149E-2</v>
      </c>
      <c r="CI460" s="129">
        <f t="shared" ref="CI460" si="8191">AA460/AA467</f>
        <v>5.9658661833559883E-2</v>
      </c>
      <c r="CJ460" s="135">
        <f t="shared" ref="CJ460" si="8192">AB460/AB467</f>
        <v>3.3860884011716871E-2</v>
      </c>
      <c r="CK460" s="136">
        <f t="shared" ref="CK460" si="8193">AC460/AC467</f>
        <v>4.8052915151780631E-2</v>
      </c>
    </row>
    <row r="461" spans="1:89">
      <c r="A461" s="146" t="s">
        <v>34</v>
      </c>
      <c r="B461" s="203">
        <v>3</v>
      </c>
      <c r="C461" s="197">
        <v>101</v>
      </c>
      <c r="D461" s="198">
        <v>9</v>
      </c>
      <c r="E461" s="199">
        <v>65</v>
      </c>
      <c r="F461" s="196">
        <v>12</v>
      </c>
      <c r="G461" s="200">
        <v>74</v>
      </c>
      <c r="H461" s="198">
        <v>24</v>
      </c>
      <c r="I461" s="199">
        <v>86</v>
      </c>
      <c r="J461" s="196">
        <v>5</v>
      </c>
      <c r="K461" s="197">
        <v>13</v>
      </c>
      <c r="L461" s="198">
        <v>70</v>
      </c>
      <c r="M461" s="196">
        <v>24</v>
      </c>
      <c r="N461" s="201">
        <v>58</v>
      </c>
      <c r="O461" s="204">
        <v>62</v>
      </c>
      <c r="P461" s="196">
        <v>26</v>
      </c>
      <c r="Q461" s="197">
        <v>38</v>
      </c>
      <c r="R461" s="198">
        <v>32</v>
      </c>
      <c r="S461" s="199">
        <v>62</v>
      </c>
      <c r="T461" s="196">
        <v>13</v>
      </c>
      <c r="U461" s="200">
        <v>5</v>
      </c>
      <c r="V461" s="198">
        <v>61</v>
      </c>
      <c r="W461" s="205">
        <v>35</v>
      </c>
      <c r="X461" s="196">
        <v>22</v>
      </c>
      <c r="Y461" s="200">
        <v>40</v>
      </c>
      <c r="Z461" s="198">
        <v>68</v>
      </c>
      <c r="AA461" s="196">
        <v>139</v>
      </c>
      <c r="AB461" s="172">
        <f t="shared" si="7729"/>
        <v>403</v>
      </c>
      <c r="AC461" s="173">
        <f t="shared" si="7730"/>
        <v>744</v>
      </c>
      <c r="BI461" s="146" t="s">
        <v>34</v>
      </c>
      <c r="BJ461" s="129">
        <f>B461/B467</f>
        <v>7.8104660244727932E-4</v>
      </c>
      <c r="BK461" s="130">
        <f t="shared" ref="BK461" si="8194">C461/C467</f>
        <v>2.1932681867535289E-2</v>
      </c>
      <c r="BL461" s="131">
        <f t="shared" ref="BL461" si="8195">D461/D467</f>
        <v>3.5671819262782403E-3</v>
      </c>
      <c r="BM461" s="132">
        <f t="shared" ref="BM461" si="8196">E461/E467</f>
        <v>2.1731862253426947E-2</v>
      </c>
      <c r="BN461" s="129">
        <f t="shared" ref="BN461" si="8197">F461/F467</f>
        <v>3.1906407870247273E-3</v>
      </c>
      <c r="BO461" s="130">
        <f t="shared" ref="BO461" si="8198">G461/G467</f>
        <v>2.2129186602870814E-2</v>
      </c>
      <c r="BP461" s="131">
        <f t="shared" ref="BP461" si="8199">H461/H467</f>
        <v>3.99400898652022E-3</v>
      </c>
      <c r="BQ461" s="132">
        <f t="shared" ref="BQ461" si="8200">I461/I467</f>
        <v>1.3768812039705411E-2</v>
      </c>
      <c r="BR461" s="129">
        <f t="shared" ref="BR461" si="8201">J461/J467</f>
        <v>3.6416605972323379E-3</v>
      </c>
      <c r="BS461" s="130">
        <f t="shared" ref="BS461" si="8202">K461/K467</f>
        <v>1.0620915032679739E-2</v>
      </c>
      <c r="BT461" s="131">
        <f t="shared" ref="BT461" si="8203">L461/L467</f>
        <v>2.2040302267002519E-2</v>
      </c>
      <c r="BU461" s="129">
        <f t="shared" ref="BU461" si="8204">M461/M467</f>
        <v>8.5378868729989333E-3</v>
      </c>
      <c r="BV461" s="133">
        <f t="shared" ref="BV461" si="8205">N461/N467</f>
        <v>1.0078192875760209E-2</v>
      </c>
      <c r="BW461" s="134">
        <f t="shared" ref="BW461" si="8206">O461/O467</f>
        <v>1.1413843888070692E-2</v>
      </c>
      <c r="BX461" s="129">
        <f t="shared" ref="BX461" si="8207">P461/P467</f>
        <v>8.2908163265306128E-3</v>
      </c>
      <c r="BY461" s="130">
        <f t="shared" ref="BY461" si="8208">Q461/Q467</f>
        <v>1.3067400275103164E-2</v>
      </c>
      <c r="BZ461" s="131">
        <f t="shared" ref="BZ461" si="8209">R461/R467</f>
        <v>8.8202866593164279E-3</v>
      </c>
      <c r="CA461" s="132">
        <f t="shared" ref="CA461" si="8210">S461/S467</f>
        <v>1.9189105540080471E-2</v>
      </c>
      <c r="CB461" s="129">
        <f t="shared" ref="CB461" si="8211">T461/T467</f>
        <v>1.3888888888888888E-2</v>
      </c>
      <c r="CC461" s="130">
        <f t="shared" ref="CC461" si="8212">U461/U467</f>
        <v>6.2893081761006293E-3</v>
      </c>
      <c r="CD461" s="131">
        <f t="shared" ref="CD461" si="8213">V461/V467</f>
        <v>1.4845461182769529E-2</v>
      </c>
      <c r="CE461" s="132">
        <f t="shared" ref="CE461" si="8214">W461/W467</f>
        <v>1.0779180782260549E-2</v>
      </c>
      <c r="CF461" s="129">
        <f t="shared" ref="CF461" si="8215">X461/X467</f>
        <v>8.330177962892843E-3</v>
      </c>
      <c r="CG461" s="130">
        <f t="shared" ref="CG461" si="8216">Y461/Y467</f>
        <v>1.8157058556513846E-2</v>
      </c>
      <c r="CH461" s="131">
        <f t="shared" ref="CH461" si="8217">Z461/Z467</f>
        <v>1.399752984767394E-2</v>
      </c>
      <c r="CI461" s="129">
        <f t="shared" ref="CI461" si="8218">AA461/AA467</f>
        <v>2.0993807581936263E-2</v>
      </c>
      <c r="CJ461" s="135">
        <f t="shared" ref="CJ461" si="8219">AB461/AB467</f>
        <v>8.8095134000786956E-3</v>
      </c>
      <c r="CK461" s="136">
        <f t="shared" ref="CK461" si="8220">AC461/AC467</f>
        <v>1.6295063296684044E-2</v>
      </c>
    </row>
    <row r="462" spans="1:89">
      <c r="A462" s="137" t="s">
        <v>35</v>
      </c>
      <c r="B462" s="206">
        <v>0</v>
      </c>
      <c r="C462" s="190">
        <v>19</v>
      </c>
      <c r="D462" s="191">
        <v>0</v>
      </c>
      <c r="E462" s="192">
        <v>21</v>
      </c>
      <c r="F462" s="189">
        <v>0</v>
      </c>
      <c r="G462" s="193">
        <v>5</v>
      </c>
      <c r="H462" s="191">
        <v>5</v>
      </c>
      <c r="I462" s="192">
        <v>11</v>
      </c>
      <c r="J462" s="189">
        <v>1</v>
      </c>
      <c r="K462" s="190">
        <v>5</v>
      </c>
      <c r="L462" s="191">
        <v>8</v>
      </c>
      <c r="M462" s="189">
        <v>0</v>
      </c>
      <c r="N462" s="194">
        <v>1</v>
      </c>
      <c r="O462" s="207">
        <v>14</v>
      </c>
      <c r="P462" s="189">
        <v>2</v>
      </c>
      <c r="Q462" s="190">
        <v>1</v>
      </c>
      <c r="R462" s="191">
        <v>3</v>
      </c>
      <c r="S462" s="192">
        <v>7</v>
      </c>
      <c r="T462" s="189">
        <v>2</v>
      </c>
      <c r="U462" s="193">
        <v>0</v>
      </c>
      <c r="V462" s="191">
        <v>3</v>
      </c>
      <c r="W462" s="208">
        <v>1</v>
      </c>
      <c r="X462" s="189">
        <v>0</v>
      </c>
      <c r="Y462" s="193">
        <v>3</v>
      </c>
      <c r="Z462" s="191">
        <v>1</v>
      </c>
      <c r="AA462" s="189">
        <v>6</v>
      </c>
      <c r="AB462" s="172">
        <f t="shared" si="7729"/>
        <v>26</v>
      </c>
      <c r="AC462" s="173">
        <f t="shared" si="7730"/>
        <v>93</v>
      </c>
      <c r="BI462" s="137" t="s">
        <v>35</v>
      </c>
      <c r="BJ462" s="129">
        <f>B462/B467</f>
        <v>0</v>
      </c>
      <c r="BK462" s="130">
        <f t="shared" ref="BK462" si="8221">C462/C467</f>
        <v>4.1259500542888163E-3</v>
      </c>
      <c r="BL462" s="131">
        <f t="shared" ref="BL462" si="8222">D462/D467</f>
        <v>0</v>
      </c>
      <c r="BM462" s="132">
        <f t="shared" ref="BM462" si="8223">E462/E467</f>
        <v>7.0210631895687063E-3</v>
      </c>
      <c r="BN462" s="129">
        <f t="shared" ref="BN462" si="8224">F462/F467</f>
        <v>0</v>
      </c>
      <c r="BO462" s="130">
        <f t="shared" ref="BO462" si="8225">G462/G467</f>
        <v>1.4952153110047847E-3</v>
      </c>
      <c r="BP462" s="131">
        <f t="shared" ref="BP462" si="8226">H462/H467</f>
        <v>8.3208520552504575E-4</v>
      </c>
      <c r="BQ462" s="132">
        <f t="shared" ref="BQ462" si="8227">I462/I467</f>
        <v>1.7611271213576688E-3</v>
      </c>
      <c r="BR462" s="129">
        <f t="shared" ref="BR462" si="8228">J462/J467</f>
        <v>7.2833211944646763E-4</v>
      </c>
      <c r="BS462" s="130">
        <f t="shared" ref="BS462" si="8229">K462/K467</f>
        <v>4.0849673202614381E-3</v>
      </c>
      <c r="BT462" s="131">
        <f t="shared" ref="BT462" si="8230">L462/L467</f>
        <v>2.5188916876574307E-3</v>
      </c>
      <c r="BU462" s="129">
        <f t="shared" ref="BU462" si="8231">M462/M467</f>
        <v>0</v>
      </c>
      <c r="BV462" s="133">
        <f t="shared" ref="BV462" si="8232">N462/N467</f>
        <v>1.7376194613379669E-4</v>
      </c>
      <c r="BW462" s="134">
        <f t="shared" ref="BW462" si="8233">O462/O467</f>
        <v>2.5773195876288659E-3</v>
      </c>
      <c r="BX462" s="129">
        <f t="shared" ref="BX462" si="8234">P462/P467</f>
        <v>6.3775510204081628E-4</v>
      </c>
      <c r="BY462" s="130">
        <f t="shared" ref="BY462" si="8235">Q462/Q467</f>
        <v>3.43878954607978E-4</v>
      </c>
      <c r="BZ462" s="131">
        <f t="shared" ref="BZ462" si="8236">R462/R467</f>
        <v>8.2690187431091512E-4</v>
      </c>
      <c r="CA462" s="132">
        <f t="shared" ref="CA462" si="8237">S462/S467</f>
        <v>2.166511915815537E-3</v>
      </c>
      <c r="CB462" s="129">
        <f t="shared" ref="CB462" si="8238">T462/T467</f>
        <v>2.136752136752137E-3</v>
      </c>
      <c r="CC462" s="130">
        <f t="shared" ref="CC462" si="8239">U462/U467</f>
        <v>0</v>
      </c>
      <c r="CD462" s="131">
        <f t="shared" ref="CD462" si="8240">V462/V467</f>
        <v>7.3010464833292768E-4</v>
      </c>
      <c r="CE462" s="132">
        <f t="shared" ref="CE462" si="8241">W462/W467</f>
        <v>3.0797659377887281E-4</v>
      </c>
      <c r="CF462" s="129">
        <f t="shared" ref="CF462" si="8242">X462/X467</f>
        <v>0</v>
      </c>
      <c r="CG462" s="130">
        <f t="shared" ref="CG462" si="8243">Y462/Y467</f>
        <v>1.3617793917385383E-3</v>
      </c>
      <c r="CH462" s="131">
        <f t="shared" ref="CH462" si="8244">Z462/Z467</f>
        <v>2.0584602717167559E-4</v>
      </c>
      <c r="CI462" s="129">
        <f t="shared" ref="CI462" si="8245">AA462/AA467</f>
        <v>9.0620752152242867E-4</v>
      </c>
      <c r="CJ462" s="135">
        <f t="shared" ref="CJ462" si="8246">AB462/AB467</f>
        <v>5.6835570323088356E-4</v>
      </c>
      <c r="CK462" s="136">
        <f t="shared" ref="CK462" si="8247">AC462/AC467</f>
        <v>2.0368829120855055E-3</v>
      </c>
    </row>
    <row r="463" spans="1:89">
      <c r="A463" s="146" t="s">
        <v>36</v>
      </c>
      <c r="B463" s="203">
        <v>0</v>
      </c>
      <c r="C463" s="197">
        <v>4</v>
      </c>
      <c r="D463" s="198">
        <v>0</v>
      </c>
      <c r="E463" s="199">
        <v>0</v>
      </c>
      <c r="F463" s="196">
        <v>0</v>
      </c>
      <c r="G463" s="200">
        <v>0</v>
      </c>
      <c r="H463" s="198">
        <v>0</v>
      </c>
      <c r="I463" s="199">
        <v>0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72">
        <f t="shared" si="7729"/>
        <v>0</v>
      </c>
      <c r="AC463" s="173">
        <f t="shared" si="7730"/>
        <v>4</v>
      </c>
      <c r="BI463" s="146" t="s">
        <v>36</v>
      </c>
      <c r="BJ463" s="129">
        <f>B463/B467</f>
        <v>0</v>
      </c>
      <c r="BK463" s="130">
        <f t="shared" ref="BK463" si="8248">C463/C467</f>
        <v>8.6862106406080351E-4</v>
      </c>
      <c r="BL463" s="131">
        <f t="shared" ref="BL463" si="8249">D463/D467</f>
        <v>0</v>
      </c>
      <c r="BM463" s="132">
        <f t="shared" ref="BM463" si="8250">E463/E467</f>
        <v>0</v>
      </c>
      <c r="BN463" s="129">
        <f t="shared" ref="BN463" si="8251">F463/F467</f>
        <v>0</v>
      </c>
      <c r="BO463" s="130">
        <f t="shared" ref="BO463" si="8252">G463/G467</f>
        <v>0</v>
      </c>
      <c r="BP463" s="131">
        <f t="shared" ref="BP463" si="8253">H463/H467</f>
        <v>0</v>
      </c>
      <c r="BQ463" s="132">
        <f t="shared" ref="BQ463" si="8254">I463/I467</f>
        <v>0</v>
      </c>
      <c r="BR463" s="129">
        <f t="shared" ref="BR463" si="8255">J463/J467</f>
        <v>0</v>
      </c>
      <c r="BS463" s="130">
        <f t="shared" ref="BS463" si="8256">K463/K467</f>
        <v>0</v>
      </c>
      <c r="BT463" s="131">
        <f t="shared" ref="BT463" si="8257">L463/L467</f>
        <v>0</v>
      </c>
      <c r="BU463" s="129">
        <f t="shared" ref="BU463" si="8258">M463/M467</f>
        <v>0</v>
      </c>
      <c r="BV463" s="133">
        <f t="shared" ref="BV463" si="8259">N463/N467</f>
        <v>0</v>
      </c>
      <c r="BW463" s="134">
        <f t="shared" ref="BW463" si="8260">O463/O467</f>
        <v>0</v>
      </c>
      <c r="BX463" s="129">
        <f t="shared" ref="BX463" si="8261">P463/P467</f>
        <v>0</v>
      </c>
      <c r="BY463" s="130">
        <f t="shared" ref="BY463" si="8262">Q463/Q467</f>
        <v>0</v>
      </c>
      <c r="BZ463" s="131">
        <f t="shared" ref="BZ463" si="8263">R463/R467</f>
        <v>0</v>
      </c>
      <c r="CA463" s="132">
        <f t="shared" ref="CA463" si="8264">S463/S467</f>
        <v>0</v>
      </c>
      <c r="CB463" s="129">
        <f t="shared" ref="CB463" si="8265">T463/T467</f>
        <v>0</v>
      </c>
      <c r="CC463" s="130">
        <f t="shared" ref="CC463" si="8266">U463/U467</f>
        <v>0</v>
      </c>
      <c r="CD463" s="131">
        <f t="shared" ref="CD463" si="8267">V463/V467</f>
        <v>0</v>
      </c>
      <c r="CE463" s="132">
        <f t="shared" ref="CE463" si="8268">W463/W467</f>
        <v>0</v>
      </c>
      <c r="CF463" s="129">
        <f t="shared" ref="CF463" si="8269">X463/X467</f>
        <v>0</v>
      </c>
      <c r="CG463" s="130">
        <f t="shared" ref="CG463" si="8270">Y463/Y467</f>
        <v>0</v>
      </c>
      <c r="CH463" s="131">
        <f t="shared" ref="CH463" si="8271">Z463/Z467</f>
        <v>0</v>
      </c>
      <c r="CI463" s="129">
        <f t="shared" ref="CI463" si="8272">AA463/AA467</f>
        <v>0</v>
      </c>
      <c r="CJ463" s="135">
        <f t="shared" ref="CJ463" si="8273">AB463/AB467</f>
        <v>0</v>
      </c>
      <c r="CK463" s="136">
        <f t="shared" ref="CK463" si="8274">AC463/AC467</f>
        <v>8.760786718647335E-5</v>
      </c>
    </row>
    <row r="464" spans="1:89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/>
      <c r="AC464" s="173"/>
      <c r="BI464" s="137" t="s">
        <v>37</v>
      </c>
      <c r="BJ464" s="129">
        <f>B464/B467</f>
        <v>0</v>
      </c>
      <c r="BK464" s="130">
        <f t="shared" ref="BK464" si="8275">C464/C467</f>
        <v>0</v>
      </c>
      <c r="BL464" s="131">
        <f t="shared" ref="BL464" si="8276">D464/D467</f>
        <v>0</v>
      </c>
      <c r="BM464" s="132">
        <f t="shared" ref="BM464" si="8277">E464/E467</f>
        <v>0</v>
      </c>
      <c r="BN464" s="129">
        <f t="shared" ref="BN464" si="8278">F464/F467</f>
        <v>0</v>
      </c>
      <c r="BO464" s="130">
        <f t="shared" ref="BO464" si="8279">G464/G467</f>
        <v>0</v>
      </c>
      <c r="BP464" s="131">
        <f t="shared" ref="BP464" si="8280">H464/H467</f>
        <v>0</v>
      </c>
      <c r="BQ464" s="132">
        <f t="shared" ref="BQ464" si="8281">I464/I467</f>
        <v>0</v>
      </c>
      <c r="BR464" s="129">
        <f t="shared" ref="BR464" si="8282">J464/J467</f>
        <v>0</v>
      </c>
      <c r="BS464" s="130">
        <f t="shared" ref="BS464" si="8283">K464/K467</f>
        <v>0</v>
      </c>
      <c r="BT464" s="131">
        <f t="shared" ref="BT464" si="8284">L464/L467</f>
        <v>0</v>
      </c>
      <c r="BU464" s="129">
        <f t="shared" ref="BU464" si="8285">M464/M467</f>
        <v>0</v>
      </c>
      <c r="BV464" s="133">
        <f t="shared" ref="BV464" si="8286">N464/N467</f>
        <v>0</v>
      </c>
      <c r="BW464" s="134">
        <f t="shared" ref="BW464" si="8287">O464/O467</f>
        <v>0</v>
      </c>
      <c r="BX464" s="129">
        <f t="shared" ref="BX464" si="8288">P464/P467</f>
        <v>0</v>
      </c>
      <c r="BY464" s="130">
        <f t="shared" ref="BY464" si="8289">Q464/Q467</f>
        <v>0</v>
      </c>
      <c r="BZ464" s="131">
        <f t="shared" ref="BZ464" si="8290">R464/R467</f>
        <v>0</v>
      </c>
      <c r="CA464" s="132">
        <f t="shared" ref="CA464" si="8291">S464/S467</f>
        <v>0</v>
      </c>
      <c r="CB464" s="129">
        <f t="shared" ref="CB464" si="8292">T464/T467</f>
        <v>0</v>
      </c>
      <c r="CC464" s="130">
        <f t="shared" ref="CC464" si="8293">U464/U467</f>
        <v>0</v>
      </c>
      <c r="CD464" s="131">
        <f t="shared" ref="CD464" si="8294">V464/V467</f>
        <v>0</v>
      </c>
      <c r="CE464" s="132">
        <f t="shared" ref="CE464" si="8295">W464/W467</f>
        <v>0</v>
      </c>
      <c r="CF464" s="129">
        <f t="shared" ref="CF464" si="8296">X464/X467</f>
        <v>0</v>
      </c>
      <c r="CG464" s="130">
        <f t="shared" ref="CG464" si="8297">Y464/Y467</f>
        <v>0</v>
      </c>
      <c r="CH464" s="131">
        <f t="shared" ref="CH464" si="8298">Z464/Z467</f>
        <v>0</v>
      </c>
      <c r="CI464" s="129">
        <f t="shared" ref="CI464" si="8299">AA464/AA467</f>
        <v>0</v>
      </c>
      <c r="CJ464" s="135">
        <f t="shared" ref="CJ464" si="8300">AB464/AB467</f>
        <v>0</v>
      </c>
      <c r="CK464" s="136">
        <f t="shared" ref="CK464" si="8301">AC464/AC467</f>
        <v>0</v>
      </c>
    </row>
    <row r="465" spans="1:89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/>
      <c r="AC465" s="173"/>
      <c r="BI465" s="146" t="s">
        <v>38</v>
      </c>
      <c r="BJ465" s="129">
        <f>B465/B467</f>
        <v>0</v>
      </c>
      <c r="BK465" s="130">
        <f t="shared" ref="BK465" si="8302">C465/C467</f>
        <v>0</v>
      </c>
      <c r="BL465" s="131">
        <f t="shared" ref="BL465" si="8303">D465/D467</f>
        <v>0</v>
      </c>
      <c r="BM465" s="132">
        <f t="shared" ref="BM465" si="8304">E465/E467</f>
        <v>0</v>
      </c>
      <c r="BN465" s="129">
        <f t="shared" ref="BN465" si="8305">F465/F467</f>
        <v>0</v>
      </c>
      <c r="BO465" s="130">
        <f t="shared" ref="BO465" si="8306">G465/G467</f>
        <v>0</v>
      </c>
      <c r="BP465" s="131">
        <f t="shared" ref="BP465" si="8307">H465/H467</f>
        <v>0</v>
      </c>
      <c r="BQ465" s="132">
        <f t="shared" ref="BQ465" si="8308">I465/I467</f>
        <v>0</v>
      </c>
      <c r="BR465" s="129">
        <f t="shared" ref="BR465" si="8309">J465/J467</f>
        <v>0</v>
      </c>
      <c r="BS465" s="130">
        <f t="shared" ref="BS465" si="8310">K465/K467</f>
        <v>0</v>
      </c>
      <c r="BT465" s="131">
        <f t="shared" ref="BT465" si="8311">L465/L467</f>
        <v>0</v>
      </c>
      <c r="BU465" s="129">
        <f t="shared" ref="BU465" si="8312">M465/M467</f>
        <v>0</v>
      </c>
      <c r="BV465" s="133">
        <f t="shared" ref="BV465" si="8313">N465/N467</f>
        <v>0</v>
      </c>
      <c r="BW465" s="134">
        <f t="shared" ref="BW465" si="8314">O465/O467</f>
        <v>0</v>
      </c>
      <c r="BX465" s="129">
        <f t="shared" ref="BX465" si="8315">P465/P467</f>
        <v>0</v>
      </c>
      <c r="BY465" s="130">
        <f t="shared" ref="BY465" si="8316">Q465/Q467</f>
        <v>0</v>
      </c>
      <c r="BZ465" s="131">
        <f t="shared" ref="BZ465" si="8317">R465/R467</f>
        <v>0</v>
      </c>
      <c r="CA465" s="132">
        <f t="shared" ref="CA465" si="8318">S465/S467</f>
        <v>0</v>
      </c>
      <c r="CB465" s="129">
        <f t="shared" ref="CB465" si="8319">T465/T467</f>
        <v>0</v>
      </c>
      <c r="CC465" s="130">
        <f t="shared" ref="CC465" si="8320">U465/U467</f>
        <v>0</v>
      </c>
      <c r="CD465" s="131">
        <f t="shared" ref="CD465" si="8321">V465/V467</f>
        <v>0</v>
      </c>
      <c r="CE465" s="132">
        <f t="shared" ref="CE465" si="8322">W465/W467</f>
        <v>0</v>
      </c>
      <c r="CF465" s="129">
        <f t="shared" ref="CF465" si="8323">X465/X467</f>
        <v>0</v>
      </c>
      <c r="CG465" s="130">
        <f t="shared" ref="CG465" si="8324">Y465/Y467</f>
        <v>0</v>
      </c>
      <c r="CH465" s="131">
        <f t="shared" ref="CH465" si="8325">Z465/Z467</f>
        <v>0</v>
      </c>
      <c r="CI465" s="129">
        <f t="shared" ref="CI465" si="8326">AA465/AA467</f>
        <v>0</v>
      </c>
      <c r="CJ465" s="135">
        <f t="shared" ref="CJ465" si="8327">AB465/AB467</f>
        <v>0</v>
      </c>
      <c r="CK465" s="136">
        <f t="shared" ref="CK465" si="8328">AC465/AC467</f>
        <v>0</v>
      </c>
    </row>
    <row r="466" spans="1:89" ht="14" thickBot="1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/>
      <c r="AC466" s="173"/>
      <c r="BI466" s="137" t="s">
        <v>39</v>
      </c>
      <c r="BJ466" s="129">
        <f>B466/B467</f>
        <v>0</v>
      </c>
      <c r="BK466" s="130">
        <f t="shared" ref="BK466" si="8329">C466/C467</f>
        <v>0</v>
      </c>
      <c r="BL466" s="131">
        <f t="shared" ref="BL466" si="8330">D466/D467</f>
        <v>0</v>
      </c>
      <c r="BM466" s="132">
        <f t="shared" ref="BM466" si="8331">E466/E467</f>
        <v>0</v>
      </c>
      <c r="BN466" s="129">
        <f t="shared" ref="BN466" si="8332">F466/F467</f>
        <v>0</v>
      </c>
      <c r="BO466" s="130">
        <f t="shared" ref="BO466" si="8333">G466/G467</f>
        <v>0</v>
      </c>
      <c r="BP466" s="131">
        <f t="shared" ref="BP466" si="8334">H466/H467</f>
        <v>0</v>
      </c>
      <c r="BQ466" s="132">
        <f t="shared" ref="BQ466" si="8335">I466/I467</f>
        <v>0</v>
      </c>
      <c r="BR466" s="129">
        <f t="shared" ref="BR466" si="8336">J466/J467</f>
        <v>0</v>
      </c>
      <c r="BS466" s="130">
        <f t="shared" ref="BS466" si="8337">K466/K467</f>
        <v>0</v>
      </c>
      <c r="BT466" s="131">
        <f t="shared" ref="BT466" si="8338">L466/L467</f>
        <v>0</v>
      </c>
      <c r="BU466" s="129">
        <f t="shared" ref="BU466" si="8339">M466/M467</f>
        <v>0</v>
      </c>
      <c r="BV466" s="133">
        <f t="shared" ref="BV466" si="8340">N466/N467</f>
        <v>0</v>
      </c>
      <c r="BW466" s="134">
        <f t="shared" ref="BW466" si="8341">O466/O467</f>
        <v>0</v>
      </c>
      <c r="BX466" s="129">
        <f t="shared" ref="BX466" si="8342">P466/P467</f>
        <v>0</v>
      </c>
      <c r="BY466" s="130">
        <f t="shared" ref="BY466" si="8343">Q466/Q467</f>
        <v>0</v>
      </c>
      <c r="BZ466" s="131">
        <f t="shared" ref="BZ466" si="8344">R466/R467</f>
        <v>0</v>
      </c>
      <c r="CA466" s="132">
        <f t="shared" ref="CA466" si="8345">S466/S467</f>
        <v>0</v>
      </c>
      <c r="CB466" s="129">
        <f t="shared" ref="CB466" si="8346">T466/T467</f>
        <v>0</v>
      </c>
      <c r="CC466" s="130">
        <f t="shared" ref="CC466" si="8347">U466/U467</f>
        <v>0</v>
      </c>
      <c r="CD466" s="131">
        <f t="shared" ref="CD466" si="8348">V466/V467</f>
        <v>0</v>
      </c>
      <c r="CE466" s="132">
        <f t="shared" ref="CE466" si="8349">W466/W467</f>
        <v>0</v>
      </c>
      <c r="CF466" s="129">
        <f t="shared" ref="CF466" si="8350">X466/X467</f>
        <v>0</v>
      </c>
      <c r="CG466" s="130">
        <f t="shared" ref="CG466" si="8351">Y466/Y467</f>
        <v>0</v>
      </c>
      <c r="CH466" s="131">
        <f t="shared" ref="CH466" si="8352">Z466/Z467</f>
        <v>0</v>
      </c>
      <c r="CI466" s="129">
        <f t="shared" ref="CI466" si="8353">AA466/AA467</f>
        <v>0</v>
      </c>
      <c r="CJ466" s="135">
        <f t="shared" ref="CJ466" si="8354">AB466/AB467</f>
        <v>0</v>
      </c>
      <c r="CK466" s="136">
        <f t="shared" ref="CK466" si="8355">AC466/AC467</f>
        <v>0</v>
      </c>
    </row>
    <row r="467" spans="1:89" ht="15" thickTop="1" thickBot="1">
      <c r="A467" s="269" t="s">
        <v>13</v>
      </c>
      <c r="B467" s="20">
        <f t="shared" ref="B467" si="8356">SUM(B444:B466)</f>
        <v>3841</v>
      </c>
      <c r="C467" s="21">
        <f t="shared" ref="C467" si="8357">SUM(C444:C466)</f>
        <v>4605</v>
      </c>
      <c r="D467" s="20">
        <f t="shared" ref="D467" si="8358">SUM(D444:D466)</f>
        <v>2523</v>
      </c>
      <c r="E467" s="21">
        <f t="shared" ref="E467" si="8359">SUM(E444:E466)</f>
        <v>2991</v>
      </c>
      <c r="F467" s="20">
        <f t="shared" ref="F467" si="8360">SUM(F444:F466)</f>
        <v>3761</v>
      </c>
      <c r="G467" s="21">
        <f t="shared" ref="G467" si="8361">SUM(G444:G466)</f>
        <v>3344</v>
      </c>
      <c r="H467" s="20">
        <f t="shared" ref="H467" si="8362">SUM(H444:H466)</f>
        <v>6009</v>
      </c>
      <c r="I467" s="21">
        <f t="shared" ref="I467" si="8363">SUM(I444:I466)</f>
        <v>6246</v>
      </c>
      <c r="J467" s="20">
        <f t="shared" ref="J467" si="8364">SUM(J444:J466)</f>
        <v>1373</v>
      </c>
      <c r="K467" s="21">
        <f t="shared" ref="K467" si="8365">SUM(K444:K466)</f>
        <v>1224</v>
      </c>
      <c r="L467" s="20">
        <f t="shared" ref="L467" si="8366">SUM(L444:L466)</f>
        <v>3176</v>
      </c>
      <c r="M467" s="21">
        <f t="shared" ref="M467" si="8367">SUM(M444:M466)</f>
        <v>2811</v>
      </c>
      <c r="N467" s="20">
        <f t="shared" ref="N467" si="8368">SUM(N444:N466)</f>
        <v>5755</v>
      </c>
      <c r="O467" s="21">
        <f t="shared" ref="O467" si="8369">SUM(O444:O466)</f>
        <v>5432</v>
      </c>
      <c r="P467" s="20">
        <f t="shared" ref="P467" si="8370">SUM(P444:P466)</f>
        <v>3136</v>
      </c>
      <c r="Q467" s="21">
        <f t="shared" ref="Q467" si="8371">SUM(Q444:Q466)</f>
        <v>2908</v>
      </c>
      <c r="R467" s="20">
        <f t="shared" ref="R467" si="8372">SUM(R444:R466)</f>
        <v>3628</v>
      </c>
      <c r="S467" s="21">
        <f t="shared" ref="S467" si="8373">SUM(S444:S466)</f>
        <v>3231</v>
      </c>
      <c r="T467" s="20">
        <f t="shared" ref="T467" si="8374">SUM(T444:T466)</f>
        <v>936</v>
      </c>
      <c r="U467" s="21">
        <f t="shared" ref="U467" si="8375">SUM(U444:U466)</f>
        <v>795</v>
      </c>
      <c r="V467" s="20">
        <f t="shared" ref="V467" si="8376">SUM(V444:V466)</f>
        <v>4109</v>
      </c>
      <c r="W467" s="21">
        <f t="shared" ref="W467" si="8377">SUM(W444:W466)</f>
        <v>3247</v>
      </c>
      <c r="X467" s="20">
        <f t="shared" ref="X467" si="8378">SUM(X444:X466)</f>
        <v>2641</v>
      </c>
      <c r="Y467" s="21">
        <f t="shared" ref="Y467" si="8379">SUM(Y444:Y466)</f>
        <v>2203</v>
      </c>
      <c r="Z467" s="20">
        <f t="shared" ref="Z467" si="8380">SUM(Z444:Z466)</f>
        <v>4858</v>
      </c>
      <c r="AA467" s="21">
        <f t="shared" ref="AA467" si="8381">SUM(AA444:AA466)</f>
        <v>6621</v>
      </c>
      <c r="AB467" s="174">
        <f t="shared" ref="AB467:AC467" si="8382">SUM(AB443:AB466)</f>
        <v>45746</v>
      </c>
      <c r="AC467" s="175">
        <f t="shared" si="8382"/>
        <v>45658</v>
      </c>
      <c r="BI467" s="269" t="s">
        <v>13</v>
      </c>
      <c r="BJ467" s="155">
        <f>SUM(BJ443:BJ466)</f>
        <v>1</v>
      </c>
      <c r="BK467" s="156">
        <f t="shared" ref="BK467:CK467" si="8383">SUM(BK443:BK466)</f>
        <v>1.0000000000000002</v>
      </c>
      <c r="BL467" s="155">
        <f t="shared" si="8383"/>
        <v>1</v>
      </c>
      <c r="BM467" s="156">
        <f t="shared" si="8383"/>
        <v>1</v>
      </c>
      <c r="BN467" s="155">
        <f t="shared" si="8383"/>
        <v>0.99999999999999989</v>
      </c>
      <c r="BO467" s="156">
        <f t="shared" si="8383"/>
        <v>1</v>
      </c>
      <c r="BP467" s="155">
        <f t="shared" si="8383"/>
        <v>0.99999999999999989</v>
      </c>
      <c r="BQ467" s="156">
        <f t="shared" si="8383"/>
        <v>1</v>
      </c>
      <c r="BR467" s="155">
        <f t="shared" si="8383"/>
        <v>1</v>
      </c>
      <c r="BS467" s="156">
        <f t="shared" si="8383"/>
        <v>0.99999999999999989</v>
      </c>
      <c r="BT467" s="155">
        <f t="shared" si="8383"/>
        <v>0.99999999999999989</v>
      </c>
      <c r="BU467" s="156">
        <f t="shared" si="8383"/>
        <v>1</v>
      </c>
      <c r="BV467" s="155">
        <f t="shared" si="8383"/>
        <v>1</v>
      </c>
      <c r="BW467" s="156">
        <f t="shared" si="8383"/>
        <v>0.99999999999999989</v>
      </c>
      <c r="BX467" s="155">
        <f t="shared" si="8383"/>
        <v>1</v>
      </c>
      <c r="BY467" s="156">
        <f t="shared" si="8383"/>
        <v>0.99999999999999978</v>
      </c>
      <c r="BZ467" s="155">
        <f t="shared" si="8383"/>
        <v>1</v>
      </c>
      <c r="CA467" s="156">
        <f t="shared" si="8383"/>
        <v>1</v>
      </c>
      <c r="CB467" s="155">
        <f t="shared" si="8383"/>
        <v>0.99999999999999989</v>
      </c>
      <c r="CC467" s="156">
        <f t="shared" si="8383"/>
        <v>0.99999999999999989</v>
      </c>
      <c r="CD467" s="155">
        <f t="shared" si="8383"/>
        <v>1</v>
      </c>
      <c r="CE467" s="156">
        <f t="shared" si="8383"/>
        <v>1</v>
      </c>
      <c r="CF467" s="155">
        <f t="shared" si="8383"/>
        <v>1</v>
      </c>
      <c r="CG467" s="156">
        <f t="shared" si="8383"/>
        <v>0.99999999999999978</v>
      </c>
      <c r="CH467" s="155">
        <f t="shared" si="8383"/>
        <v>1</v>
      </c>
      <c r="CI467" s="156">
        <f t="shared" si="8383"/>
        <v>1</v>
      </c>
      <c r="CJ467" s="155">
        <f t="shared" si="8383"/>
        <v>1</v>
      </c>
      <c r="CK467" s="156">
        <f t="shared" si="8383"/>
        <v>1</v>
      </c>
    </row>
    <row r="468" spans="1:89" ht="14" thickTop="1">
      <c r="A468" s="187"/>
    </row>
    <row r="470" spans="1:89">
      <c r="A470" s="301">
        <f>+A439+1</f>
        <v>44028</v>
      </c>
      <c r="B470" s="301"/>
      <c r="C470" s="301"/>
      <c r="D470" s="301"/>
      <c r="BI470" s="300">
        <f>+BI439+1</f>
        <v>44028</v>
      </c>
      <c r="BJ470" s="300"/>
      <c r="BK470" s="300"/>
      <c r="BL470" s="300"/>
    </row>
    <row r="471" spans="1:89" ht="14" thickBot="1">
      <c r="AE471" s="272" t="s">
        <v>84</v>
      </c>
    </row>
    <row r="472" spans="1:89" ht="15" thickTop="1" thickBot="1">
      <c r="A472" s="298" t="s">
        <v>0</v>
      </c>
      <c r="B472" s="292" t="s">
        <v>1</v>
      </c>
      <c r="C472" s="293"/>
      <c r="D472" s="292" t="s">
        <v>2</v>
      </c>
      <c r="E472" s="293"/>
      <c r="F472" s="292" t="s">
        <v>3</v>
      </c>
      <c r="G472" s="293"/>
      <c r="H472" s="292" t="s">
        <v>4</v>
      </c>
      <c r="I472" s="293"/>
      <c r="J472" s="292" t="s">
        <v>5</v>
      </c>
      <c r="K472" s="293"/>
      <c r="L472" s="292" t="s">
        <v>6</v>
      </c>
      <c r="M472" s="293"/>
      <c r="N472" s="292" t="s">
        <v>7</v>
      </c>
      <c r="O472" s="293"/>
      <c r="P472" s="292" t="s">
        <v>8</v>
      </c>
      <c r="Q472" s="293"/>
      <c r="R472" s="292" t="s">
        <v>9</v>
      </c>
      <c r="S472" s="293"/>
      <c r="T472" s="292" t="s">
        <v>10</v>
      </c>
      <c r="U472" s="293"/>
      <c r="V472" s="292" t="s">
        <v>11</v>
      </c>
      <c r="W472" s="293"/>
      <c r="X472" s="292" t="s">
        <v>12</v>
      </c>
      <c r="Y472" s="293"/>
      <c r="Z472" s="294" t="s">
        <v>40</v>
      </c>
      <c r="AA472" s="295"/>
      <c r="AB472" s="296" t="s">
        <v>41</v>
      </c>
      <c r="AC472" s="297"/>
      <c r="AE472" s="298" t="s">
        <v>0</v>
      </c>
      <c r="AF472" s="292" t="s">
        <v>1</v>
      </c>
      <c r="AG472" s="293"/>
      <c r="AH472" s="292" t="s">
        <v>2</v>
      </c>
      <c r="AI472" s="293"/>
      <c r="AJ472" s="292" t="s">
        <v>3</v>
      </c>
      <c r="AK472" s="293"/>
      <c r="AL472" s="292" t="s">
        <v>4</v>
      </c>
      <c r="AM472" s="293"/>
      <c r="AN472" s="292" t="s">
        <v>5</v>
      </c>
      <c r="AO472" s="293"/>
      <c r="AP472" s="292" t="s">
        <v>6</v>
      </c>
      <c r="AQ472" s="293"/>
      <c r="AR472" s="292" t="s">
        <v>7</v>
      </c>
      <c r="AS472" s="293"/>
      <c r="AT472" s="292" t="s">
        <v>8</v>
      </c>
      <c r="AU472" s="293"/>
      <c r="AV472" s="292" t="s">
        <v>9</v>
      </c>
      <c r="AW472" s="293"/>
      <c r="AX472" s="292" t="s">
        <v>10</v>
      </c>
      <c r="AY472" s="293"/>
      <c r="AZ472" s="292" t="s">
        <v>11</v>
      </c>
      <c r="BA472" s="293"/>
      <c r="BB472" s="292" t="s">
        <v>12</v>
      </c>
      <c r="BC472" s="293"/>
      <c r="BD472" s="294" t="s">
        <v>40</v>
      </c>
      <c r="BE472" s="295"/>
      <c r="BF472" s="296" t="s">
        <v>41</v>
      </c>
      <c r="BG472" s="297"/>
      <c r="BI472" s="298" t="s">
        <v>0</v>
      </c>
      <c r="BJ472" s="292" t="s">
        <v>1</v>
      </c>
      <c r="BK472" s="293"/>
      <c r="BL472" s="292" t="s">
        <v>2</v>
      </c>
      <c r="BM472" s="293"/>
      <c r="BN472" s="292" t="s">
        <v>3</v>
      </c>
      <c r="BO472" s="293"/>
      <c r="BP472" s="292" t="s">
        <v>4</v>
      </c>
      <c r="BQ472" s="293"/>
      <c r="BR472" s="292" t="s">
        <v>5</v>
      </c>
      <c r="BS472" s="293"/>
      <c r="BT472" s="292" t="s">
        <v>6</v>
      </c>
      <c r="BU472" s="293"/>
      <c r="BV472" s="292" t="s">
        <v>7</v>
      </c>
      <c r="BW472" s="293"/>
      <c r="BX472" s="292" t="s">
        <v>8</v>
      </c>
      <c r="BY472" s="293"/>
      <c r="BZ472" s="292" t="s">
        <v>9</v>
      </c>
      <c r="CA472" s="293"/>
      <c r="CB472" s="292" t="s">
        <v>10</v>
      </c>
      <c r="CC472" s="293"/>
      <c r="CD472" s="292" t="s">
        <v>11</v>
      </c>
      <c r="CE472" s="293"/>
      <c r="CF472" s="292" t="s">
        <v>12</v>
      </c>
      <c r="CG472" s="293"/>
      <c r="CH472" s="294" t="s">
        <v>40</v>
      </c>
      <c r="CI472" s="295"/>
      <c r="CJ472" s="292" t="s">
        <v>41</v>
      </c>
      <c r="CK472" s="293"/>
    </row>
    <row r="473" spans="1:89" ht="15" thickTop="1" thickBot="1">
      <c r="A473" s="299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9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9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4" thickTop="1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5" t="str">
        <f>$AE$9</f>
        <v>07:00 - 07:59</v>
      </c>
      <c r="AF474" s="126">
        <f>SUMIF($A$9:$A$32,$AE474,B$474:B$497)</f>
        <v>299</v>
      </c>
      <c r="AG474" s="186">
        <f t="shared" ref="AG474:AV475" si="8384">SUMIF($A$9:$A$32,$AE474,C$474:C$497)</f>
        <v>140</v>
      </c>
      <c r="AH474" s="127">
        <f t="shared" si="8384"/>
        <v>146</v>
      </c>
      <c r="AI474" s="180">
        <f t="shared" si="8384"/>
        <v>65</v>
      </c>
      <c r="AJ474" s="126">
        <f t="shared" si="8384"/>
        <v>222</v>
      </c>
      <c r="AK474" s="128">
        <f t="shared" si="8384"/>
        <v>55</v>
      </c>
      <c r="AL474" s="127">
        <f t="shared" si="8384"/>
        <v>299</v>
      </c>
      <c r="AM474" s="180">
        <f t="shared" si="8384"/>
        <v>138</v>
      </c>
      <c r="AN474" s="126">
        <f t="shared" si="8384"/>
        <v>70</v>
      </c>
      <c r="AO474" s="128">
        <f t="shared" si="8384"/>
        <v>104</v>
      </c>
      <c r="AP474" s="127">
        <f t="shared" si="8384"/>
        <v>72</v>
      </c>
      <c r="AQ474" s="126">
        <f t="shared" si="8384"/>
        <v>227</v>
      </c>
      <c r="AR474" s="179">
        <f t="shared" si="8384"/>
        <v>294</v>
      </c>
      <c r="AS474" s="181">
        <f t="shared" si="8384"/>
        <v>251</v>
      </c>
      <c r="AT474" s="126">
        <f t="shared" si="8384"/>
        <v>180</v>
      </c>
      <c r="AU474" s="128">
        <f t="shared" si="8384"/>
        <v>142</v>
      </c>
      <c r="AV474" s="127">
        <f t="shared" si="8384"/>
        <v>213</v>
      </c>
      <c r="AW474" s="180">
        <f t="shared" ref="AW474:BE475" si="8385">SUMIF($A$9:$A$32,$AE474,S$474:S$497)</f>
        <v>108</v>
      </c>
      <c r="AX474" s="126">
        <f t="shared" si="8385"/>
        <v>39</v>
      </c>
      <c r="AY474" s="128">
        <f t="shared" si="8385"/>
        <v>83</v>
      </c>
      <c r="AZ474" s="127">
        <f t="shared" si="8385"/>
        <v>171</v>
      </c>
      <c r="BA474" s="180">
        <f t="shared" si="8385"/>
        <v>157</v>
      </c>
      <c r="BB474" s="126">
        <f t="shared" si="8385"/>
        <v>189</v>
      </c>
      <c r="BC474" s="128">
        <f t="shared" si="8385"/>
        <v>134</v>
      </c>
      <c r="BD474" s="184">
        <f t="shared" si="8385"/>
        <v>332</v>
      </c>
      <c r="BE474" s="185">
        <f t="shared" si="8385"/>
        <v>305</v>
      </c>
      <c r="BF474" s="170">
        <f>AF474+AH474+AJ474+AL474+AN474+AP474+AR474+AT474+AV474+AX474+AZ474+BB474+BD474</f>
        <v>2526</v>
      </c>
      <c r="BG474" s="171">
        <f>AG474+AI474+AK474+AM474+AO474+AQ474+AS474+AU474+AW474+AY474+BA474+BC474+BE474</f>
        <v>1909</v>
      </c>
      <c r="BH474" s="231"/>
      <c r="BI474" s="125" t="s">
        <v>16</v>
      </c>
      <c r="BJ474" s="129">
        <f>B474/B498</f>
        <v>0</v>
      </c>
      <c r="BK474" s="130">
        <f t="shared" ref="BK474" si="8386">C474/C498</f>
        <v>0</v>
      </c>
      <c r="BL474" s="131">
        <f t="shared" ref="BL474" si="8387">D474/D498</f>
        <v>0</v>
      </c>
      <c r="BM474" s="132">
        <f t="shared" ref="BM474" si="8388">E474/E498</f>
        <v>0</v>
      </c>
      <c r="BN474" s="129">
        <f t="shared" ref="BN474" si="8389">F474/F498</f>
        <v>0</v>
      </c>
      <c r="BO474" s="130">
        <f t="shared" ref="BO474" si="8390">G474/G498</f>
        <v>0</v>
      </c>
      <c r="BP474" s="131">
        <f t="shared" ref="BP474" si="8391">H474/H498</f>
        <v>0</v>
      </c>
      <c r="BQ474" s="132">
        <f t="shared" ref="BQ474" si="8392">I474/I498</f>
        <v>0</v>
      </c>
      <c r="BR474" s="129">
        <f t="shared" ref="BR474" si="8393">J474/J498</f>
        <v>0</v>
      </c>
      <c r="BS474" s="130">
        <f t="shared" ref="BS474" si="8394">K474/K498</f>
        <v>0</v>
      </c>
      <c r="BT474" s="131">
        <f t="shared" ref="BT474" si="8395">L474/L498</f>
        <v>0</v>
      </c>
      <c r="BU474" s="129">
        <f t="shared" ref="BU474" si="8396">M474/M498</f>
        <v>0</v>
      </c>
      <c r="BV474" s="133">
        <f t="shared" ref="BV474" si="8397">N474/N498</f>
        <v>0</v>
      </c>
      <c r="BW474" s="134">
        <f t="shared" ref="BW474" si="8398">O474/O498</f>
        <v>0</v>
      </c>
      <c r="BX474" s="129">
        <f t="shared" ref="BX474" si="8399">P474/P498</f>
        <v>0</v>
      </c>
      <c r="BY474" s="130">
        <f t="shared" ref="BY474" si="8400">Q474/Q498</f>
        <v>0</v>
      </c>
      <c r="BZ474" s="131">
        <f t="shared" ref="BZ474" si="8401">R474/R498</f>
        <v>0</v>
      </c>
      <c r="CA474" s="132">
        <f t="shared" ref="CA474" si="8402">S474/S498</f>
        <v>0</v>
      </c>
      <c r="CB474" s="129">
        <f t="shared" ref="CB474" si="8403">T474/T498</f>
        <v>0</v>
      </c>
      <c r="CC474" s="130">
        <f t="shared" ref="CC474" si="8404">U474/U498</f>
        <v>0</v>
      </c>
      <c r="CD474" s="131">
        <f t="shared" ref="CD474" si="8405">V474/V498</f>
        <v>0</v>
      </c>
      <c r="CE474" s="132">
        <f t="shared" ref="CE474" si="8406">W474/W498</f>
        <v>0</v>
      </c>
      <c r="CF474" s="129">
        <f t="shared" ref="CF474" si="8407">X474/X498</f>
        <v>0</v>
      </c>
      <c r="CG474" s="130">
        <f t="shared" ref="CG474" si="8408">Y474/Y498</f>
        <v>0</v>
      </c>
      <c r="CH474" s="131">
        <f t="shared" ref="CH474" si="8409">Z474/Z498</f>
        <v>0</v>
      </c>
      <c r="CI474" s="129">
        <f t="shared" ref="CI474" si="8410">AA474/AA498</f>
        <v>0</v>
      </c>
      <c r="CJ474" s="135">
        <f t="shared" ref="CJ474" si="8411">AB474/AB498</f>
        <v>0</v>
      </c>
      <c r="CK474" s="136">
        <f t="shared" ref="CK474" si="8412">AC474/AC498</f>
        <v>0</v>
      </c>
    </row>
    <row r="475" spans="1:89">
      <c r="A475" s="137" t="s">
        <v>17</v>
      </c>
      <c r="B475" s="189">
        <v>53</v>
      </c>
      <c r="C475" s="190">
        <v>0</v>
      </c>
      <c r="D475" s="191">
        <v>68</v>
      </c>
      <c r="E475" s="192">
        <v>0</v>
      </c>
      <c r="F475" s="189">
        <v>111</v>
      </c>
      <c r="G475" s="193">
        <v>2</v>
      </c>
      <c r="H475" s="191">
        <v>97</v>
      </c>
      <c r="I475" s="192">
        <v>9</v>
      </c>
      <c r="J475" s="189">
        <v>8</v>
      </c>
      <c r="K475" s="193">
        <v>9</v>
      </c>
      <c r="L475" s="191">
        <v>2</v>
      </c>
      <c r="M475" s="189">
        <v>10</v>
      </c>
      <c r="N475" s="194">
        <v>19</v>
      </c>
      <c r="O475" s="195">
        <v>8</v>
      </c>
      <c r="P475" s="189">
        <v>21</v>
      </c>
      <c r="Q475" s="193">
        <v>0</v>
      </c>
      <c r="R475" s="191">
        <v>6</v>
      </c>
      <c r="S475" s="192">
        <v>0</v>
      </c>
      <c r="T475" s="189">
        <v>1</v>
      </c>
      <c r="U475" s="193">
        <v>0</v>
      </c>
      <c r="V475" s="191">
        <v>0</v>
      </c>
      <c r="W475" s="192">
        <v>0</v>
      </c>
      <c r="X475" s="189">
        <v>0</v>
      </c>
      <c r="Y475" s="193">
        <v>0</v>
      </c>
      <c r="Z475" s="191">
        <v>0</v>
      </c>
      <c r="AA475" s="189">
        <v>0</v>
      </c>
      <c r="AB475" s="172">
        <f t="shared" ref="AB475:AB494" si="8413">SUM(B475,D475,F475,H475,J475,L475,N475,P475,R475,T475,V475,X475,Z475)</f>
        <v>386</v>
      </c>
      <c r="AC475" s="173">
        <f t="shared" ref="AC475:AC494" si="8414">SUM(C475,E475,G475,I475,K475,M475,O475,Q475,S475,U475,W475,Y475,AA475)</f>
        <v>38</v>
      </c>
      <c r="AE475" s="277" t="str">
        <f>$AE$10</f>
        <v>08:00 - 08:59</v>
      </c>
      <c r="AF475" s="126">
        <f>SUMIF($A$9:$A$32,$AE475,B$474:B$497)</f>
        <v>313</v>
      </c>
      <c r="AG475" s="190">
        <f t="shared" si="8384"/>
        <v>324</v>
      </c>
      <c r="AH475" s="191">
        <f t="shared" si="8384"/>
        <v>168</v>
      </c>
      <c r="AI475" s="192">
        <f t="shared" si="8384"/>
        <v>223</v>
      </c>
      <c r="AJ475" s="278">
        <f t="shared" si="8384"/>
        <v>233</v>
      </c>
      <c r="AK475" s="193">
        <f t="shared" si="8384"/>
        <v>241</v>
      </c>
      <c r="AL475" s="191">
        <f t="shared" si="8384"/>
        <v>535</v>
      </c>
      <c r="AM475" s="192">
        <f t="shared" si="8384"/>
        <v>434</v>
      </c>
      <c r="AN475" s="278">
        <f t="shared" si="8384"/>
        <v>73</v>
      </c>
      <c r="AO475" s="193">
        <f t="shared" si="8384"/>
        <v>172</v>
      </c>
      <c r="AP475" s="191">
        <f t="shared" si="8384"/>
        <v>124</v>
      </c>
      <c r="AQ475" s="278">
        <f t="shared" si="8384"/>
        <v>218</v>
      </c>
      <c r="AR475" s="194">
        <f t="shared" si="8384"/>
        <v>387</v>
      </c>
      <c r="AS475" s="195">
        <f t="shared" si="8384"/>
        <v>488</v>
      </c>
      <c r="AT475" s="278">
        <f t="shared" si="8384"/>
        <v>243</v>
      </c>
      <c r="AU475" s="193">
        <f t="shared" si="8384"/>
        <v>191</v>
      </c>
      <c r="AV475" s="191">
        <f t="shared" si="8384"/>
        <v>332</v>
      </c>
      <c r="AW475" s="192">
        <f t="shared" si="8385"/>
        <v>142</v>
      </c>
      <c r="AX475" s="278">
        <f t="shared" si="8385"/>
        <v>36</v>
      </c>
      <c r="AY475" s="193">
        <f t="shared" si="8385"/>
        <v>108</v>
      </c>
      <c r="AZ475" s="191">
        <f t="shared" si="8385"/>
        <v>170</v>
      </c>
      <c r="BA475" s="192">
        <f t="shared" si="8385"/>
        <v>316</v>
      </c>
      <c r="BB475" s="278">
        <f t="shared" si="8385"/>
        <v>165</v>
      </c>
      <c r="BC475" s="193">
        <f t="shared" si="8385"/>
        <v>200</v>
      </c>
      <c r="BD475" s="191">
        <f t="shared" si="8385"/>
        <v>358</v>
      </c>
      <c r="BE475" s="278">
        <f t="shared" si="8385"/>
        <v>378</v>
      </c>
      <c r="BF475" s="172">
        <f>SUM(AF475,AH475,AJ475,AL475,AN475,AP475,AR475,AT475,AV475,AX475,AZ475,BB475,BD475)</f>
        <v>3137</v>
      </c>
      <c r="BG475" s="173">
        <f>SUM(AG475,AI475,AK475,AM475,AO475,AQ475,AS475,AU475,AW475,AY475,BA475,BC475,BE475)</f>
        <v>3435</v>
      </c>
      <c r="BI475" s="137" t="s">
        <v>17</v>
      </c>
      <c r="BJ475" s="129">
        <f>B475/B498</f>
        <v>1.367741935483871E-2</v>
      </c>
      <c r="BK475" s="130">
        <f t="shared" ref="BK475" si="8415">C475/C498</f>
        <v>0</v>
      </c>
      <c r="BL475" s="131">
        <f t="shared" ref="BL475" si="8416">D475/D498</f>
        <v>2.9084687767322499E-2</v>
      </c>
      <c r="BM475" s="132">
        <f t="shared" ref="BM475" si="8417">E475/E498</f>
        <v>0</v>
      </c>
      <c r="BN475" s="129">
        <f t="shared" ref="BN475" si="8418">F475/F498</f>
        <v>2.9975695382122605E-2</v>
      </c>
      <c r="BO475" s="130">
        <f t="shared" ref="BO475" si="8419">G475/G498</f>
        <v>6.0060060060060057E-4</v>
      </c>
      <c r="BP475" s="131">
        <f t="shared" ref="BP475" si="8420">H475/H498</f>
        <v>1.5998680521194127E-2</v>
      </c>
      <c r="BQ475" s="132">
        <f t="shared" ref="BQ475" si="8421">I475/I498</f>
        <v>1.4483424525265529E-3</v>
      </c>
      <c r="BR475" s="129">
        <f t="shared" ref="BR475" si="8422">J475/J498</f>
        <v>5.6899004267425323E-3</v>
      </c>
      <c r="BS475" s="130">
        <f t="shared" ref="BS475" si="8423">K475/K498</f>
        <v>7.1599045346062056E-3</v>
      </c>
      <c r="BT475" s="131">
        <f t="shared" ref="BT475" si="8424">L475/L498</f>
        <v>6.8027210884353737E-4</v>
      </c>
      <c r="BU475" s="129">
        <f t="shared" ref="BU475" si="8425">M475/M498</f>
        <v>3.869969040247678E-3</v>
      </c>
      <c r="BV475" s="133">
        <f t="shared" ref="BV475" si="8426">N475/N498</f>
        <v>3.3129904097646034E-3</v>
      </c>
      <c r="BW475" s="134">
        <f t="shared" ref="BW475" si="8427">O475/O498</f>
        <v>1.4670823399963323E-3</v>
      </c>
      <c r="BX475" s="129">
        <f t="shared" ref="BX475" si="8428">P475/P498</f>
        <v>6.7545834673528463E-3</v>
      </c>
      <c r="BY475" s="130">
        <f t="shared" ref="BY475" si="8429">Q475/Q498</f>
        <v>0</v>
      </c>
      <c r="BZ475" s="131">
        <f t="shared" ref="BZ475" si="8430">R475/R498</f>
        <v>1.692524682651622E-3</v>
      </c>
      <c r="CA475" s="132">
        <f t="shared" ref="CA475" si="8431">S475/S498</f>
        <v>0</v>
      </c>
      <c r="CB475" s="129">
        <f t="shared" ref="CB475" si="8432">T475/T498</f>
        <v>1.0976948408342481E-3</v>
      </c>
      <c r="CC475" s="130">
        <f t="shared" ref="CC475" si="8433">U475/U498</f>
        <v>0</v>
      </c>
      <c r="CD475" s="131">
        <f t="shared" ref="CD475" si="8434">V475/V498</f>
        <v>0</v>
      </c>
      <c r="CE475" s="132">
        <f t="shared" ref="CE475" si="8435">W475/W498</f>
        <v>0</v>
      </c>
      <c r="CF475" s="129">
        <f t="shared" ref="CF475" si="8436">X475/X498</f>
        <v>0</v>
      </c>
      <c r="CG475" s="130">
        <f t="shared" ref="CG475" si="8437">Y475/Y498</f>
        <v>0</v>
      </c>
      <c r="CH475" s="131">
        <f t="shared" ref="CH475" si="8438">Z475/Z498</f>
        <v>0</v>
      </c>
      <c r="CI475" s="129">
        <f t="shared" ref="CI475" si="8439">AA475/AA498</f>
        <v>0</v>
      </c>
      <c r="CJ475" s="135">
        <f t="shared" ref="CJ475" si="8440">AB475/AB498</f>
        <v>8.5787309701077889E-3</v>
      </c>
      <c r="CK475" s="136">
        <f t="shared" ref="CK475" si="8441">AC475/AC498</f>
        <v>8.4640057020669997E-4</v>
      </c>
    </row>
    <row r="476" spans="1:89" ht="14" thickBot="1">
      <c r="A476" s="146" t="s">
        <v>18</v>
      </c>
      <c r="B476" s="196">
        <v>205</v>
      </c>
      <c r="C476" s="197">
        <v>0</v>
      </c>
      <c r="D476" s="198">
        <v>162</v>
      </c>
      <c r="E476" s="199">
        <v>2</v>
      </c>
      <c r="F476" s="196">
        <v>321</v>
      </c>
      <c r="G476" s="200">
        <v>7</v>
      </c>
      <c r="H476" s="198">
        <v>250</v>
      </c>
      <c r="I476" s="199">
        <v>49</v>
      </c>
      <c r="J476" s="196">
        <v>35</v>
      </c>
      <c r="K476" s="200">
        <v>28</v>
      </c>
      <c r="L476" s="198">
        <v>65</v>
      </c>
      <c r="M476" s="196">
        <v>124</v>
      </c>
      <c r="N476" s="201">
        <v>198</v>
      </c>
      <c r="O476" s="202">
        <v>206</v>
      </c>
      <c r="P476" s="196">
        <v>132</v>
      </c>
      <c r="Q476" s="200">
        <v>130</v>
      </c>
      <c r="R476" s="198">
        <v>146</v>
      </c>
      <c r="S476" s="199">
        <v>99</v>
      </c>
      <c r="T476" s="196">
        <v>30</v>
      </c>
      <c r="U476" s="200">
        <v>77</v>
      </c>
      <c r="V476" s="198">
        <v>59</v>
      </c>
      <c r="W476" s="199">
        <v>120</v>
      </c>
      <c r="X476" s="196">
        <v>110</v>
      </c>
      <c r="Y476" s="200">
        <v>114</v>
      </c>
      <c r="Z476" s="198">
        <v>305</v>
      </c>
      <c r="AA476" s="196">
        <v>154</v>
      </c>
      <c r="AB476" s="172">
        <f t="shared" si="8413"/>
        <v>2018</v>
      </c>
      <c r="AC476" s="173">
        <f t="shared" si="8414"/>
        <v>1110</v>
      </c>
      <c r="AE476" s="275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5.2903225806451612E-2</v>
      </c>
      <c r="BK476" s="130">
        <f t="shared" ref="BK476" si="8442">C476/C498</f>
        <v>0</v>
      </c>
      <c r="BL476" s="131">
        <f t="shared" ref="BL476" si="8443">D476/D498</f>
        <v>6.9289991445680071E-2</v>
      </c>
      <c r="BM476" s="132">
        <f t="shared" ref="BM476" si="8444">E476/E498</f>
        <v>6.865774116031583E-4</v>
      </c>
      <c r="BN476" s="129">
        <f t="shared" ref="BN476" si="8445">F476/F498</f>
        <v>8.6686470429381587E-2</v>
      </c>
      <c r="BO476" s="130">
        <f t="shared" ref="BO476" si="8446">G476/G498</f>
        <v>2.1021021021021022E-3</v>
      </c>
      <c r="BP476" s="131">
        <f t="shared" ref="BP476" si="8447">H476/H498</f>
        <v>4.123371268349002E-2</v>
      </c>
      <c r="BQ476" s="132">
        <f t="shared" ref="BQ476" si="8448">I476/I498</f>
        <v>7.8854200193112321E-3</v>
      </c>
      <c r="BR476" s="129">
        <f t="shared" ref="BR476" si="8449">J476/J498</f>
        <v>2.4893314366998577E-2</v>
      </c>
      <c r="BS476" s="130">
        <f t="shared" ref="BS476" si="8450">K476/K498</f>
        <v>2.2275258552108195E-2</v>
      </c>
      <c r="BT476" s="131">
        <f t="shared" ref="BT476" si="8451">L476/L498</f>
        <v>2.2108843537414966E-2</v>
      </c>
      <c r="BU476" s="129">
        <f t="shared" ref="BU476" si="8452">M476/M498</f>
        <v>4.7987616099071206E-2</v>
      </c>
      <c r="BV476" s="133">
        <f t="shared" ref="BV476" si="8453">N476/N498</f>
        <v>3.4524847428073234E-2</v>
      </c>
      <c r="BW476" s="134">
        <f t="shared" ref="BW476" si="8454">O476/O498</f>
        <v>3.777737025490556E-2</v>
      </c>
      <c r="BX476" s="129">
        <f t="shared" ref="BX476" si="8455">P476/P498</f>
        <v>4.245738179478932E-2</v>
      </c>
      <c r="BY476" s="130">
        <f t="shared" ref="BY476" si="8456">Q476/Q498</f>
        <v>4.4982698961937718E-2</v>
      </c>
      <c r="BZ476" s="131">
        <f t="shared" ref="BZ476" si="8457">R476/R498</f>
        <v>4.1184767277856138E-2</v>
      </c>
      <c r="CA476" s="132">
        <f t="shared" ref="CA476" si="8458">S476/S498</f>
        <v>3.0754892823858342E-2</v>
      </c>
      <c r="CB476" s="129">
        <f t="shared" ref="CB476" si="8459">T476/T498</f>
        <v>3.2930845225027441E-2</v>
      </c>
      <c r="CC476" s="130">
        <f t="shared" ref="CC476" si="8460">U476/U498</f>
        <v>9.553349875930521E-2</v>
      </c>
      <c r="CD476" s="131">
        <f t="shared" ref="CD476" si="8461">V476/V498</f>
        <v>1.4614812979935596E-2</v>
      </c>
      <c r="CE476" s="132">
        <f t="shared" ref="CE476" si="8462">W476/W498</f>
        <v>3.8046924540266328E-2</v>
      </c>
      <c r="CF476" s="129">
        <f t="shared" ref="CF476" si="8463">X476/X498</f>
        <v>4.2718446601941747E-2</v>
      </c>
      <c r="CG476" s="130">
        <f t="shared" ref="CG476" si="8464">Y476/Y498</f>
        <v>5.4105363075462744E-2</v>
      </c>
      <c r="CH476" s="131">
        <f t="shared" ref="CH476" si="8465">Z476/Z498</f>
        <v>6.4102564102564097E-2</v>
      </c>
      <c r="CI476" s="129">
        <f t="shared" ref="CI476" si="8466">AA476/AA498</f>
        <v>2.3551001682214405E-2</v>
      </c>
      <c r="CJ476" s="135">
        <f t="shared" ref="CJ476" si="8467">AB476/AB498</f>
        <v>4.4849427714190468E-2</v>
      </c>
      <c r="CK476" s="136">
        <f t="shared" ref="CK476" si="8468">AC476/AC498</f>
        <v>2.4723806129722026E-2</v>
      </c>
    </row>
    <row r="477" spans="1:89" ht="15" thickTop="1" thickBot="1">
      <c r="A477" s="137" t="s">
        <v>19</v>
      </c>
      <c r="B477" s="189">
        <v>339</v>
      </c>
      <c r="C477" s="190">
        <v>170</v>
      </c>
      <c r="D477" s="191">
        <v>202</v>
      </c>
      <c r="E477" s="192">
        <v>162</v>
      </c>
      <c r="F477" s="189">
        <v>311</v>
      </c>
      <c r="G477" s="193">
        <v>155</v>
      </c>
      <c r="H477" s="191">
        <v>406</v>
      </c>
      <c r="I477" s="192">
        <v>329</v>
      </c>
      <c r="J477" s="189">
        <v>53</v>
      </c>
      <c r="K477" s="193">
        <v>122</v>
      </c>
      <c r="L477" s="191">
        <v>123</v>
      </c>
      <c r="M477" s="189">
        <v>223</v>
      </c>
      <c r="N477" s="194">
        <v>325</v>
      </c>
      <c r="O477" s="195">
        <v>446</v>
      </c>
      <c r="P477" s="189">
        <v>202</v>
      </c>
      <c r="Q477" s="193">
        <v>210</v>
      </c>
      <c r="R477" s="191">
        <v>282</v>
      </c>
      <c r="S477" s="192">
        <v>147</v>
      </c>
      <c r="T477" s="189">
        <v>26</v>
      </c>
      <c r="U477" s="193">
        <v>109</v>
      </c>
      <c r="V477" s="191">
        <v>223</v>
      </c>
      <c r="W477" s="192">
        <v>197</v>
      </c>
      <c r="X477" s="189">
        <v>220</v>
      </c>
      <c r="Y477" s="193">
        <v>155</v>
      </c>
      <c r="Z477" s="191">
        <v>367</v>
      </c>
      <c r="AA477" s="189">
        <v>276</v>
      </c>
      <c r="AB477" s="172">
        <f t="shared" si="8413"/>
        <v>3079</v>
      </c>
      <c r="AC477" s="173">
        <f t="shared" si="8414"/>
        <v>2701</v>
      </c>
      <c r="AE477" s="269" t="s">
        <v>13</v>
      </c>
      <c r="AF477" s="20">
        <f t="shared" ref="AF477:BG477" si="8469">SUM(AF474:AF476)</f>
        <v>612</v>
      </c>
      <c r="AG477" s="21">
        <f t="shared" si="8469"/>
        <v>464</v>
      </c>
      <c r="AH477" s="20">
        <f t="shared" si="8469"/>
        <v>314</v>
      </c>
      <c r="AI477" s="21">
        <f t="shared" si="8469"/>
        <v>288</v>
      </c>
      <c r="AJ477" s="20">
        <f t="shared" si="8469"/>
        <v>455</v>
      </c>
      <c r="AK477" s="21">
        <f t="shared" si="8469"/>
        <v>296</v>
      </c>
      <c r="AL477" s="20">
        <f t="shared" si="8469"/>
        <v>834</v>
      </c>
      <c r="AM477" s="21">
        <f t="shared" si="8469"/>
        <v>572</v>
      </c>
      <c r="AN477" s="20">
        <f t="shared" si="8469"/>
        <v>143</v>
      </c>
      <c r="AO477" s="21">
        <f t="shared" si="8469"/>
        <v>276</v>
      </c>
      <c r="AP477" s="20">
        <f t="shared" si="8469"/>
        <v>196</v>
      </c>
      <c r="AQ477" s="21">
        <f t="shared" si="8469"/>
        <v>445</v>
      </c>
      <c r="AR477" s="20">
        <f t="shared" si="8469"/>
        <v>681</v>
      </c>
      <c r="AS477" s="21">
        <f t="shared" si="8469"/>
        <v>739</v>
      </c>
      <c r="AT477" s="20">
        <f t="shared" si="8469"/>
        <v>423</v>
      </c>
      <c r="AU477" s="21">
        <f t="shared" si="8469"/>
        <v>333</v>
      </c>
      <c r="AV477" s="20">
        <f t="shared" si="8469"/>
        <v>545</v>
      </c>
      <c r="AW477" s="21">
        <f t="shared" si="8469"/>
        <v>250</v>
      </c>
      <c r="AX477" s="20">
        <f t="shared" si="8469"/>
        <v>75</v>
      </c>
      <c r="AY477" s="21">
        <f t="shared" si="8469"/>
        <v>191</v>
      </c>
      <c r="AZ477" s="20">
        <f t="shared" si="8469"/>
        <v>341</v>
      </c>
      <c r="BA477" s="21">
        <f t="shared" si="8469"/>
        <v>473</v>
      </c>
      <c r="BB477" s="20">
        <f t="shared" si="8469"/>
        <v>354</v>
      </c>
      <c r="BC477" s="21">
        <f t="shared" si="8469"/>
        <v>334</v>
      </c>
      <c r="BD477" s="20">
        <f t="shared" si="8469"/>
        <v>690</v>
      </c>
      <c r="BE477" s="21">
        <f t="shared" si="8469"/>
        <v>683</v>
      </c>
      <c r="BF477" s="174">
        <f t="shared" si="8469"/>
        <v>5663</v>
      </c>
      <c r="BG477" s="175">
        <f t="shared" si="8469"/>
        <v>5344</v>
      </c>
      <c r="BI477" s="137" t="s">
        <v>19</v>
      </c>
      <c r="BJ477" s="129">
        <f>B477/B498</f>
        <v>8.7483870967741933E-2</v>
      </c>
      <c r="BK477" s="130">
        <f t="shared" ref="BK477" si="8470">C477/C498</f>
        <v>3.8374717832957109E-2</v>
      </c>
      <c r="BL477" s="131">
        <f t="shared" ref="BL477" si="8471">D477/D498</f>
        <v>8.6398631308810953E-2</v>
      </c>
      <c r="BM477" s="132">
        <f t="shared" ref="BM477" si="8472">E477/E498</f>
        <v>5.5612770339855816E-2</v>
      </c>
      <c r="BN477" s="129">
        <f t="shared" ref="BN477" si="8473">F477/F498</f>
        <v>8.3985957331893055E-2</v>
      </c>
      <c r="BO477" s="130">
        <f t="shared" ref="BO477" si="8474">G477/G498</f>
        <v>4.6546546546546545E-2</v>
      </c>
      <c r="BP477" s="131">
        <f t="shared" ref="BP477" si="8475">H477/H498</f>
        <v>6.6963549397987793E-2</v>
      </c>
      <c r="BQ477" s="132">
        <f t="shared" ref="BQ477" si="8476">I477/I498</f>
        <v>5.2944962986803991E-2</v>
      </c>
      <c r="BR477" s="129">
        <f t="shared" ref="BR477" si="8477">J477/J498</f>
        <v>3.7695590327169272E-2</v>
      </c>
      <c r="BS477" s="130">
        <f t="shared" ref="BS477" si="8478">K477/K498</f>
        <v>9.7056483691328563E-2</v>
      </c>
      <c r="BT477" s="131">
        <f t="shared" ref="BT477" si="8479">L477/L498</f>
        <v>4.1836734693877553E-2</v>
      </c>
      <c r="BU477" s="129">
        <f t="shared" ref="BU477" si="8480">M477/M498</f>
        <v>8.6300309597523217E-2</v>
      </c>
      <c r="BV477" s="133">
        <f t="shared" ref="BV477" si="8481">N477/N498</f>
        <v>5.6669572798605058E-2</v>
      </c>
      <c r="BW477" s="134">
        <f t="shared" ref="BW477" si="8482">O477/O498</f>
        <v>8.1789840454795523E-2</v>
      </c>
      <c r="BX477" s="129">
        <f t="shared" ref="BX477" si="8483">P477/P498</f>
        <v>6.4972660019298814E-2</v>
      </c>
      <c r="BY477" s="130">
        <f t="shared" ref="BY477" si="8484">Q477/Q498</f>
        <v>7.2664359861591699E-2</v>
      </c>
      <c r="BZ477" s="131">
        <f t="shared" ref="BZ477" si="8485">R477/R498</f>
        <v>7.954866008462623E-2</v>
      </c>
      <c r="CA477" s="132">
        <f t="shared" ref="CA477" si="8486">S477/S498</f>
        <v>4.5666356011183594E-2</v>
      </c>
      <c r="CB477" s="129">
        <f t="shared" ref="CB477" si="8487">T477/T498</f>
        <v>2.8540065861690452E-2</v>
      </c>
      <c r="CC477" s="130">
        <f t="shared" ref="CC477" si="8488">U477/U498</f>
        <v>0.13523573200992556</v>
      </c>
      <c r="CD477" s="131">
        <f t="shared" ref="CD477" si="8489">V477/V498</f>
        <v>5.5239038890265046E-2</v>
      </c>
      <c r="CE477" s="132">
        <f t="shared" ref="CE477" si="8490">W477/W498</f>
        <v>6.246036778693722E-2</v>
      </c>
      <c r="CF477" s="129">
        <f t="shared" ref="CF477" si="8491">X477/X498</f>
        <v>8.5436893203883493E-2</v>
      </c>
      <c r="CG477" s="130">
        <f t="shared" ref="CG477" si="8492">Y477/Y498</f>
        <v>7.3564309444708112E-2</v>
      </c>
      <c r="CH477" s="131">
        <f t="shared" ref="CH477" si="8493">Z477/Z498</f>
        <v>7.7133249264396811E-2</v>
      </c>
      <c r="CI477" s="129">
        <f t="shared" ref="CI477" si="8494">AA477/AA498</f>
        <v>4.2208288729163483E-2</v>
      </c>
      <c r="CJ477" s="135">
        <f t="shared" ref="CJ477" si="8495">AB477/AB498</f>
        <v>6.8429825536170691E-2</v>
      </c>
      <c r="CK477" s="136">
        <f t="shared" ref="CK477" si="8496">AC477/AC498</f>
        <v>6.0161261582323593E-2</v>
      </c>
    </row>
    <row r="478" spans="1:89" ht="14" thickTop="1">
      <c r="A478" s="146" t="s">
        <v>20</v>
      </c>
      <c r="B478" s="196">
        <v>299</v>
      </c>
      <c r="C478" s="197">
        <v>140</v>
      </c>
      <c r="D478" s="198">
        <v>146</v>
      </c>
      <c r="E478" s="199">
        <v>65</v>
      </c>
      <c r="F478" s="196">
        <v>222</v>
      </c>
      <c r="G478" s="200">
        <v>55</v>
      </c>
      <c r="H478" s="198">
        <v>299</v>
      </c>
      <c r="I478" s="199">
        <v>138</v>
      </c>
      <c r="J478" s="196">
        <v>70</v>
      </c>
      <c r="K478" s="200">
        <v>104</v>
      </c>
      <c r="L478" s="198">
        <v>72</v>
      </c>
      <c r="M478" s="196">
        <v>227</v>
      </c>
      <c r="N478" s="201">
        <v>294</v>
      </c>
      <c r="O478" s="202">
        <v>251</v>
      </c>
      <c r="P478" s="196">
        <v>180</v>
      </c>
      <c r="Q478" s="200">
        <v>142</v>
      </c>
      <c r="R478" s="198">
        <v>213</v>
      </c>
      <c r="S478" s="199">
        <v>108</v>
      </c>
      <c r="T478" s="196">
        <v>39</v>
      </c>
      <c r="U478" s="200">
        <v>83</v>
      </c>
      <c r="V478" s="198">
        <v>171</v>
      </c>
      <c r="W478" s="199">
        <v>157</v>
      </c>
      <c r="X478" s="196">
        <v>189</v>
      </c>
      <c r="Y478" s="200">
        <v>134</v>
      </c>
      <c r="Z478" s="198">
        <v>332</v>
      </c>
      <c r="AA478" s="196">
        <v>305</v>
      </c>
      <c r="AB478" s="172">
        <f t="shared" si="8413"/>
        <v>2526</v>
      </c>
      <c r="AC478" s="173">
        <f t="shared" si="8414"/>
        <v>1909</v>
      </c>
      <c r="BI478" s="146" t="s">
        <v>20</v>
      </c>
      <c r="BJ478" s="129">
        <f>B478/B498</f>
        <v>7.716129032258065E-2</v>
      </c>
      <c r="BK478" s="130">
        <f t="shared" ref="BK478" si="8497">C478/C498</f>
        <v>3.160270880361174E-2</v>
      </c>
      <c r="BL478" s="131">
        <f t="shared" ref="BL478" si="8498">D478/D498</f>
        <v>6.2446535500427718E-2</v>
      </c>
      <c r="BM478" s="132">
        <f t="shared" ref="BM478" si="8499">E478/E498</f>
        <v>2.2313765877102643E-2</v>
      </c>
      <c r="BN478" s="129">
        <f t="shared" ref="BN478" si="8500">F478/F498</f>
        <v>5.9951390764245209E-2</v>
      </c>
      <c r="BO478" s="130">
        <f t="shared" ref="BO478" si="8501">G478/G498</f>
        <v>1.6516516516516516E-2</v>
      </c>
      <c r="BP478" s="131">
        <f t="shared" ref="BP478" si="8502">H478/H498</f>
        <v>4.9315520369454066E-2</v>
      </c>
      <c r="BQ478" s="132">
        <f t="shared" ref="BQ478" si="8503">I478/I498</f>
        <v>2.2207917605407145E-2</v>
      </c>
      <c r="BR478" s="129">
        <f t="shared" ref="BR478" si="8504">J478/J498</f>
        <v>4.9786628733997154E-2</v>
      </c>
      <c r="BS478" s="130">
        <f t="shared" ref="BS478" si="8505">K478/K498</f>
        <v>8.2736674622116146E-2</v>
      </c>
      <c r="BT478" s="131">
        <f t="shared" ref="BT478" si="8506">L478/L498</f>
        <v>2.4489795918367346E-2</v>
      </c>
      <c r="BU478" s="129">
        <f t="shared" ref="BU478" si="8507">M478/M498</f>
        <v>8.7848297213622292E-2</v>
      </c>
      <c r="BV478" s="133">
        <f t="shared" ref="BV478" si="8508">N478/N498</f>
        <v>5.1264167393199653E-2</v>
      </c>
      <c r="BW478" s="134">
        <f t="shared" ref="BW478" si="8509">O478/O498</f>
        <v>4.6029708417384928E-2</v>
      </c>
      <c r="BX478" s="129">
        <f t="shared" ref="BX478" si="8510">P478/P498</f>
        <v>5.7896429720167258E-2</v>
      </c>
      <c r="BY478" s="130">
        <f t="shared" ref="BY478" si="8511">Q478/Q498</f>
        <v>4.9134948096885817E-2</v>
      </c>
      <c r="BZ478" s="131">
        <f t="shared" ref="BZ478" si="8512">R478/R498</f>
        <v>6.0084626234132583E-2</v>
      </c>
      <c r="CA478" s="132">
        <f t="shared" ref="CA478" si="8513">S478/S498</f>
        <v>3.3550792171481825E-2</v>
      </c>
      <c r="CB478" s="129">
        <f t="shared" ref="CB478" si="8514">T478/T498</f>
        <v>4.2810098792535674E-2</v>
      </c>
      <c r="CC478" s="130">
        <f t="shared" ref="CC478" si="8515">U478/U498</f>
        <v>0.10297766749379653</v>
      </c>
      <c r="CD478" s="131">
        <f t="shared" ref="CD478" si="8516">V478/V498</f>
        <v>4.2358186772355706E-2</v>
      </c>
      <c r="CE478" s="132">
        <f t="shared" ref="CE478" si="8517">W478/W498</f>
        <v>4.9778059606848446E-2</v>
      </c>
      <c r="CF478" s="129">
        <f t="shared" ref="CF478" si="8518">X478/X498</f>
        <v>7.3398058252427179E-2</v>
      </c>
      <c r="CG478" s="130">
        <f t="shared" ref="CG478" si="8519">Y478/Y498</f>
        <v>6.3597532036070242E-2</v>
      </c>
      <c r="CH478" s="131">
        <f t="shared" ref="CH478" si="8520">Z478/Z498</f>
        <v>6.9777217318200926E-2</v>
      </c>
      <c r="CI478" s="129">
        <f t="shared" ref="CI478" si="8521">AA478/AA498</f>
        <v>4.6643217617372688E-2</v>
      </c>
      <c r="CJ478" s="135">
        <f t="shared" ref="CJ478" si="8522">AB478/AB498</f>
        <v>5.6139571063451493E-2</v>
      </c>
      <c r="CK478" s="136">
        <f t="shared" ref="CK478" si="8523">AC478/AC498</f>
        <v>4.2520491803278687E-2</v>
      </c>
    </row>
    <row r="479" spans="1:89" ht="14" thickBot="1">
      <c r="A479" s="137" t="s">
        <v>21</v>
      </c>
      <c r="B479" s="189">
        <v>313</v>
      </c>
      <c r="C479" s="190">
        <v>324</v>
      </c>
      <c r="D479" s="191">
        <v>168</v>
      </c>
      <c r="E479" s="192">
        <v>223</v>
      </c>
      <c r="F479" s="189">
        <v>233</v>
      </c>
      <c r="G479" s="193">
        <v>241</v>
      </c>
      <c r="H479" s="191">
        <v>535</v>
      </c>
      <c r="I479" s="192">
        <v>434</v>
      </c>
      <c r="J479" s="189">
        <v>73</v>
      </c>
      <c r="K479" s="193">
        <v>172</v>
      </c>
      <c r="L479" s="191">
        <v>124</v>
      </c>
      <c r="M479" s="189">
        <v>218</v>
      </c>
      <c r="N479" s="194">
        <v>387</v>
      </c>
      <c r="O479" s="195">
        <v>488</v>
      </c>
      <c r="P479" s="189">
        <v>243</v>
      </c>
      <c r="Q479" s="193">
        <v>191</v>
      </c>
      <c r="R479" s="191">
        <v>332</v>
      </c>
      <c r="S479" s="192">
        <v>142</v>
      </c>
      <c r="T479" s="189">
        <v>36</v>
      </c>
      <c r="U479" s="193">
        <v>108</v>
      </c>
      <c r="V479" s="191">
        <v>170</v>
      </c>
      <c r="W479" s="192">
        <v>316</v>
      </c>
      <c r="X479" s="189">
        <v>165</v>
      </c>
      <c r="Y479" s="193">
        <v>200</v>
      </c>
      <c r="Z479" s="191">
        <v>358</v>
      </c>
      <c r="AA479" s="189">
        <v>378</v>
      </c>
      <c r="AB479" s="172">
        <f t="shared" si="8413"/>
        <v>3137</v>
      </c>
      <c r="AC479" s="173">
        <f t="shared" si="8414"/>
        <v>3435</v>
      </c>
      <c r="AE479" s="272" t="s">
        <v>85</v>
      </c>
      <c r="BI479" s="137" t="s">
        <v>21</v>
      </c>
      <c r="BJ479" s="129">
        <f>B479/B498</f>
        <v>8.0774193548387094E-2</v>
      </c>
      <c r="BK479" s="130">
        <f t="shared" ref="BK479" si="8524">C479/C498</f>
        <v>7.3137697516930028E-2</v>
      </c>
      <c r="BL479" s="131">
        <f t="shared" ref="BL479" si="8525">D479/D498</f>
        <v>7.1856287425149698E-2</v>
      </c>
      <c r="BM479" s="132">
        <f t="shared" ref="BM479" si="8526">E479/E498</f>
        <v>7.6553381393752146E-2</v>
      </c>
      <c r="BN479" s="129">
        <f t="shared" ref="BN479" si="8527">F479/F498</f>
        <v>6.292195517148258E-2</v>
      </c>
      <c r="BO479" s="130">
        <f t="shared" ref="BO479" si="8528">G479/G498</f>
        <v>7.2372372372372373E-2</v>
      </c>
      <c r="BP479" s="131">
        <f t="shared" ref="BP479" si="8529">H479/H498</f>
        <v>8.8240145142668647E-2</v>
      </c>
      <c r="BQ479" s="132">
        <f t="shared" ref="BQ479" si="8530">I479/I498</f>
        <v>6.9842291599613776E-2</v>
      </c>
      <c r="BR479" s="129">
        <f t="shared" ref="BR479" si="8531">J479/J498</f>
        <v>5.1920341394025606E-2</v>
      </c>
      <c r="BS479" s="130">
        <f t="shared" ref="BS479" si="8532">K479/K498</f>
        <v>0.13683373110580749</v>
      </c>
      <c r="BT479" s="131">
        <f t="shared" ref="BT479" si="8533">L479/L498</f>
        <v>4.2176870748299317E-2</v>
      </c>
      <c r="BU479" s="129">
        <f t="shared" ref="BU479" si="8534">M479/M498</f>
        <v>8.4365325077399383E-2</v>
      </c>
      <c r="BV479" s="133">
        <f t="shared" ref="BV479" si="8535">N479/N498</f>
        <v>6.748038360941587E-2</v>
      </c>
      <c r="BW479" s="134">
        <f t="shared" ref="BW479" si="8536">O479/O498</f>
        <v>8.9492022739776272E-2</v>
      </c>
      <c r="BX479" s="129">
        <f t="shared" ref="BX479" si="8537">P479/P498</f>
        <v>7.8160180122225795E-2</v>
      </c>
      <c r="BY479" s="130">
        <f t="shared" ref="BY479" si="8538">Q479/Q498</f>
        <v>6.6089965397923875E-2</v>
      </c>
      <c r="BZ479" s="131">
        <f t="shared" ref="BZ479" si="8539">R479/R498</f>
        <v>9.3653032440056419E-2</v>
      </c>
      <c r="CA479" s="132">
        <f t="shared" ref="CA479" si="8540">S479/S498</f>
        <v>4.411307859583722E-2</v>
      </c>
      <c r="CB479" s="129">
        <f t="shared" ref="CB479" si="8541">T479/T498</f>
        <v>3.951701427003293E-2</v>
      </c>
      <c r="CC479" s="130">
        <f t="shared" ref="CC479" si="8542">U479/U498</f>
        <v>0.13399503722084366</v>
      </c>
      <c r="CD479" s="131">
        <f t="shared" ref="CD479" si="8543">V479/V498</f>
        <v>4.2110478077780532E-2</v>
      </c>
      <c r="CE479" s="132">
        <f t="shared" ref="CE479" si="8544">W479/W498</f>
        <v>0.10019023462270134</v>
      </c>
      <c r="CF479" s="129">
        <f t="shared" ref="CF479" si="8545">X479/X498</f>
        <v>6.4077669902912623E-2</v>
      </c>
      <c r="CG479" s="130">
        <f t="shared" ref="CG479" si="8546">Y479/Y498</f>
        <v>9.4921689606074985E-2</v>
      </c>
      <c r="CH479" s="131">
        <f t="shared" ref="CH479" si="8547">Z479/Z498</f>
        <v>7.5241698192517859E-2</v>
      </c>
      <c r="CI479" s="129">
        <f t="shared" ref="CI479" si="8548">AA479/AA498</f>
        <v>5.7807004129071721E-2</v>
      </c>
      <c r="CJ479" s="135">
        <f t="shared" ref="CJ479" si="8549">AB479/AB498</f>
        <v>6.9718857650850091E-2</v>
      </c>
      <c r="CK479" s="136">
        <f t="shared" ref="CK479" si="8550">AC479/AC498</f>
        <v>7.6510156806842478E-2</v>
      </c>
    </row>
    <row r="480" spans="1:89" ht="15" thickTop="1" thickBot="1">
      <c r="A480" s="146" t="s">
        <v>22</v>
      </c>
      <c r="B480" s="196">
        <v>248</v>
      </c>
      <c r="C480" s="197">
        <v>326</v>
      </c>
      <c r="D480" s="198">
        <v>272</v>
      </c>
      <c r="E480" s="199">
        <v>144</v>
      </c>
      <c r="F480" s="196">
        <v>334</v>
      </c>
      <c r="G480" s="200">
        <v>136</v>
      </c>
      <c r="H480" s="198">
        <v>423</v>
      </c>
      <c r="I480" s="199">
        <v>372</v>
      </c>
      <c r="J480" s="196">
        <v>86</v>
      </c>
      <c r="K480" s="200">
        <v>138</v>
      </c>
      <c r="L480" s="198">
        <v>121</v>
      </c>
      <c r="M480" s="196">
        <v>332</v>
      </c>
      <c r="N480" s="201">
        <v>360</v>
      </c>
      <c r="O480" s="202">
        <v>588</v>
      </c>
      <c r="P480" s="196">
        <v>248</v>
      </c>
      <c r="Q480" s="200">
        <v>181</v>
      </c>
      <c r="R480" s="198">
        <v>308</v>
      </c>
      <c r="S480" s="199">
        <v>190</v>
      </c>
      <c r="T480" s="196">
        <v>32</v>
      </c>
      <c r="U480" s="200">
        <v>72</v>
      </c>
      <c r="V480" s="198">
        <v>135</v>
      </c>
      <c r="W480" s="199">
        <v>330</v>
      </c>
      <c r="X480" s="196">
        <v>167</v>
      </c>
      <c r="Y480" s="200">
        <v>148</v>
      </c>
      <c r="Z480" s="198">
        <v>391</v>
      </c>
      <c r="AA480" s="196">
        <v>408</v>
      </c>
      <c r="AB480" s="172">
        <f t="shared" si="8413"/>
        <v>3125</v>
      </c>
      <c r="AC480" s="173">
        <f t="shared" si="8414"/>
        <v>3365</v>
      </c>
      <c r="AE480" s="298" t="s">
        <v>0</v>
      </c>
      <c r="AF480" s="292" t="s">
        <v>1</v>
      </c>
      <c r="AG480" s="293"/>
      <c r="AH480" s="292" t="s">
        <v>2</v>
      </c>
      <c r="AI480" s="293"/>
      <c r="AJ480" s="292" t="s">
        <v>3</v>
      </c>
      <c r="AK480" s="293"/>
      <c r="AL480" s="292" t="s">
        <v>4</v>
      </c>
      <c r="AM480" s="293"/>
      <c r="AN480" s="292" t="s">
        <v>5</v>
      </c>
      <c r="AO480" s="293"/>
      <c r="AP480" s="292" t="s">
        <v>6</v>
      </c>
      <c r="AQ480" s="293"/>
      <c r="AR480" s="292" t="s">
        <v>7</v>
      </c>
      <c r="AS480" s="293"/>
      <c r="AT480" s="292" t="s">
        <v>8</v>
      </c>
      <c r="AU480" s="293"/>
      <c r="AV480" s="292" t="s">
        <v>9</v>
      </c>
      <c r="AW480" s="293"/>
      <c r="AX480" s="292" t="s">
        <v>10</v>
      </c>
      <c r="AY480" s="293"/>
      <c r="AZ480" s="292" t="s">
        <v>11</v>
      </c>
      <c r="BA480" s="293"/>
      <c r="BB480" s="292" t="s">
        <v>12</v>
      </c>
      <c r="BC480" s="293"/>
      <c r="BD480" s="294" t="s">
        <v>40</v>
      </c>
      <c r="BE480" s="295"/>
      <c r="BF480" s="296" t="s">
        <v>41</v>
      </c>
      <c r="BG480" s="297"/>
      <c r="BI480" s="146" t="s">
        <v>22</v>
      </c>
      <c r="BJ480" s="129">
        <f>B480/B498</f>
        <v>6.4000000000000001E-2</v>
      </c>
      <c r="BK480" s="130">
        <f t="shared" ref="BK480" si="8551">C480/C498</f>
        <v>7.3589164785553052E-2</v>
      </c>
      <c r="BL480" s="131">
        <f t="shared" ref="BL480" si="8552">D480/D498</f>
        <v>0.11633875106928999</v>
      </c>
      <c r="BM480" s="132">
        <f t="shared" ref="BM480" si="8553">E480/E498</f>
        <v>4.9433573635427393E-2</v>
      </c>
      <c r="BN480" s="129">
        <f t="shared" ref="BN480" si="8554">F480/F498</f>
        <v>9.0197137456116669E-2</v>
      </c>
      <c r="BO480" s="130">
        <f t="shared" ref="BO480" si="8555">G480/G498</f>
        <v>4.0840840840840838E-2</v>
      </c>
      <c r="BP480" s="131">
        <f t="shared" ref="BP480" si="8556">H480/H498</f>
        <v>6.9767441860465115E-2</v>
      </c>
      <c r="BQ480" s="132">
        <f t="shared" ref="BQ480" si="8557">I480/I498</f>
        <v>5.9864821371097519E-2</v>
      </c>
      <c r="BR480" s="129">
        <f t="shared" ref="BR480" si="8558">J480/J498</f>
        <v>6.1166429587482217E-2</v>
      </c>
      <c r="BS480" s="130">
        <f t="shared" ref="BS480" si="8559">K480/K498</f>
        <v>0.10978520286396182</v>
      </c>
      <c r="BT480" s="131">
        <f t="shared" ref="BT480" si="8560">L480/L498</f>
        <v>4.1156462585034012E-2</v>
      </c>
      <c r="BU480" s="129">
        <f t="shared" ref="BU480" si="8561">M480/M498</f>
        <v>0.12848297213622292</v>
      </c>
      <c r="BV480" s="133">
        <f t="shared" ref="BV480" si="8562">N480/N498</f>
        <v>6.2772449869224062E-2</v>
      </c>
      <c r="BW480" s="134">
        <f t="shared" ref="BW480" si="8563">O480/O498</f>
        <v>0.10783055198973042</v>
      </c>
      <c r="BX480" s="129">
        <f t="shared" ref="BX480" si="8564">P480/P498</f>
        <v>7.9768414281119332E-2</v>
      </c>
      <c r="BY480" s="130">
        <f t="shared" ref="BY480" si="8565">Q480/Q498</f>
        <v>6.262975778546713E-2</v>
      </c>
      <c r="BZ480" s="131">
        <f t="shared" ref="BZ480" si="8566">R480/R498</f>
        <v>8.6882933709449925E-2</v>
      </c>
      <c r="CA480" s="132">
        <f t="shared" ref="CA480" si="8567">S480/S498</f>
        <v>5.9024541783162472E-2</v>
      </c>
      <c r="CB480" s="129">
        <f t="shared" ref="CB480" si="8568">T480/T498</f>
        <v>3.512623490669594E-2</v>
      </c>
      <c r="CC480" s="130">
        <f t="shared" ref="CC480" si="8569">U480/U498</f>
        <v>8.9330024813895778E-2</v>
      </c>
      <c r="CD480" s="131">
        <f t="shared" ref="CD480" si="8570">V480/V498</f>
        <v>3.3440673767649247E-2</v>
      </c>
      <c r="CE480" s="132">
        <f t="shared" ref="CE480" si="8571">W480/W498</f>
        <v>0.1046290424857324</v>
      </c>
      <c r="CF480" s="129">
        <f t="shared" ref="CF480" si="8572">X480/X498</f>
        <v>6.4854368932038831E-2</v>
      </c>
      <c r="CG480" s="130">
        <f t="shared" ref="CG480" si="8573">Y480/Y498</f>
        <v>7.0242050308495493E-2</v>
      </c>
      <c r="CH480" s="131">
        <f t="shared" ref="CH480" si="8574">Z480/Z498</f>
        <v>8.2177385456073976E-2</v>
      </c>
      <c r="CI480" s="129">
        <f t="shared" ref="CI480" si="8575">AA480/AA498</f>
        <v>6.2394861599632971E-2</v>
      </c>
      <c r="CJ480" s="135">
        <f t="shared" ref="CJ480" si="8576">AB480/AB498</f>
        <v>6.9452161351261255E-2</v>
      </c>
      <c r="CK480" s="136">
        <f t="shared" ref="CK480" si="8577">AC480/AC498</f>
        <v>7.4950997861724877E-2</v>
      </c>
    </row>
    <row r="481" spans="1:89" ht="15" thickTop="1" thickBot="1">
      <c r="A481" s="137" t="s">
        <v>23</v>
      </c>
      <c r="B481" s="189">
        <v>223</v>
      </c>
      <c r="C481" s="190">
        <v>255</v>
      </c>
      <c r="D481" s="191">
        <v>181</v>
      </c>
      <c r="E481" s="192">
        <v>135</v>
      </c>
      <c r="F481" s="189">
        <v>293</v>
      </c>
      <c r="G481" s="193">
        <v>184</v>
      </c>
      <c r="H481" s="191">
        <v>376</v>
      </c>
      <c r="I481" s="192">
        <v>376</v>
      </c>
      <c r="J481" s="189">
        <v>97</v>
      </c>
      <c r="K481" s="193">
        <v>111</v>
      </c>
      <c r="L481" s="191">
        <v>156</v>
      </c>
      <c r="M481" s="189">
        <v>282</v>
      </c>
      <c r="N481" s="194">
        <v>271</v>
      </c>
      <c r="O481" s="195">
        <v>500</v>
      </c>
      <c r="P481" s="189">
        <v>186</v>
      </c>
      <c r="Q481" s="193">
        <v>171</v>
      </c>
      <c r="R481" s="191">
        <v>265</v>
      </c>
      <c r="S481" s="192">
        <v>225</v>
      </c>
      <c r="T481" s="189">
        <v>31</v>
      </c>
      <c r="U481" s="193">
        <v>60</v>
      </c>
      <c r="V481" s="191">
        <v>165</v>
      </c>
      <c r="W481" s="192">
        <v>310</v>
      </c>
      <c r="X481" s="189">
        <v>121</v>
      </c>
      <c r="Y481" s="193">
        <v>146</v>
      </c>
      <c r="Z481" s="191">
        <v>327</v>
      </c>
      <c r="AA481" s="189">
        <v>390</v>
      </c>
      <c r="AB481" s="172">
        <f t="shared" si="8413"/>
        <v>2692</v>
      </c>
      <c r="AC481" s="173">
        <f t="shared" si="8414"/>
        <v>3145</v>
      </c>
      <c r="AE481" s="299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5.7548387096774192E-2</v>
      </c>
      <c r="BK481" s="130">
        <f t="shared" ref="BK481" si="8578">C481/C498</f>
        <v>5.7562076749435663E-2</v>
      </c>
      <c r="BL481" s="131">
        <f t="shared" ref="BL481" si="8579">D481/D498</f>
        <v>7.7416595380667239E-2</v>
      </c>
      <c r="BM481" s="132">
        <f t="shared" ref="BM481" si="8580">E481/E498</f>
        <v>4.6343975283213185E-2</v>
      </c>
      <c r="BN481" s="129">
        <f t="shared" ref="BN481" si="8581">F481/F498</f>
        <v>7.9125033756413721E-2</v>
      </c>
      <c r="BO481" s="130">
        <f t="shared" ref="BO481" si="8582">G481/G498</f>
        <v>5.5255255255255258E-2</v>
      </c>
      <c r="BP481" s="131">
        <f t="shared" ref="BP481" si="8583">H481/H498</f>
        <v>6.2015503875968991E-2</v>
      </c>
      <c r="BQ481" s="132">
        <f t="shared" ref="BQ481" si="8584">I481/I498</f>
        <v>6.050852912777599E-2</v>
      </c>
      <c r="BR481" s="129">
        <f t="shared" ref="BR481" si="8585">J481/J498</f>
        <v>6.8990042674253196E-2</v>
      </c>
      <c r="BS481" s="130">
        <f t="shared" ref="BS481" si="8586">K481/K498</f>
        <v>8.83054892601432E-2</v>
      </c>
      <c r="BT481" s="131">
        <f t="shared" ref="BT481" si="8587">L481/L498</f>
        <v>5.3061224489795916E-2</v>
      </c>
      <c r="BU481" s="129">
        <f t="shared" ref="BU481" si="8588">M481/M498</f>
        <v>0.10913312693498452</v>
      </c>
      <c r="BV481" s="133">
        <f t="shared" ref="BV481" si="8589">N481/N498</f>
        <v>4.7253705318221449E-2</v>
      </c>
      <c r="BW481" s="134">
        <f t="shared" ref="BW481" si="8590">O481/O498</f>
        <v>9.1692646249770762E-2</v>
      </c>
      <c r="BX481" s="129">
        <f t="shared" ref="BX481" si="8591">P481/P498</f>
        <v>5.9826310710839499E-2</v>
      </c>
      <c r="BY481" s="130">
        <f t="shared" ref="BY481" si="8592">Q481/Q498</f>
        <v>5.9169550173010378E-2</v>
      </c>
      <c r="BZ481" s="131">
        <f t="shared" ref="BZ481" si="8593">R481/R498</f>
        <v>7.4753173483779967E-2</v>
      </c>
      <c r="CA481" s="132">
        <f t="shared" ref="CA481" si="8594">S481/S498</f>
        <v>6.9897483690587139E-2</v>
      </c>
      <c r="CB481" s="129">
        <f t="shared" ref="CB481" si="8595">T481/T498</f>
        <v>3.4028540065861687E-2</v>
      </c>
      <c r="CC481" s="130">
        <f t="shared" ref="CC481" si="8596">U481/U498</f>
        <v>7.4441687344913146E-2</v>
      </c>
      <c r="CD481" s="131">
        <f t="shared" ref="CD481" si="8597">V481/V498</f>
        <v>4.0871934604904632E-2</v>
      </c>
      <c r="CE481" s="132">
        <f t="shared" ref="CE481" si="8598">W481/W498</f>
        <v>9.8287888395688014E-2</v>
      </c>
      <c r="CF481" s="129">
        <f t="shared" ref="CF481" si="8599">X481/X498</f>
        <v>4.6990291262135921E-2</v>
      </c>
      <c r="CG481" s="130">
        <f t="shared" ref="CG481" si="8600">Y481/Y498</f>
        <v>6.9292833412434737E-2</v>
      </c>
      <c r="CH481" s="131">
        <f t="shared" ref="CH481" si="8601">Z481/Z498</f>
        <v>6.8726355611601508E-2</v>
      </c>
      <c r="CI481" s="129">
        <f t="shared" ref="CI481" si="8602">AA481/AA498</f>
        <v>5.9642147117296221E-2</v>
      </c>
      <c r="CJ481" s="135">
        <f t="shared" ref="CJ481" si="8603">AB481/AB498</f>
        <v>5.9828869874430493E-2</v>
      </c>
      <c r="CK481" s="136">
        <f t="shared" ref="CK481" si="8604">AC481/AC498</f>
        <v>7.0050784034212402E-2</v>
      </c>
    </row>
    <row r="482" spans="1:89" ht="14" thickTop="1">
      <c r="A482" s="146" t="s">
        <v>24</v>
      </c>
      <c r="B482" s="203">
        <v>204</v>
      </c>
      <c r="C482" s="197">
        <v>267</v>
      </c>
      <c r="D482" s="198">
        <v>144</v>
      </c>
      <c r="E482" s="199">
        <v>153</v>
      </c>
      <c r="F482" s="196">
        <v>277</v>
      </c>
      <c r="G482" s="200">
        <v>143</v>
      </c>
      <c r="H482" s="198">
        <v>344</v>
      </c>
      <c r="I482" s="199">
        <v>400</v>
      </c>
      <c r="J482" s="196">
        <v>114</v>
      </c>
      <c r="K482" s="200">
        <v>88</v>
      </c>
      <c r="L482" s="198">
        <v>129</v>
      </c>
      <c r="M482" s="196">
        <v>170</v>
      </c>
      <c r="N482" s="201">
        <v>312</v>
      </c>
      <c r="O482" s="204">
        <v>321</v>
      </c>
      <c r="P482" s="196">
        <v>173</v>
      </c>
      <c r="Q482" s="200">
        <v>148</v>
      </c>
      <c r="R482" s="198">
        <v>260</v>
      </c>
      <c r="S482" s="199">
        <v>187</v>
      </c>
      <c r="T482" s="196">
        <v>41</v>
      </c>
      <c r="U482" s="200">
        <v>66</v>
      </c>
      <c r="V482" s="198">
        <v>180</v>
      </c>
      <c r="W482" s="205">
        <v>221</v>
      </c>
      <c r="X482" s="196">
        <v>124</v>
      </c>
      <c r="Y482" s="200">
        <v>95</v>
      </c>
      <c r="Z482" s="198">
        <v>277</v>
      </c>
      <c r="AA482" s="196">
        <v>402</v>
      </c>
      <c r="AB482" s="172">
        <f t="shared" si="8413"/>
        <v>2579</v>
      </c>
      <c r="AC482" s="173">
        <f t="shared" si="8414"/>
        <v>2661</v>
      </c>
      <c r="AE482" s="275" t="str">
        <f>$AE$17</f>
        <v>17:00 - 17:59</v>
      </c>
      <c r="AF482" s="126">
        <f t="shared" ref="AF482:AU483" si="8605">SUMIF($A$9:$A$32,$AE482,B$474:B$497)</f>
        <v>290</v>
      </c>
      <c r="AG482" s="186">
        <f t="shared" si="8605"/>
        <v>462</v>
      </c>
      <c r="AH482" s="127">
        <f t="shared" si="8605"/>
        <v>149</v>
      </c>
      <c r="AI482" s="180">
        <f t="shared" si="8605"/>
        <v>240</v>
      </c>
      <c r="AJ482" s="126">
        <f t="shared" si="8605"/>
        <v>208</v>
      </c>
      <c r="AK482" s="128">
        <f t="shared" si="8605"/>
        <v>321</v>
      </c>
      <c r="AL482" s="127">
        <f t="shared" si="8605"/>
        <v>449</v>
      </c>
      <c r="AM482" s="180">
        <f t="shared" si="8605"/>
        <v>577</v>
      </c>
      <c r="AN482" s="126">
        <f t="shared" si="8605"/>
        <v>130</v>
      </c>
      <c r="AO482" s="128">
        <f t="shared" si="8605"/>
        <v>43</v>
      </c>
      <c r="AP482" s="127">
        <f t="shared" si="8605"/>
        <v>254</v>
      </c>
      <c r="AQ482" s="126">
        <f t="shared" si="8605"/>
        <v>118</v>
      </c>
      <c r="AR482" s="179">
        <f t="shared" si="8605"/>
        <v>407</v>
      </c>
      <c r="AS482" s="181">
        <f t="shared" si="8605"/>
        <v>336</v>
      </c>
      <c r="AT482" s="126">
        <f t="shared" si="8605"/>
        <v>262</v>
      </c>
      <c r="AU482" s="128">
        <f t="shared" si="8605"/>
        <v>271</v>
      </c>
      <c r="AV482" s="127">
        <f t="shared" ref="AP482:BE483" si="8606">SUMIF($A$9:$A$32,$AE482,R$474:R$497)</f>
        <v>228</v>
      </c>
      <c r="AW482" s="180">
        <f t="shared" si="8606"/>
        <v>316</v>
      </c>
      <c r="AX482" s="126">
        <f t="shared" si="8606"/>
        <v>141</v>
      </c>
      <c r="AY482" s="128">
        <f t="shared" si="8606"/>
        <v>20</v>
      </c>
      <c r="AZ482" s="127">
        <f t="shared" si="8606"/>
        <v>347</v>
      </c>
      <c r="BA482" s="180">
        <f t="shared" si="8606"/>
        <v>143</v>
      </c>
      <c r="BB482" s="126">
        <f t="shared" si="8606"/>
        <v>260</v>
      </c>
      <c r="BC482" s="128">
        <f t="shared" si="8606"/>
        <v>165</v>
      </c>
      <c r="BD482" s="184">
        <f t="shared" si="8606"/>
        <v>337</v>
      </c>
      <c r="BE482" s="185">
        <f t="shared" si="8606"/>
        <v>582</v>
      </c>
      <c r="BF482" s="170">
        <f>AF482+AH482+AJ482+AL482+AN482+AP482+AR482+AT482+AV482+AX482+AZ482+BB482+BD482</f>
        <v>3462</v>
      </c>
      <c r="BG482" s="171">
        <f>AG482+AI482+AK482+AM482+AO482+AQ482+AS482+AU482+AW482+AY482+BA482+BC482+BE482</f>
        <v>3594</v>
      </c>
      <c r="BI482" s="146" t="s">
        <v>24</v>
      </c>
      <c r="BJ482" s="129">
        <f>B482/B498</f>
        <v>5.2645161290322581E-2</v>
      </c>
      <c r="BK482" s="130">
        <f t="shared" ref="BK482" si="8607">C482/C498</f>
        <v>6.0270880361173812E-2</v>
      </c>
      <c r="BL482" s="131">
        <f t="shared" ref="BL482" si="8608">D482/D498</f>
        <v>6.1591103507271171E-2</v>
      </c>
      <c r="BM482" s="132">
        <f t="shared" ref="BM482" si="8609">E482/E498</f>
        <v>5.2523171987641608E-2</v>
      </c>
      <c r="BN482" s="129">
        <f t="shared" ref="BN482" si="8610">F482/F498</f>
        <v>7.4804212800432077E-2</v>
      </c>
      <c r="BO482" s="130">
        <f t="shared" ref="BO482" si="8611">G482/G498</f>
        <v>4.2942942942942944E-2</v>
      </c>
      <c r="BP482" s="131">
        <f t="shared" ref="BP482" si="8612">H482/H498</f>
        <v>5.6737588652482268E-2</v>
      </c>
      <c r="BQ482" s="132">
        <f t="shared" ref="BQ482" si="8613">I482/I498</f>
        <v>6.4370775667846797E-2</v>
      </c>
      <c r="BR482" s="129">
        <f t="shared" ref="BR482" si="8614">J482/J498</f>
        <v>8.1081081081081086E-2</v>
      </c>
      <c r="BS482" s="130">
        <f t="shared" ref="BS482" si="8615">K482/K498</f>
        <v>7.0007955449482892E-2</v>
      </c>
      <c r="BT482" s="131">
        <f t="shared" ref="BT482" si="8616">L482/L498</f>
        <v>4.3877551020408162E-2</v>
      </c>
      <c r="BU482" s="129">
        <f t="shared" ref="BU482" si="8617">M482/M498</f>
        <v>6.5789473684210523E-2</v>
      </c>
      <c r="BV482" s="133">
        <f t="shared" ref="BV482" si="8618">N482/N498</f>
        <v>5.4402789886660856E-2</v>
      </c>
      <c r="BW482" s="134">
        <f t="shared" ref="BW482" si="8619">O482/O498</f>
        <v>5.8866678892352836E-2</v>
      </c>
      <c r="BX482" s="129">
        <f t="shared" ref="BX482" si="8620">P482/P498</f>
        <v>5.5644901897716308E-2</v>
      </c>
      <c r="BY482" s="130">
        <f t="shared" ref="BY482" si="8621">Q482/Q498</f>
        <v>5.1211072664359862E-2</v>
      </c>
      <c r="BZ482" s="131">
        <f t="shared" ref="BZ482" si="8622">R482/R498</f>
        <v>7.334273624823695E-2</v>
      </c>
      <c r="CA482" s="132">
        <f t="shared" ref="CA482" si="8623">S482/S498</f>
        <v>5.8092575333954642E-2</v>
      </c>
      <c r="CB482" s="129">
        <f t="shared" ref="CB482" si="8624">T482/T498</f>
        <v>4.5005488474204172E-2</v>
      </c>
      <c r="CC482" s="130">
        <f t="shared" ref="CC482" si="8625">U482/U498</f>
        <v>8.1885856079404462E-2</v>
      </c>
      <c r="CD482" s="131">
        <f t="shared" ref="CD482" si="8626">V482/V498</f>
        <v>4.4587565023532325E-2</v>
      </c>
      <c r="CE482" s="132">
        <f t="shared" ref="CE482" si="8627">W482/W498</f>
        <v>7.0069752694990495E-2</v>
      </c>
      <c r="CF482" s="129">
        <f t="shared" ref="CF482" si="8628">X482/X498</f>
        <v>4.8155339805825245E-2</v>
      </c>
      <c r="CG482" s="130">
        <f t="shared" ref="CG482" si="8629">Y482/Y498</f>
        <v>4.5087802562885616E-2</v>
      </c>
      <c r="CH482" s="131">
        <f t="shared" ref="CH482" si="8630">Z482/Z498</f>
        <v>5.8217738545607398E-2</v>
      </c>
      <c r="CI482" s="129">
        <f t="shared" ref="CI482" si="8631">AA482/AA498</f>
        <v>6.1477290105520721E-2</v>
      </c>
      <c r="CJ482" s="135">
        <f t="shared" ref="CJ482" si="8632">AB482/AB498</f>
        <v>5.7317479719968888E-2</v>
      </c>
      <c r="CK482" s="136">
        <f t="shared" ref="CK482" si="8633">AC482/AC498</f>
        <v>5.9270313613684962E-2</v>
      </c>
    </row>
    <row r="483" spans="1:89">
      <c r="A483" s="137" t="s">
        <v>25</v>
      </c>
      <c r="B483" s="206">
        <v>205</v>
      </c>
      <c r="C483" s="190">
        <v>251</v>
      </c>
      <c r="D483" s="191">
        <v>134</v>
      </c>
      <c r="E483" s="192">
        <v>202</v>
      </c>
      <c r="F483" s="189">
        <v>238</v>
      </c>
      <c r="G483" s="193">
        <v>181</v>
      </c>
      <c r="H483" s="191">
        <v>373</v>
      </c>
      <c r="I483" s="192">
        <v>337</v>
      </c>
      <c r="J483" s="189">
        <v>80</v>
      </c>
      <c r="K483" s="190">
        <v>63</v>
      </c>
      <c r="L483" s="191">
        <v>130</v>
      </c>
      <c r="M483" s="189">
        <v>149</v>
      </c>
      <c r="N483" s="194">
        <v>316</v>
      </c>
      <c r="O483" s="207">
        <v>300</v>
      </c>
      <c r="P483" s="189">
        <v>172</v>
      </c>
      <c r="Q483" s="190">
        <v>143</v>
      </c>
      <c r="R483" s="191">
        <v>207</v>
      </c>
      <c r="S483" s="192">
        <v>174</v>
      </c>
      <c r="T483" s="198">
        <v>36</v>
      </c>
      <c r="U483" s="189">
        <v>32</v>
      </c>
      <c r="V483" s="191">
        <v>206</v>
      </c>
      <c r="W483" s="208">
        <v>189</v>
      </c>
      <c r="X483" s="189">
        <v>120</v>
      </c>
      <c r="Y483" s="193">
        <v>107</v>
      </c>
      <c r="Z483" s="191">
        <v>320</v>
      </c>
      <c r="AA483" s="189">
        <v>355</v>
      </c>
      <c r="AB483" s="172">
        <f t="shared" si="8413"/>
        <v>2537</v>
      </c>
      <c r="AC483" s="173">
        <f t="shared" si="8414"/>
        <v>2483</v>
      </c>
      <c r="AE483" s="277" t="str">
        <f>$AE$18</f>
        <v>18:00 - 18:59</v>
      </c>
      <c r="AF483" s="126">
        <f t="shared" si="8605"/>
        <v>334</v>
      </c>
      <c r="AG483" s="190">
        <f t="shared" si="8605"/>
        <v>385</v>
      </c>
      <c r="AH483" s="191">
        <f t="shared" si="8605"/>
        <v>132</v>
      </c>
      <c r="AI483" s="192">
        <f t="shared" si="8605"/>
        <v>269</v>
      </c>
      <c r="AJ483" s="278">
        <f t="shared" si="8605"/>
        <v>148</v>
      </c>
      <c r="AK483" s="193">
        <f t="shared" si="8605"/>
        <v>377</v>
      </c>
      <c r="AL483" s="191">
        <f t="shared" si="8605"/>
        <v>435</v>
      </c>
      <c r="AM483" s="192">
        <f t="shared" si="8605"/>
        <v>575</v>
      </c>
      <c r="AN483" s="278">
        <f t="shared" si="8605"/>
        <v>100</v>
      </c>
      <c r="AO483" s="193">
        <f t="shared" si="8605"/>
        <v>55</v>
      </c>
      <c r="AP483" s="191">
        <f t="shared" si="8606"/>
        <v>303</v>
      </c>
      <c r="AQ483" s="278">
        <f t="shared" si="8606"/>
        <v>92</v>
      </c>
      <c r="AR483" s="194">
        <f t="shared" si="8606"/>
        <v>555</v>
      </c>
      <c r="AS483" s="195">
        <f t="shared" si="8606"/>
        <v>350</v>
      </c>
      <c r="AT483" s="278">
        <f t="shared" si="8606"/>
        <v>192</v>
      </c>
      <c r="AU483" s="193">
        <f t="shared" si="8606"/>
        <v>238</v>
      </c>
      <c r="AV483" s="191">
        <f t="shared" si="8606"/>
        <v>233</v>
      </c>
      <c r="AW483" s="192">
        <f t="shared" si="8606"/>
        <v>239</v>
      </c>
      <c r="AX483" s="278">
        <f t="shared" si="8606"/>
        <v>76</v>
      </c>
      <c r="AY483" s="193">
        <f t="shared" si="8606"/>
        <v>24</v>
      </c>
      <c r="AZ483" s="191">
        <f t="shared" si="8606"/>
        <v>471</v>
      </c>
      <c r="BA483" s="192">
        <f t="shared" si="8606"/>
        <v>160</v>
      </c>
      <c r="BB483" s="278">
        <f t="shared" si="8606"/>
        <v>239</v>
      </c>
      <c r="BC483" s="193">
        <f t="shared" si="8606"/>
        <v>171</v>
      </c>
      <c r="BD483" s="191">
        <f t="shared" si="8606"/>
        <v>244</v>
      </c>
      <c r="BE483" s="278">
        <f t="shared" si="8606"/>
        <v>630</v>
      </c>
      <c r="BF483" s="172">
        <f>SUM(AF483,AH483,AJ483,AL483,AN483,AP483,AR483,AT483,AV483,AX483,AZ483,BB483,BD483)</f>
        <v>3462</v>
      </c>
      <c r="BG483" s="173">
        <f>SUM(AG483,AI483,AK483,AM483,AO483,AQ483,AS483,AU483,AW483,AY483,BA483,BC483,BE483)</f>
        <v>3565</v>
      </c>
      <c r="BI483" s="137" t="s">
        <v>25</v>
      </c>
      <c r="BJ483" s="129">
        <f>B483/B498</f>
        <v>5.2903225806451612E-2</v>
      </c>
      <c r="BK483" s="130">
        <f t="shared" ref="BK483" si="8634">C483/C498</f>
        <v>5.6659142212189616E-2</v>
      </c>
      <c r="BL483" s="131">
        <f t="shared" ref="BL483" si="8635">D483/D498</f>
        <v>5.731394354148845E-2</v>
      </c>
      <c r="BM483" s="132">
        <f t="shared" ref="BM483" si="8636">E483/E498</f>
        <v>6.9344318571918986E-2</v>
      </c>
      <c r="BN483" s="129">
        <f t="shared" ref="BN483" si="8637">F483/F498</f>
        <v>6.4272211720226846E-2</v>
      </c>
      <c r="BO483" s="130">
        <f t="shared" ref="BO483" si="8638">G483/G498</f>
        <v>5.4354354354354352E-2</v>
      </c>
      <c r="BP483" s="131">
        <f t="shared" ref="BP483" si="8639">H483/H498</f>
        <v>6.1520699323767115E-2</v>
      </c>
      <c r="BQ483" s="132">
        <f t="shared" ref="BQ483" si="8640">I483/I498</f>
        <v>5.4232378500160924E-2</v>
      </c>
      <c r="BR483" s="129">
        <f t="shared" ref="BR483" si="8641">J483/J498</f>
        <v>5.6899004267425321E-2</v>
      </c>
      <c r="BS483" s="130">
        <f t="shared" ref="BS483" si="8642">K483/K498</f>
        <v>5.0119331742243436E-2</v>
      </c>
      <c r="BT483" s="131">
        <f t="shared" ref="BT483" si="8643">L483/L498</f>
        <v>4.4217687074829932E-2</v>
      </c>
      <c r="BU483" s="129">
        <f t="shared" ref="BU483" si="8644">M483/M498</f>
        <v>5.7662538699690402E-2</v>
      </c>
      <c r="BV483" s="133">
        <f t="shared" ref="BV483" si="8645">N483/N498</f>
        <v>5.5100261551874453E-2</v>
      </c>
      <c r="BW483" s="134">
        <f t="shared" ref="BW483" si="8646">O483/O498</f>
        <v>5.5015587749862462E-2</v>
      </c>
      <c r="BX483" s="129">
        <f t="shared" ref="BX483" si="8647">P483/P498</f>
        <v>5.5323255065937597E-2</v>
      </c>
      <c r="BY483" s="130">
        <f t="shared" ref="BY483" si="8648">Q483/Q498</f>
        <v>4.948096885813149E-2</v>
      </c>
      <c r="BZ483" s="131">
        <f t="shared" ref="BZ483" si="8649">R483/R498</f>
        <v>5.839210155148096E-2</v>
      </c>
      <c r="CA483" s="132">
        <f t="shared" ref="CA483" si="8650">S483/S498</f>
        <v>5.4054054054054057E-2</v>
      </c>
      <c r="CB483" s="129">
        <f t="shared" ref="CB483" si="8651">T483/T498</f>
        <v>3.951701427003293E-2</v>
      </c>
      <c r="CC483" s="130">
        <f t="shared" ref="CC483" si="8652">U483/U498</f>
        <v>3.9702233250620347E-2</v>
      </c>
      <c r="CD483" s="131">
        <f t="shared" ref="CD483" si="8653">V483/V498</f>
        <v>5.1027991082486998E-2</v>
      </c>
      <c r="CE483" s="132">
        <f t="shared" ref="CE483" si="8654">W483/W498</f>
        <v>5.992390615091947E-2</v>
      </c>
      <c r="CF483" s="129">
        <f t="shared" ref="CF483" si="8655">X483/X498</f>
        <v>4.6601941747572817E-2</v>
      </c>
      <c r="CG483" s="130">
        <f t="shared" ref="CG483" si="8656">Y483/Y498</f>
        <v>5.0783103939250118E-2</v>
      </c>
      <c r="CH483" s="131">
        <f t="shared" ref="CH483" si="8657">Z483/Z498</f>
        <v>6.7255149222362337E-2</v>
      </c>
      <c r="CI483" s="129">
        <f t="shared" ref="CI483" si="8658">AA483/AA498</f>
        <v>5.4289646734974766E-2</v>
      </c>
      <c r="CJ483" s="135">
        <f t="shared" ref="CJ483" si="8659">AB483/AB498</f>
        <v>5.6384042671407932E-2</v>
      </c>
      <c r="CK483" s="136">
        <f t="shared" ref="CK483" si="8660">AC483/AC498</f>
        <v>5.5305595153243049E-2</v>
      </c>
    </row>
    <row r="484" spans="1:89" ht="14" thickBot="1">
      <c r="A484" s="146" t="s">
        <v>26</v>
      </c>
      <c r="B484" s="203">
        <v>187</v>
      </c>
      <c r="C484" s="197">
        <v>271</v>
      </c>
      <c r="D484" s="198">
        <v>106</v>
      </c>
      <c r="E484" s="199">
        <v>194</v>
      </c>
      <c r="F484" s="196">
        <v>201</v>
      </c>
      <c r="G484" s="200">
        <v>163</v>
      </c>
      <c r="H484" s="198">
        <v>376</v>
      </c>
      <c r="I484" s="199">
        <v>414</v>
      </c>
      <c r="J484" s="196">
        <v>96</v>
      </c>
      <c r="K484" s="197">
        <v>68</v>
      </c>
      <c r="L484" s="198">
        <v>142</v>
      </c>
      <c r="M484" s="196">
        <v>116</v>
      </c>
      <c r="N484" s="201">
        <v>280</v>
      </c>
      <c r="O484" s="204">
        <v>271</v>
      </c>
      <c r="P484" s="196">
        <v>160</v>
      </c>
      <c r="Q484" s="197">
        <v>143</v>
      </c>
      <c r="R484" s="198">
        <v>190</v>
      </c>
      <c r="S484" s="199">
        <v>183</v>
      </c>
      <c r="T484" s="196">
        <v>29</v>
      </c>
      <c r="U484" s="200">
        <v>39</v>
      </c>
      <c r="V484" s="198">
        <v>209</v>
      </c>
      <c r="W484" s="205">
        <v>194</v>
      </c>
      <c r="X484" s="196">
        <v>120</v>
      </c>
      <c r="Y484" s="200">
        <v>108</v>
      </c>
      <c r="Z484" s="198">
        <v>252</v>
      </c>
      <c r="AA484" s="196">
        <v>368</v>
      </c>
      <c r="AB484" s="172">
        <f t="shared" si="8413"/>
        <v>2348</v>
      </c>
      <c r="AC484" s="173">
        <f t="shared" si="8414"/>
        <v>2532</v>
      </c>
      <c r="AE484" s="275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4.8258064516129032E-2</v>
      </c>
      <c r="BK484" s="130">
        <f t="shared" ref="BK484" si="8661">C484/C498</f>
        <v>6.1173814898419866E-2</v>
      </c>
      <c r="BL484" s="131">
        <f t="shared" ref="BL484" si="8662">D484/D498</f>
        <v>4.5337895637296836E-2</v>
      </c>
      <c r="BM484" s="132">
        <f t="shared" ref="BM484" si="8663">E484/E498</f>
        <v>6.6598008925506352E-2</v>
      </c>
      <c r="BN484" s="129">
        <f t="shared" ref="BN484" si="8664">F484/F498</f>
        <v>5.4280313259519306E-2</v>
      </c>
      <c r="BO484" s="130">
        <f t="shared" ref="BO484" si="8665">G484/G498</f>
        <v>4.8948948948948946E-2</v>
      </c>
      <c r="BP484" s="131">
        <f t="shared" ref="BP484" si="8666">H484/H498</f>
        <v>6.2015503875968991E-2</v>
      </c>
      <c r="BQ484" s="132">
        <f t="shared" ref="BQ484" si="8667">I484/I498</f>
        <v>6.6623752816221432E-2</v>
      </c>
      <c r="BR484" s="129">
        <f t="shared" ref="BR484" si="8668">J484/J498</f>
        <v>6.8278805120910391E-2</v>
      </c>
      <c r="BS484" s="130">
        <f t="shared" ref="BS484" si="8669">K484/K498</f>
        <v>5.4097056483691328E-2</v>
      </c>
      <c r="BT484" s="131">
        <f t="shared" ref="BT484" si="8670">L484/L498</f>
        <v>4.8299319727891157E-2</v>
      </c>
      <c r="BU484" s="129">
        <f t="shared" ref="BU484" si="8671">M484/M498</f>
        <v>4.4891640866873063E-2</v>
      </c>
      <c r="BV484" s="133">
        <f t="shared" ref="BV484" si="8672">N484/N498</f>
        <v>4.8823016564952047E-2</v>
      </c>
      <c r="BW484" s="134">
        <f t="shared" ref="BW484" si="8673">O484/O498</f>
        <v>4.9697414267375756E-2</v>
      </c>
      <c r="BX484" s="129">
        <f t="shared" ref="BX484" si="8674">P484/P498</f>
        <v>5.1463493084593116E-2</v>
      </c>
      <c r="BY484" s="130">
        <f t="shared" ref="BY484" si="8675">Q484/Q498</f>
        <v>4.948096885813149E-2</v>
      </c>
      <c r="BZ484" s="131">
        <f t="shared" ref="BZ484" si="8676">R484/R498</f>
        <v>5.3596614950634697E-2</v>
      </c>
      <c r="CA484" s="132">
        <f t="shared" ref="CA484" si="8677">S484/S498</f>
        <v>5.684995340167754E-2</v>
      </c>
      <c r="CB484" s="129">
        <f t="shared" ref="CB484" si="8678">T484/T498</f>
        <v>3.1833150384193196E-2</v>
      </c>
      <c r="CC484" s="130">
        <f t="shared" ref="CC484" si="8679">U484/U498</f>
        <v>4.8387096774193547E-2</v>
      </c>
      <c r="CD484" s="131">
        <f t="shared" ref="CD484" si="8680">V484/V498</f>
        <v>5.1771117166212535E-2</v>
      </c>
      <c r="CE484" s="132">
        <f t="shared" ref="CE484" si="8681">W484/W498</f>
        <v>6.1509194673430564E-2</v>
      </c>
      <c r="CF484" s="129">
        <f t="shared" ref="CF484" si="8682">X484/X498</f>
        <v>4.6601941747572817E-2</v>
      </c>
      <c r="CG484" s="130">
        <f t="shared" ref="CG484" si="8683">Y484/Y498</f>
        <v>5.1257712387280496E-2</v>
      </c>
      <c r="CH484" s="131">
        <f t="shared" ref="CH484" si="8684">Z484/Z498</f>
        <v>5.2963430012610342E-2</v>
      </c>
      <c r="CI484" s="129">
        <f t="shared" ref="CI484" si="8685">AA484/AA498</f>
        <v>5.6277718305551311E-2</v>
      </c>
      <c r="CJ484" s="135">
        <f t="shared" ref="CJ484" si="8686">AB484/AB498</f>
        <v>5.2183575952883657E-2</v>
      </c>
      <c r="CK484" s="136">
        <f t="shared" ref="CK484" si="8687">AC484/AC498</f>
        <v>5.6397006414825375E-2</v>
      </c>
    </row>
    <row r="485" spans="1:89" ht="15" thickTop="1" thickBot="1">
      <c r="A485" s="137" t="s">
        <v>27</v>
      </c>
      <c r="B485" s="206">
        <v>174</v>
      </c>
      <c r="C485" s="190">
        <v>243</v>
      </c>
      <c r="D485" s="191">
        <v>129</v>
      </c>
      <c r="E485" s="192">
        <v>150</v>
      </c>
      <c r="F485" s="189">
        <v>182</v>
      </c>
      <c r="G485" s="193">
        <v>172</v>
      </c>
      <c r="H485" s="191">
        <v>344</v>
      </c>
      <c r="I485" s="192">
        <v>372</v>
      </c>
      <c r="J485" s="189">
        <v>93</v>
      </c>
      <c r="K485" s="190">
        <v>37</v>
      </c>
      <c r="L485" s="191">
        <v>163</v>
      </c>
      <c r="M485" s="189">
        <v>119</v>
      </c>
      <c r="N485" s="194">
        <v>352</v>
      </c>
      <c r="O485" s="207">
        <v>278</v>
      </c>
      <c r="P485" s="189">
        <v>189</v>
      </c>
      <c r="Q485" s="190">
        <v>127</v>
      </c>
      <c r="R485" s="191">
        <v>205</v>
      </c>
      <c r="S485" s="192">
        <v>188</v>
      </c>
      <c r="T485" s="189">
        <v>49</v>
      </c>
      <c r="U485" s="193">
        <v>34</v>
      </c>
      <c r="V485" s="191">
        <v>231</v>
      </c>
      <c r="W485" s="208">
        <v>172</v>
      </c>
      <c r="X485" s="189">
        <v>123</v>
      </c>
      <c r="Y485" s="193">
        <v>107</v>
      </c>
      <c r="Z485" s="191">
        <v>249</v>
      </c>
      <c r="AA485" s="189">
        <v>358</v>
      </c>
      <c r="AB485" s="172">
        <f t="shared" si="8413"/>
        <v>2483</v>
      </c>
      <c r="AC485" s="173">
        <f t="shared" si="8414"/>
        <v>2357</v>
      </c>
      <c r="AE485" s="269" t="s">
        <v>13</v>
      </c>
      <c r="AF485" s="20">
        <f t="shared" ref="AF485:BG485" si="8688">SUM(AF482:AF484)</f>
        <v>624</v>
      </c>
      <c r="AG485" s="21">
        <f t="shared" si="8688"/>
        <v>847</v>
      </c>
      <c r="AH485" s="20">
        <f t="shared" si="8688"/>
        <v>281</v>
      </c>
      <c r="AI485" s="21">
        <f t="shared" si="8688"/>
        <v>509</v>
      </c>
      <c r="AJ485" s="20">
        <f t="shared" si="8688"/>
        <v>356</v>
      </c>
      <c r="AK485" s="21">
        <f t="shared" si="8688"/>
        <v>698</v>
      </c>
      <c r="AL485" s="20">
        <f t="shared" si="8688"/>
        <v>884</v>
      </c>
      <c r="AM485" s="21">
        <f t="shared" si="8688"/>
        <v>1152</v>
      </c>
      <c r="AN485" s="20">
        <f t="shared" si="8688"/>
        <v>230</v>
      </c>
      <c r="AO485" s="21">
        <f t="shared" si="8688"/>
        <v>98</v>
      </c>
      <c r="AP485" s="20">
        <f t="shared" si="8688"/>
        <v>557</v>
      </c>
      <c r="AQ485" s="21">
        <f t="shared" si="8688"/>
        <v>210</v>
      </c>
      <c r="AR485" s="20">
        <f t="shared" si="8688"/>
        <v>962</v>
      </c>
      <c r="AS485" s="21">
        <f t="shared" si="8688"/>
        <v>686</v>
      </c>
      <c r="AT485" s="20">
        <f t="shared" si="8688"/>
        <v>454</v>
      </c>
      <c r="AU485" s="21">
        <f t="shared" si="8688"/>
        <v>509</v>
      </c>
      <c r="AV485" s="20">
        <f t="shared" si="8688"/>
        <v>461</v>
      </c>
      <c r="AW485" s="21">
        <f t="shared" si="8688"/>
        <v>555</v>
      </c>
      <c r="AX485" s="20">
        <f t="shared" si="8688"/>
        <v>217</v>
      </c>
      <c r="AY485" s="21">
        <f t="shared" si="8688"/>
        <v>44</v>
      </c>
      <c r="AZ485" s="20">
        <f t="shared" si="8688"/>
        <v>818</v>
      </c>
      <c r="BA485" s="21">
        <f t="shared" si="8688"/>
        <v>303</v>
      </c>
      <c r="BB485" s="20">
        <f t="shared" si="8688"/>
        <v>499</v>
      </c>
      <c r="BC485" s="21">
        <f t="shared" si="8688"/>
        <v>336</v>
      </c>
      <c r="BD485" s="20">
        <f t="shared" si="8688"/>
        <v>581</v>
      </c>
      <c r="BE485" s="21">
        <f t="shared" si="8688"/>
        <v>1212</v>
      </c>
      <c r="BF485" s="174">
        <f t="shared" si="8688"/>
        <v>6924</v>
      </c>
      <c r="BG485" s="175">
        <f t="shared" si="8688"/>
        <v>7159</v>
      </c>
      <c r="BI485" s="137" t="s">
        <v>27</v>
      </c>
      <c r="BJ485" s="129">
        <f>B485/B498</f>
        <v>4.4903225806451612E-2</v>
      </c>
      <c r="BK485" s="130">
        <f t="shared" ref="BK485" si="8689">C485/C498</f>
        <v>5.4853273137697514E-2</v>
      </c>
      <c r="BL485" s="131">
        <f t="shared" ref="BL485" si="8690">D485/D498</f>
        <v>5.517536355859709E-2</v>
      </c>
      <c r="BM485" s="132">
        <f t="shared" ref="BM485" si="8691">E485/E498</f>
        <v>5.1493305870236872E-2</v>
      </c>
      <c r="BN485" s="129">
        <f t="shared" ref="BN485" si="8692">F485/F498</f>
        <v>4.9149338374291113E-2</v>
      </c>
      <c r="BO485" s="130">
        <f t="shared" ref="BO485" si="8693">G485/G498</f>
        <v>5.1651651651651649E-2</v>
      </c>
      <c r="BP485" s="131">
        <f t="shared" ref="BP485" si="8694">H485/H498</f>
        <v>5.6737588652482268E-2</v>
      </c>
      <c r="BQ485" s="132">
        <f t="shared" ref="BQ485" si="8695">I485/I498</f>
        <v>5.9864821371097519E-2</v>
      </c>
      <c r="BR485" s="129">
        <f t="shared" ref="BR485" si="8696">J485/J498</f>
        <v>6.6145092460881932E-2</v>
      </c>
      <c r="BS485" s="130">
        <f t="shared" ref="BS485" si="8697">K485/K498</f>
        <v>2.94351630867144E-2</v>
      </c>
      <c r="BT485" s="131">
        <f t="shared" ref="BT485" si="8698">L485/L498</f>
        <v>5.5442176870748303E-2</v>
      </c>
      <c r="BU485" s="129">
        <f t="shared" ref="BU485" si="8699">M485/M498</f>
        <v>4.6052631578947366E-2</v>
      </c>
      <c r="BV485" s="133">
        <f t="shared" ref="BV485" si="8700">N485/N498</f>
        <v>6.137750653879686E-2</v>
      </c>
      <c r="BW485" s="134">
        <f t="shared" ref="BW485" si="8701">O485/O498</f>
        <v>5.0981111314872547E-2</v>
      </c>
      <c r="BX485" s="129">
        <f t="shared" ref="BX485" si="8702">P485/P498</f>
        <v>6.0791251206175616E-2</v>
      </c>
      <c r="BY485" s="130">
        <f t="shared" ref="BY485" si="8703">Q485/Q498</f>
        <v>4.3944636678200692E-2</v>
      </c>
      <c r="BZ485" s="131">
        <f t="shared" ref="BZ485" si="8704">R485/R498</f>
        <v>5.7827926657263752E-2</v>
      </c>
      <c r="CA485" s="132">
        <f t="shared" ref="CA485" si="8705">S485/S498</f>
        <v>5.8403230817023921E-2</v>
      </c>
      <c r="CB485" s="129">
        <f t="shared" ref="CB485" si="8706">T485/T498</f>
        <v>5.3787047200878159E-2</v>
      </c>
      <c r="CC485" s="130">
        <f t="shared" ref="CC485" si="8707">U485/U498</f>
        <v>4.2183622828784122E-2</v>
      </c>
      <c r="CD485" s="131">
        <f t="shared" ref="CD485" si="8708">V485/V498</f>
        <v>5.7220708446866483E-2</v>
      </c>
      <c r="CE485" s="132">
        <f t="shared" ref="CE485" si="8709">W485/W498</f>
        <v>5.4533925174381735E-2</v>
      </c>
      <c r="CF485" s="129">
        <f t="shared" ref="CF485" si="8710">X485/X498</f>
        <v>4.7766990291262135E-2</v>
      </c>
      <c r="CG485" s="130">
        <f t="shared" ref="CG485" si="8711">Y485/Y498</f>
        <v>5.0783103939250118E-2</v>
      </c>
      <c r="CH485" s="131">
        <f t="shared" ref="CH485" si="8712">Z485/Z498</f>
        <v>5.2332912988650691E-2</v>
      </c>
      <c r="CI485" s="129">
        <f t="shared" ref="CI485" si="8713">AA485/AA498</f>
        <v>5.4748432482030894E-2</v>
      </c>
      <c r="CJ485" s="135">
        <f t="shared" ref="CJ485" si="8714">AB485/AB498</f>
        <v>5.5183909323258139E-2</v>
      </c>
      <c r="CK485" s="136">
        <f t="shared" ref="CK485" si="8715">AC485/AC498</f>
        <v>5.2499109052031361E-2</v>
      </c>
    </row>
    <row r="486" spans="1:89" ht="14" thickTop="1">
      <c r="A486" s="146" t="s">
        <v>28</v>
      </c>
      <c r="B486" s="203">
        <v>154</v>
      </c>
      <c r="C486" s="197">
        <v>293</v>
      </c>
      <c r="D486" s="198">
        <v>100</v>
      </c>
      <c r="E486" s="199">
        <v>241</v>
      </c>
      <c r="F486" s="196">
        <v>191</v>
      </c>
      <c r="G486" s="200">
        <v>245</v>
      </c>
      <c r="H486" s="198">
        <v>382</v>
      </c>
      <c r="I486" s="199">
        <v>419</v>
      </c>
      <c r="J486" s="196">
        <v>93</v>
      </c>
      <c r="K486" s="197">
        <v>43</v>
      </c>
      <c r="L486" s="198">
        <v>248</v>
      </c>
      <c r="M486" s="196">
        <v>116</v>
      </c>
      <c r="N486" s="201">
        <v>402</v>
      </c>
      <c r="O486" s="204">
        <v>237</v>
      </c>
      <c r="P486" s="196">
        <v>236</v>
      </c>
      <c r="Q486" s="197">
        <v>151</v>
      </c>
      <c r="R486" s="198">
        <v>168</v>
      </c>
      <c r="S486" s="199">
        <v>219</v>
      </c>
      <c r="T486" s="196">
        <v>101</v>
      </c>
      <c r="U486" s="200">
        <v>18</v>
      </c>
      <c r="V486" s="198">
        <v>291</v>
      </c>
      <c r="W486" s="205">
        <v>185</v>
      </c>
      <c r="X486" s="196">
        <v>162</v>
      </c>
      <c r="Y486" s="200">
        <v>94</v>
      </c>
      <c r="Z486" s="198">
        <v>289</v>
      </c>
      <c r="AA486" s="196">
        <v>448</v>
      </c>
      <c r="AB486" s="172">
        <f t="shared" si="8413"/>
        <v>2817</v>
      </c>
      <c r="AC486" s="173">
        <f t="shared" si="8414"/>
        <v>2709</v>
      </c>
      <c r="BI486" s="146" t="s">
        <v>28</v>
      </c>
      <c r="BJ486" s="129">
        <f>B486/B498</f>
        <v>3.974193548387097E-2</v>
      </c>
      <c r="BK486" s="130">
        <f t="shared" ref="BK486" si="8716">C486/C498</f>
        <v>6.6139954853273134E-2</v>
      </c>
      <c r="BL486" s="131">
        <f t="shared" ref="BL486" si="8717">D486/D498</f>
        <v>4.2771599657827203E-2</v>
      </c>
      <c r="BM486" s="132">
        <f t="shared" ref="BM486" si="8718">E486/E498</f>
        <v>8.2732578098180576E-2</v>
      </c>
      <c r="BN486" s="129">
        <f t="shared" ref="BN486" si="8719">F486/F498</f>
        <v>5.1579800162030787E-2</v>
      </c>
      <c r="BO486" s="130">
        <f t="shared" ref="BO486" si="8720">G486/G498</f>
        <v>7.3573573573573567E-2</v>
      </c>
      <c r="BP486" s="131">
        <f t="shared" ref="BP486" si="8721">H486/H498</f>
        <v>6.3005112980372757E-2</v>
      </c>
      <c r="BQ486" s="132">
        <f t="shared" ref="BQ486" si="8722">I486/I498</f>
        <v>6.7428387512069518E-2</v>
      </c>
      <c r="BR486" s="129">
        <f t="shared" ref="BR486" si="8723">J486/J498</f>
        <v>6.6145092460881932E-2</v>
      </c>
      <c r="BS486" s="130">
        <f t="shared" ref="BS486" si="8724">K486/K498</f>
        <v>3.4208432776451872E-2</v>
      </c>
      <c r="BT486" s="131">
        <f t="shared" ref="BT486" si="8725">L486/L498</f>
        <v>8.4353741496598633E-2</v>
      </c>
      <c r="BU486" s="129">
        <f t="shared" ref="BU486" si="8726">M486/M498</f>
        <v>4.4891640866873063E-2</v>
      </c>
      <c r="BV486" s="133">
        <f t="shared" ref="BV486" si="8727">N486/N498</f>
        <v>7.0095902353966871E-2</v>
      </c>
      <c r="BW486" s="134">
        <f t="shared" ref="BW486" si="8728">O486/O498</f>
        <v>4.3462314322391345E-2</v>
      </c>
      <c r="BX486" s="129">
        <f t="shared" ref="BX486" si="8729">P486/P498</f>
        <v>7.5908652299774851E-2</v>
      </c>
      <c r="BY486" s="130">
        <f t="shared" ref="BY486" si="8730">Q486/Q498</f>
        <v>5.2249134948096888E-2</v>
      </c>
      <c r="BZ486" s="131">
        <f t="shared" ref="BZ486" si="8731">R486/R498</f>
        <v>4.7390691114245417E-2</v>
      </c>
      <c r="CA486" s="132">
        <f t="shared" ref="CA486" si="8732">S486/S498</f>
        <v>6.8033550792171479E-2</v>
      </c>
      <c r="CB486" s="129">
        <f t="shared" ref="CB486" si="8733">T486/T498</f>
        <v>0.11086717892425905</v>
      </c>
      <c r="CC486" s="130">
        <f t="shared" ref="CC486" si="8734">U486/U498</f>
        <v>2.2332506203473945E-2</v>
      </c>
      <c r="CD486" s="131">
        <f t="shared" ref="CD486" si="8735">V486/V498</f>
        <v>7.2083230121377254E-2</v>
      </c>
      <c r="CE486" s="132">
        <f t="shared" ref="CE486" si="8736">W486/W498</f>
        <v>5.8655675332910592E-2</v>
      </c>
      <c r="CF486" s="129">
        <f t="shared" ref="CF486" si="8737">X486/X498</f>
        <v>6.2912621359223306E-2</v>
      </c>
      <c r="CG486" s="130">
        <f t="shared" ref="CG486" si="8738">Y486/Y498</f>
        <v>4.4613194114855245E-2</v>
      </c>
      <c r="CH486" s="131">
        <f t="shared" ref="CH486" si="8739">Z486/Z498</f>
        <v>6.0739806641445987E-2</v>
      </c>
      <c r="CI486" s="129">
        <f t="shared" ref="CI486" si="8740">AA486/AA498</f>
        <v>6.8512004893714631E-2</v>
      </c>
      <c r="CJ486" s="135">
        <f t="shared" ref="CJ486" si="8741">AB486/AB498</f>
        <v>6.2606956328480942E-2</v>
      </c>
      <c r="CK486" s="136">
        <f t="shared" ref="CK486" si="8742">AC486/AC498</f>
        <v>6.0339451176051322E-2</v>
      </c>
    </row>
    <row r="487" spans="1:89">
      <c r="A487" s="137" t="s">
        <v>29</v>
      </c>
      <c r="B487" s="206">
        <v>200</v>
      </c>
      <c r="C487" s="190">
        <v>340</v>
      </c>
      <c r="D487" s="191">
        <v>134</v>
      </c>
      <c r="E487" s="192">
        <v>219</v>
      </c>
      <c r="F487" s="189">
        <v>216</v>
      </c>
      <c r="G487" s="193">
        <v>261</v>
      </c>
      <c r="H487" s="191">
        <v>441</v>
      </c>
      <c r="I487" s="192">
        <v>396</v>
      </c>
      <c r="J487" s="189">
        <v>134</v>
      </c>
      <c r="K487" s="190">
        <v>40</v>
      </c>
      <c r="L487" s="191">
        <v>316</v>
      </c>
      <c r="M487" s="189">
        <v>109</v>
      </c>
      <c r="N487" s="194">
        <v>444</v>
      </c>
      <c r="O487" s="207">
        <v>310</v>
      </c>
      <c r="P487" s="189">
        <v>245</v>
      </c>
      <c r="Q487" s="190">
        <v>211</v>
      </c>
      <c r="R487" s="191">
        <v>219</v>
      </c>
      <c r="S487" s="192">
        <v>248</v>
      </c>
      <c r="T487" s="189">
        <v>164</v>
      </c>
      <c r="U487" s="193">
        <v>25</v>
      </c>
      <c r="V487" s="191">
        <v>349</v>
      </c>
      <c r="W487" s="208">
        <v>206</v>
      </c>
      <c r="X487" s="189">
        <v>247</v>
      </c>
      <c r="Y487" s="193">
        <v>117</v>
      </c>
      <c r="Z487" s="191">
        <v>326</v>
      </c>
      <c r="AA487" s="189">
        <v>467</v>
      </c>
      <c r="AB487" s="172">
        <f t="shared" si="8413"/>
        <v>3435</v>
      </c>
      <c r="AC487" s="173">
        <f t="shared" si="8414"/>
        <v>2949</v>
      </c>
      <c r="BI487" s="137" t="s">
        <v>29</v>
      </c>
      <c r="BJ487" s="129">
        <f>B487/B498</f>
        <v>5.1612903225806452E-2</v>
      </c>
      <c r="BK487" s="130">
        <f t="shared" ref="BK487" si="8743">C487/C498</f>
        <v>7.6749435665914217E-2</v>
      </c>
      <c r="BL487" s="131">
        <f t="shared" ref="BL487" si="8744">D487/D498</f>
        <v>5.731394354148845E-2</v>
      </c>
      <c r="BM487" s="132">
        <f t="shared" ref="BM487" si="8745">E487/E498</f>
        <v>7.5180226570545836E-2</v>
      </c>
      <c r="BN487" s="129">
        <f t="shared" ref="BN487" si="8746">F487/F498</f>
        <v>5.8331082905752091E-2</v>
      </c>
      <c r="BO487" s="130">
        <f t="shared" ref="BO487" si="8747">G487/G498</f>
        <v>7.8378378378378383E-2</v>
      </c>
      <c r="BP487" s="131">
        <f t="shared" ref="BP487" si="8748">H487/H498</f>
        <v>7.2736269173676399E-2</v>
      </c>
      <c r="BQ487" s="132">
        <f t="shared" ref="BQ487" si="8749">I487/I498</f>
        <v>6.3727067911168334E-2</v>
      </c>
      <c r="BR487" s="129">
        <f t="shared" ref="BR487" si="8750">J487/J498</f>
        <v>9.5305832147937405E-2</v>
      </c>
      <c r="BS487" s="130">
        <f t="shared" ref="BS487" si="8751">K487/K498</f>
        <v>3.1821797931583136E-2</v>
      </c>
      <c r="BT487" s="131">
        <f t="shared" ref="BT487" si="8752">L487/L498</f>
        <v>0.10748299319727891</v>
      </c>
      <c r="BU487" s="129">
        <f t="shared" ref="BU487" si="8753">M487/M498</f>
        <v>4.2182662538699692E-2</v>
      </c>
      <c r="BV487" s="133">
        <f t="shared" ref="BV487" si="8754">N487/N498</f>
        <v>7.7419354838709681E-2</v>
      </c>
      <c r="BW487" s="134">
        <f t="shared" ref="BW487" si="8755">O487/O498</f>
        <v>5.6849440674857879E-2</v>
      </c>
      <c r="BX487" s="129">
        <f t="shared" ref="BX487" si="8756">P487/P498</f>
        <v>7.8803473785783215E-2</v>
      </c>
      <c r="BY487" s="130">
        <f t="shared" ref="BY487" si="8757">Q487/Q498</f>
        <v>7.3010380622837365E-2</v>
      </c>
      <c r="BZ487" s="131">
        <f t="shared" ref="BZ487" si="8758">R487/R498</f>
        <v>6.17771509167842E-2</v>
      </c>
      <c r="CA487" s="132">
        <f t="shared" ref="CA487" si="8759">S487/S498</f>
        <v>7.7042559801180494E-2</v>
      </c>
      <c r="CB487" s="129">
        <f t="shared" ref="CB487" si="8760">T487/T498</f>
        <v>0.18002195389681669</v>
      </c>
      <c r="CC487" s="130">
        <f t="shared" ref="CC487" si="8761">U487/U498</f>
        <v>3.1017369727047148E-2</v>
      </c>
      <c r="CD487" s="131">
        <f t="shared" ref="CD487" si="8762">V487/V498</f>
        <v>8.6450334406737675E-2</v>
      </c>
      <c r="CE487" s="132">
        <f t="shared" ref="CE487" si="8763">W487/W498</f>
        <v>6.5313887127457199E-2</v>
      </c>
      <c r="CF487" s="129">
        <f t="shared" ref="CF487" si="8764">X487/X498</f>
        <v>9.592233009708738E-2</v>
      </c>
      <c r="CG487" s="130">
        <f t="shared" ref="CG487" si="8765">Y487/Y498</f>
        <v>5.5529188419553871E-2</v>
      </c>
      <c r="CH487" s="131">
        <f t="shared" ref="CH487" si="8766">Z487/Z498</f>
        <v>6.8516183270281625E-2</v>
      </c>
      <c r="CI487" s="129">
        <f t="shared" ref="CI487" si="8767">AA487/AA498</f>
        <v>7.1417647958403427E-2</v>
      </c>
      <c r="CJ487" s="135">
        <f t="shared" ref="CJ487" si="8768">AB487/AB498</f>
        <v>7.6341815757306364E-2</v>
      </c>
      <c r="CK487" s="136">
        <f t="shared" ref="CK487" si="8769">AC487/AC498</f>
        <v>6.5685138987883113E-2</v>
      </c>
    </row>
    <row r="488" spans="1:89">
      <c r="A488" s="146" t="s">
        <v>30</v>
      </c>
      <c r="B488" s="203">
        <v>290</v>
      </c>
      <c r="C488" s="197">
        <v>462</v>
      </c>
      <c r="D488" s="198">
        <v>149</v>
      </c>
      <c r="E488" s="199">
        <v>240</v>
      </c>
      <c r="F488" s="196">
        <v>208</v>
      </c>
      <c r="G488" s="200">
        <v>321</v>
      </c>
      <c r="H488" s="198">
        <v>449</v>
      </c>
      <c r="I488" s="199">
        <v>577</v>
      </c>
      <c r="J488" s="196">
        <v>130</v>
      </c>
      <c r="K488" s="197">
        <v>43</v>
      </c>
      <c r="L488" s="198">
        <v>254</v>
      </c>
      <c r="M488" s="196">
        <v>118</v>
      </c>
      <c r="N488" s="201">
        <v>407</v>
      </c>
      <c r="O488" s="204">
        <v>336</v>
      </c>
      <c r="P488" s="196">
        <v>262</v>
      </c>
      <c r="Q488" s="197">
        <v>271</v>
      </c>
      <c r="R488" s="198">
        <v>228</v>
      </c>
      <c r="S488" s="199">
        <v>316</v>
      </c>
      <c r="T488" s="196">
        <v>141</v>
      </c>
      <c r="U488" s="200">
        <v>20</v>
      </c>
      <c r="V488" s="198">
        <v>347</v>
      </c>
      <c r="W488" s="205">
        <v>143</v>
      </c>
      <c r="X488" s="196">
        <v>260</v>
      </c>
      <c r="Y488" s="200">
        <v>165</v>
      </c>
      <c r="Z488" s="198">
        <v>337</v>
      </c>
      <c r="AA488" s="196">
        <v>582</v>
      </c>
      <c r="AB488" s="172">
        <f t="shared" si="8413"/>
        <v>3462</v>
      </c>
      <c r="AC488" s="173">
        <f t="shared" si="8414"/>
        <v>3594</v>
      </c>
      <c r="BI488" s="146" t="s">
        <v>30</v>
      </c>
      <c r="BJ488" s="129">
        <f>B488/B498</f>
        <v>7.483870967741936E-2</v>
      </c>
      <c r="BK488" s="130">
        <f t="shared" ref="BK488" si="8770">C488/C498</f>
        <v>0.10428893905191873</v>
      </c>
      <c r="BL488" s="131">
        <f t="shared" ref="BL488" si="8771">D488/D498</f>
        <v>6.3729683490162531E-2</v>
      </c>
      <c r="BM488" s="132">
        <f t="shared" ref="BM488" si="8772">E488/E498</f>
        <v>8.2389289392378995E-2</v>
      </c>
      <c r="BN488" s="129">
        <f t="shared" ref="BN488" si="8773">F488/F498</f>
        <v>5.6170672427761276E-2</v>
      </c>
      <c r="BO488" s="130">
        <f t="shared" ref="BO488" si="8774">G488/G498</f>
        <v>9.6396396396396397E-2</v>
      </c>
      <c r="BP488" s="131">
        <f t="shared" ref="BP488" si="8775">H488/H498</f>
        <v>7.4055747979548073E-2</v>
      </c>
      <c r="BQ488" s="132">
        <f t="shared" ref="BQ488" si="8776">I488/I498</f>
        <v>9.2854843900869011E-2</v>
      </c>
      <c r="BR488" s="129">
        <f t="shared" ref="BR488" si="8777">J488/J498</f>
        <v>9.2460881934566141E-2</v>
      </c>
      <c r="BS488" s="130">
        <f t="shared" ref="BS488" si="8778">K488/K498</f>
        <v>3.4208432776451872E-2</v>
      </c>
      <c r="BT488" s="131">
        <f t="shared" ref="BT488" si="8779">L488/L498</f>
        <v>8.6394557823129256E-2</v>
      </c>
      <c r="BU488" s="129">
        <f t="shared" ref="BU488" si="8780">M488/M498</f>
        <v>4.5665634674922601E-2</v>
      </c>
      <c r="BV488" s="133">
        <f t="shared" ref="BV488" si="8781">N488/N498</f>
        <v>7.0967741935483872E-2</v>
      </c>
      <c r="BW488" s="134">
        <f t="shared" ref="BW488" si="8782">O488/O498</f>
        <v>6.1617458279845959E-2</v>
      </c>
      <c r="BX488" s="129">
        <f t="shared" ref="BX488" si="8783">P488/P498</f>
        <v>8.4271469926021234E-2</v>
      </c>
      <c r="BY488" s="130">
        <f t="shared" ref="BY488" si="8784">Q488/Q498</f>
        <v>9.3771626297577848E-2</v>
      </c>
      <c r="BZ488" s="131">
        <f t="shared" ref="BZ488" si="8785">R488/R498</f>
        <v>6.4315937940761639E-2</v>
      </c>
      <c r="CA488" s="132">
        <f t="shared" ref="CA488" si="8786">S488/S498</f>
        <v>9.816713264989127E-2</v>
      </c>
      <c r="CB488" s="129">
        <f t="shared" ref="CB488" si="8787">T488/T498</f>
        <v>0.15477497255762898</v>
      </c>
      <c r="CC488" s="130">
        <f t="shared" ref="CC488" si="8788">U488/U498</f>
        <v>2.4813895781637719E-2</v>
      </c>
      <c r="CD488" s="131">
        <f t="shared" ref="CD488" si="8789">V488/V498</f>
        <v>8.5954917017587312E-2</v>
      </c>
      <c r="CE488" s="132">
        <f t="shared" ref="CE488" si="8790">W488/W498</f>
        <v>4.5339251743817373E-2</v>
      </c>
      <c r="CF488" s="129">
        <f t="shared" ref="CF488" si="8791">X488/X498</f>
        <v>0.10097087378640776</v>
      </c>
      <c r="CG488" s="130">
        <f t="shared" ref="CG488" si="8792">Y488/Y498</f>
        <v>7.8310393925011865E-2</v>
      </c>
      <c r="CH488" s="131">
        <f t="shared" ref="CH488" si="8793">Z488/Z498</f>
        <v>7.0828079024800331E-2</v>
      </c>
      <c r="CI488" s="129">
        <f t="shared" ref="CI488" si="8794">AA488/AA498</f>
        <v>8.900443492888821E-2</v>
      </c>
      <c r="CJ488" s="135">
        <f t="shared" ref="CJ488" si="8795">AB488/AB498</f>
        <v>7.6941882431381267E-2</v>
      </c>
      <c r="CK488" s="136">
        <f t="shared" ref="CK488" si="8796">AC488/AC498</f>
        <v>8.0051674982181034E-2</v>
      </c>
    </row>
    <row r="489" spans="1:89">
      <c r="A489" s="137" t="s">
        <v>31</v>
      </c>
      <c r="B489" s="206">
        <v>334</v>
      </c>
      <c r="C489" s="190">
        <v>385</v>
      </c>
      <c r="D489" s="191">
        <v>132</v>
      </c>
      <c r="E489" s="192">
        <v>269</v>
      </c>
      <c r="F489" s="189">
        <v>148</v>
      </c>
      <c r="G489" s="193">
        <v>377</v>
      </c>
      <c r="H489" s="191">
        <v>435</v>
      </c>
      <c r="I489" s="192">
        <v>575</v>
      </c>
      <c r="J489" s="189">
        <v>100</v>
      </c>
      <c r="K489" s="190">
        <v>55</v>
      </c>
      <c r="L489" s="191">
        <v>303</v>
      </c>
      <c r="M489" s="189">
        <v>92</v>
      </c>
      <c r="N489" s="194">
        <v>555</v>
      </c>
      <c r="O489" s="207">
        <v>350</v>
      </c>
      <c r="P489" s="189">
        <v>192</v>
      </c>
      <c r="Q489" s="190">
        <v>238</v>
      </c>
      <c r="R489" s="191">
        <v>233</v>
      </c>
      <c r="S489" s="192">
        <v>239</v>
      </c>
      <c r="T489" s="189">
        <v>76</v>
      </c>
      <c r="U489" s="193">
        <v>24</v>
      </c>
      <c r="V489" s="191">
        <v>471</v>
      </c>
      <c r="W489" s="208">
        <v>160</v>
      </c>
      <c r="X489" s="189">
        <v>239</v>
      </c>
      <c r="Y489" s="193">
        <v>171</v>
      </c>
      <c r="Z489" s="191">
        <v>244</v>
      </c>
      <c r="AA489" s="189">
        <v>630</v>
      </c>
      <c r="AB489" s="172">
        <f t="shared" si="8413"/>
        <v>3462</v>
      </c>
      <c r="AC489" s="173">
        <f t="shared" si="8414"/>
        <v>3565</v>
      </c>
      <c r="BI489" s="137" t="s">
        <v>31</v>
      </c>
      <c r="BJ489" s="129">
        <f>B489/B498</f>
        <v>8.619354838709678E-2</v>
      </c>
      <c r="BK489" s="130">
        <f t="shared" ref="BK489" si="8797">C489/C498</f>
        <v>8.6907449209932278E-2</v>
      </c>
      <c r="BL489" s="131">
        <f t="shared" ref="BL489" si="8798">D489/D498</f>
        <v>5.6458511548331911E-2</v>
      </c>
      <c r="BM489" s="132">
        <f t="shared" ref="BM489" si="8799">E489/E498</f>
        <v>9.2344661860624788E-2</v>
      </c>
      <c r="BN489" s="129">
        <f t="shared" ref="BN489" si="8800">F489/F498</f>
        <v>3.9967593842830135E-2</v>
      </c>
      <c r="BO489" s="130">
        <f t="shared" ref="BO489" si="8801">G489/G498</f>
        <v>0.11321321321321322</v>
      </c>
      <c r="BP489" s="131">
        <f t="shared" ref="BP489" si="8802">H489/H498</f>
        <v>7.1746660069272633E-2</v>
      </c>
      <c r="BQ489" s="132">
        <f t="shared" ref="BQ489" si="8803">I489/I498</f>
        <v>9.2532990022529765E-2</v>
      </c>
      <c r="BR489" s="129">
        <f t="shared" ref="BR489" si="8804">J489/J498</f>
        <v>7.1123755334281655E-2</v>
      </c>
      <c r="BS489" s="130">
        <f t="shared" ref="BS489" si="8805">K489/K498</f>
        <v>4.3754972155926809E-2</v>
      </c>
      <c r="BT489" s="131">
        <f t="shared" ref="BT489" si="8806">L489/L498</f>
        <v>0.10306122448979592</v>
      </c>
      <c r="BU489" s="129">
        <f t="shared" ref="BU489" si="8807">M489/M498</f>
        <v>3.5603715170278639E-2</v>
      </c>
      <c r="BV489" s="133">
        <f t="shared" ref="BV489" si="8808">N489/N498</f>
        <v>9.6774193548387094E-2</v>
      </c>
      <c r="BW489" s="134">
        <f t="shared" ref="BW489" si="8809">O489/O498</f>
        <v>6.4184852374839535E-2</v>
      </c>
      <c r="BX489" s="129">
        <f t="shared" ref="BX489" si="8810">P489/P498</f>
        <v>6.175619170151174E-2</v>
      </c>
      <c r="BY489" s="130">
        <f t="shared" ref="BY489" si="8811">Q489/Q498</f>
        <v>8.2352941176470587E-2</v>
      </c>
      <c r="BZ489" s="131">
        <f t="shared" ref="BZ489" si="8812">R489/R498</f>
        <v>6.5726375176304655E-2</v>
      </c>
      <c r="CA489" s="132">
        <f t="shared" ref="CA489" si="8813">S489/S498</f>
        <v>7.4246660453557004E-2</v>
      </c>
      <c r="CB489" s="129">
        <f t="shared" ref="CB489" si="8814">T489/T498</f>
        <v>8.3424807903402856E-2</v>
      </c>
      <c r="CC489" s="130">
        <f t="shared" ref="CC489" si="8815">U489/U498</f>
        <v>2.9776674937965261E-2</v>
      </c>
      <c r="CD489" s="131">
        <f t="shared" ref="CD489" si="8816">V489/V498</f>
        <v>0.11667079514490959</v>
      </c>
      <c r="CE489" s="132">
        <f t="shared" ref="CE489" si="8817">W489/W498</f>
        <v>5.0729232720355108E-2</v>
      </c>
      <c r="CF489" s="129">
        <f t="shared" ref="CF489" si="8818">X489/X498</f>
        <v>9.2815533980582524E-2</v>
      </c>
      <c r="CG489" s="130">
        <f t="shared" ref="CG489" si="8819">Y489/Y498</f>
        <v>8.1158044613194119E-2</v>
      </c>
      <c r="CH489" s="131">
        <f t="shared" ref="CH489" si="8820">Z489/Z498</f>
        <v>5.128205128205128E-2</v>
      </c>
      <c r="CI489" s="129">
        <f t="shared" ref="CI489" si="8821">AA489/AA498</f>
        <v>9.634500688178621E-2</v>
      </c>
      <c r="CJ489" s="135">
        <f t="shared" ref="CJ489" si="8822">AB489/AB498</f>
        <v>7.6941882431381267E-2</v>
      </c>
      <c r="CK489" s="136">
        <f t="shared" ref="CK489" si="8823">AC489/AC498</f>
        <v>7.9405737704918031E-2</v>
      </c>
    </row>
    <row r="490" spans="1:89">
      <c r="A490" s="146" t="s">
        <v>32</v>
      </c>
      <c r="B490" s="203">
        <v>279</v>
      </c>
      <c r="C490" s="197">
        <v>379</v>
      </c>
      <c r="D490" s="198">
        <v>79</v>
      </c>
      <c r="E490" s="199">
        <v>217</v>
      </c>
      <c r="F490" s="196">
        <v>123</v>
      </c>
      <c r="G490" s="200">
        <v>401</v>
      </c>
      <c r="H490" s="198">
        <v>361</v>
      </c>
      <c r="I490" s="199">
        <v>532</v>
      </c>
      <c r="J490" s="196">
        <v>101</v>
      </c>
      <c r="K490" s="197">
        <v>69</v>
      </c>
      <c r="L490" s="198">
        <v>282</v>
      </c>
      <c r="M490" s="196">
        <v>87</v>
      </c>
      <c r="N490" s="201">
        <v>506</v>
      </c>
      <c r="O490" s="204">
        <v>313</v>
      </c>
      <c r="P490" s="196">
        <v>163</v>
      </c>
      <c r="Q490" s="197">
        <v>247</v>
      </c>
      <c r="R490" s="198">
        <v>155</v>
      </c>
      <c r="S490" s="199">
        <v>311</v>
      </c>
      <c r="T490" s="196">
        <v>41</v>
      </c>
      <c r="U490" s="200">
        <v>20</v>
      </c>
      <c r="V490" s="198">
        <v>493</v>
      </c>
      <c r="W490" s="205">
        <v>135</v>
      </c>
      <c r="X490" s="196">
        <v>143</v>
      </c>
      <c r="Y490" s="200">
        <v>126</v>
      </c>
      <c r="Z490" s="198">
        <v>172</v>
      </c>
      <c r="AA490" s="196">
        <v>561</v>
      </c>
      <c r="AB490" s="172">
        <f t="shared" si="8413"/>
        <v>2898</v>
      </c>
      <c r="AC490" s="173">
        <f t="shared" si="8414"/>
        <v>3398</v>
      </c>
      <c r="BI490" s="146" t="s">
        <v>32</v>
      </c>
      <c r="BJ490" s="129">
        <f>B490/B498</f>
        <v>7.1999999999999995E-2</v>
      </c>
      <c r="BK490" s="130">
        <f t="shared" ref="BK490" si="8824">C490/C498</f>
        <v>8.5553047404063207E-2</v>
      </c>
      <c r="BL490" s="131">
        <f t="shared" ref="BL490" si="8825">D490/D498</f>
        <v>3.3789563729683489E-2</v>
      </c>
      <c r="BM490" s="132">
        <f t="shared" ref="BM490" si="8826">E490/E498</f>
        <v>7.4493649158942674E-2</v>
      </c>
      <c r="BN490" s="129">
        <f t="shared" ref="BN490" si="8827">F490/F498</f>
        <v>3.3216311099108831E-2</v>
      </c>
      <c r="BO490" s="130">
        <f t="shared" ref="BO490" si="8828">G490/G498</f>
        <v>0.12042042042042042</v>
      </c>
      <c r="BP490" s="131">
        <f t="shared" ref="BP490" si="8829">H490/H498</f>
        <v>5.9541481114959591E-2</v>
      </c>
      <c r="BQ490" s="132">
        <f t="shared" ref="BQ490" si="8830">I490/I498</f>
        <v>8.5613131638236237E-2</v>
      </c>
      <c r="BR490" s="129">
        <f t="shared" ref="BR490" si="8831">J490/J498</f>
        <v>7.183499288762446E-2</v>
      </c>
      <c r="BS490" s="130">
        <f t="shared" ref="BS490" si="8832">K490/K498</f>
        <v>5.4892601431980909E-2</v>
      </c>
      <c r="BT490" s="131">
        <f t="shared" ref="BT490" si="8833">L490/L498</f>
        <v>9.5918367346938774E-2</v>
      </c>
      <c r="BU490" s="129">
        <f t="shared" ref="BU490" si="8834">M490/M498</f>
        <v>3.3668730650154799E-2</v>
      </c>
      <c r="BV490" s="133">
        <f t="shared" ref="BV490" si="8835">N490/N498</f>
        <v>8.8230165649520492E-2</v>
      </c>
      <c r="BW490" s="134">
        <f t="shared" ref="BW490" si="8836">O490/O498</f>
        <v>5.7399596552356498E-2</v>
      </c>
      <c r="BX490" s="129">
        <f t="shared" ref="BX490" si="8837">P490/P498</f>
        <v>5.242843357992924E-2</v>
      </c>
      <c r="BY490" s="130">
        <f t="shared" ref="BY490" si="8838">Q490/Q498</f>
        <v>8.5467128027681666E-2</v>
      </c>
      <c r="BZ490" s="131">
        <f t="shared" ref="BZ490" si="8839">R490/R498</f>
        <v>4.372355430183357E-2</v>
      </c>
      <c r="CA490" s="132">
        <f t="shared" ref="CA490" si="8840">S490/S498</f>
        <v>9.6613855234544896E-2</v>
      </c>
      <c r="CB490" s="129">
        <f t="shared" ref="CB490" si="8841">T490/T498</f>
        <v>4.5005488474204172E-2</v>
      </c>
      <c r="CC490" s="130">
        <f t="shared" ref="CC490" si="8842">U490/U498</f>
        <v>2.4813895781637719E-2</v>
      </c>
      <c r="CD490" s="131">
        <f t="shared" ref="CD490" si="8843">V490/V498</f>
        <v>0.12212038642556354</v>
      </c>
      <c r="CE490" s="132">
        <f t="shared" ref="CE490" si="8844">W490/W498</f>
        <v>4.2802790107799617E-2</v>
      </c>
      <c r="CF490" s="129">
        <f t="shared" ref="CF490" si="8845">X490/X498</f>
        <v>5.5533980582524269E-2</v>
      </c>
      <c r="CG490" s="130">
        <f t="shared" ref="CG490" si="8846">Y490/Y498</f>
        <v>5.9800664451827246E-2</v>
      </c>
      <c r="CH490" s="131">
        <f t="shared" ref="CH490" si="8847">Z490/Z498</f>
        <v>3.6149642707019758E-2</v>
      </c>
      <c r="CI490" s="129">
        <f t="shared" ref="CI490" si="8848">AA490/AA498</f>
        <v>8.5792934699495338E-2</v>
      </c>
      <c r="CJ490" s="135">
        <f t="shared" ref="CJ490" si="8849">AB490/AB498</f>
        <v>6.4407156350705638E-2</v>
      </c>
      <c r="CK490" s="136">
        <f t="shared" ref="CK490" si="8850">AC490/AC498</f>
        <v>7.5686029935851745E-2</v>
      </c>
    </row>
    <row r="491" spans="1:89">
      <c r="A491" s="137" t="s">
        <v>33</v>
      </c>
      <c r="B491" s="206">
        <v>161</v>
      </c>
      <c r="C491" s="190">
        <v>177</v>
      </c>
      <c r="D491" s="191">
        <v>26</v>
      </c>
      <c r="E491" s="192">
        <v>157</v>
      </c>
      <c r="F491" s="189">
        <v>82</v>
      </c>
      <c r="G491" s="193">
        <v>208</v>
      </c>
      <c r="H491" s="191">
        <v>134</v>
      </c>
      <c r="I491" s="192">
        <v>362</v>
      </c>
      <c r="J491" s="189">
        <v>33</v>
      </c>
      <c r="K491" s="190">
        <v>47</v>
      </c>
      <c r="L491" s="191">
        <v>237</v>
      </c>
      <c r="M491" s="189">
        <v>65</v>
      </c>
      <c r="N491" s="194">
        <v>247</v>
      </c>
      <c r="O491" s="207">
        <v>186</v>
      </c>
      <c r="P491" s="189">
        <v>71</v>
      </c>
      <c r="Q491" s="190">
        <v>140</v>
      </c>
      <c r="R491" s="191">
        <v>100</v>
      </c>
      <c r="S491" s="192">
        <v>175</v>
      </c>
      <c r="T491" s="189">
        <v>22</v>
      </c>
      <c r="U491" s="193">
        <v>12</v>
      </c>
      <c r="V491" s="191">
        <v>265</v>
      </c>
      <c r="W491" s="208">
        <v>79</v>
      </c>
      <c r="X491" s="189">
        <v>51</v>
      </c>
      <c r="Y491" s="193">
        <v>69</v>
      </c>
      <c r="Z491" s="191">
        <v>138</v>
      </c>
      <c r="AA491" s="189">
        <v>325</v>
      </c>
      <c r="AB491" s="172">
        <f t="shared" si="8413"/>
        <v>1567</v>
      </c>
      <c r="AC491" s="173">
        <f t="shared" si="8414"/>
        <v>2002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4.1548387096774192E-2</v>
      </c>
      <c r="BK491" s="130">
        <f t="shared" ref="BK491" si="8851">C491/C498</f>
        <v>3.9954853273137698E-2</v>
      </c>
      <c r="BL491" s="131">
        <f t="shared" ref="BL491" si="8852">D491/D498</f>
        <v>1.1120615911035072E-2</v>
      </c>
      <c r="BM491" s="132">
        <f t="shared" ref="BM491" si="8853">E491/E498</f>
        <v>5.3896326810847925E-2</v>
      </c>
      <c r="BN491" s="129">
        <f t="shared" ref="BN491" si="8854">F491/F498</f>
        <v>2.2144207399405886E-2</v>
      </c>
      <c r="BO491" s="130">
        <f t="shared" ref="BO491" si="8855">G491/G498</f>
        <v>6.2462462462462461E-2</v>
      </c>
      <c r="BP491" s="131">
        <f t="shared" ref="BP491" si="8856">H491/H498</f>
        <v>2.2101269998350652E-2</v>
      </c>
      <c r="BQ491" s="132">
        <f t="shared" ref="BQ491" si="8857">I491/I498</f>
        <v>5.8255551979401354E-2</v>
      </c>
      <c r="BR491" s="129">
        <f t="shared" ref="BR491" si="8858">J491/J498</f>
        <v>2.3470839260312945E-2</v>
      </c>
      <c r="BS491" s="130">
        <f t="shared" ref="BS491" si="8859">K491/K498</f>
        <v>3.7390612569610182E-2</v>
      </c>
      <c r="BT491" s="131">
        <f t="shared" ref="BT491" si="8860">L491/L498</f>
        <v>8.0612244897959179E-2</v>
      </c>
      <c r="BU491" s="129">
        <f t="shared" ref="BU491" si="8861">M491/M498</f>
        <v>2.5154798761609906E-2</v>
      </c>
      <c r="BV491" s="133">
        <f t="shared" ref="BV491" si="8862">N491/N498</f>
        <v>4.3068875326939843E-2</v>
      </c>
      <c r="BW491" s="134">
        <f t="shared" ref="BW491" si="8863">O491/O498</f>
        <v>3.4109664404914725E-2</v>
      </c>
      <c r="BX491" s="129">
        <f t="shared" ref="BX491" si="8864">P491/P498</f>
        <v>2.2836925056288194E-2</v>
      </c>
      <c r="BY491" s="130">
        <f t="shared" ref="BY491" si="8865">Q491/Q498</f>
        <v>4.8442906574394463E-2</v>
      </c>
      <c r="BZ491" s="131">
        <f t="shared" ref="BZ491" si="8866">R491/R498</f>
        <v>2.8208744710860368E-2</v>
      </c>
      <c r="CA491" s="132">
        <f t="shared" ref="CA491" si="8867">S491/S498</f>
        <v>5.4364709537123329E-2</v>
      </c>
      <c r="CB491" s="129">
        <f t="shared" ref="CB491" si="8868">T491/T498</f>
        <v>2.4149286498353458E-2</v>
      </c>
      <c r="CC491" s="130">
        <f t="shared" ref="CC491" si="8869">U491/U498</f>
        <v>1.488833746898263E-2</v>
      </c>
      <c r="CD491" s="131">
        <f t="shared" ref="CD491" si="8870">V491/V498</f>
        <v>6.5642804062422594E-2</v>
      </c>
      <c r="CE491" s="132">
        <f t="shared" ref="CE491" si="8871">W491/W498</f>
        <v>2.5047558655675334E-2</v>
      </c>
      <c r="CF491" s="129">
        <f t="shared" ref="CF491" si="8872">X491/X498</f>
        <v>1.9805825242718445E-2</v>
      </c>
      <c r="CG491" s="130">
        <f t="shared" ref="CG491" si="8873">Y491/Y498</f>
        <v>3.274798291409587E-2</v>
      </c>
      <c r="CH491" s="131">
        <f t="shared" ref="CH491" si="8874">Z491/Z498</f>
        <v>2.9003783102143757E-2</v>
      </c>
      <c r="CI491" s="129">
        <f t="shared" ref="CI491" si="8875">AA491/AA498</f>
        <v>4.9701789264413522E-2</v>
      </c>
      <c r="CJ491" s="135">
        <f t="shared" ref="CJ491" si="8876">AB491/AB498</f>
        <v>3.4826091787976445E-2</v>
      </c>
      <c r="CK491" s="136">
        <f t="shared" ref="CK491" si="8877">AC491/AC498</f>
        <v>4.4591945830363508E-2</v>
      </c>
    </row>
    <row r="492" spans="1:89">
      <c r="A492" s="146" t="s">
        <v>34</v>
      </c>
      <c r="B492" s="203">
        <v>7</v>
      </c>
      <c r="C492" s="197">
        <v>108</v>
      </c>
      <c r="D492" s="198">
        <v>6</v>
      </c>
      <c r="E492" s="199">
        <v>117</v>
      </c>
      <c r="F492" s="196">
        <v>12</v>
      </c>
      <c r="G492" s="200">
        <v>74</v>
      </c>
      <c r="H492" s="198">
        <v>27</v>
      </c>
      <c r="I492" s="199">
        <v>108</v>
      </c>
      <c r="J492" s="196">
        <v>10</v>
      </c>
      <c r="K492" s="197">
        <v>17</v>
      </c>
      <c r="L492" s="198">
        <v>67</v>
      </c>
      <c r="M492" s="196">
        <v>26</v>
      </c>
      <c r="N492" s="201">
        <v>57</v>
      </c>
      <c r="O492" s="204">
        <v>58</v>
      </c>
      <c r="P492" s="196">
        <v>33</v>
      </c>
      <c r="Q492" s="197">
        <v>46</v>
      </c>
      <c r="R492" s="198">
        <v>27</v>
      </c>
      <c r="S492" s="199">
        <v>64</v>
      </c>
      <c r="T492" s="196">
        <v>15</v>
      </c>
      <c r="U492" s="200">
        <v>7</v>
      </c>
      <c r="V492" s="198">
        <v>70</v>
      </c>
      <c r="W492" s="205">
        <v>38</v>
      </c>
      <c r="X492" s="196">
        <v>14</v>
      </c>
      <c r="Y492" s="200">
        <v>45</v>
      </c>
      <c r="Z492" s="198">
        <v>73</v>
      </c>
      <c r="AA492" s="196">
        <v>128</v>
      </c>
      <c r="AB492" s="172">
        <f t="shared" si="8413"/>
        <v>418</v>
      </c>
      <c r="AC492" s="173">
        <f t="shared" si="8414"/>
        <v>836</v>
      </c>
      <c r="BI492" s="146" t="s">
        <v>34</v>
      </c>
      <c r="BJ492" s="129">
        <f>B492/B498</f>
        <v>1.8064516129032257E-3</v>
      </c>
      <c r="BK492" s="130">
        <f t="shared" ref="BK492" si="8878">C492/C498</f>
        <v>2.437923250564334E-2</v>
      </c>
      <c r="BL492" s="131">
        <f t="shared" ref="BL492" si="8879">D492/D498</f>
        <v>2.5662959794696323E-3</v>
      </c>
      <c r="BM492" s="132">
        <f t="shared" ref="BM492" si="8880">E492/E498</f>
        <v>4.0164778578784761E-2</v>
      </c>
      <c r="BN492" s="129">
        <f t="shared" ref="BN492" si="8881">F492/F498</f>
        <v>3.2406157169862274E-3</v>
      </c>
      <c r="BO492" s="130">
        <f t="shared" ref="BO492" si="8882">G492/G498</f>
        <v>2.2222222222222223E-2</v>
      </c>
      <c r="BP492" s="131">
        <f t="shared" ref="BP492" si="8883">H492/H498</f>
        <v>4.4532409698169219E-3</v>
      </c>
      <c r="BQ492" s="132">
        <f t="shared" ref="BQ492" si="8884">I492/I498</f>
        <v>1.7380109430318636E-2</v>
      </c>
      <c r="BR492" s="129">
        <f t="shared" ref="BR492" si="8885">J492/J498</f>
        <v>7.1123755334281651E-3</v>
      </c>
      <c r="BS492" s="130">
        <f t="shared" ref="BS492" si="8886">K492/K498</f>
        <v>1.3524264120922832E-2</v>
      </c>
      <c r="BT492" s="131">
        <f t="shared" ref="BT492" si="8887">L492/L498</f>
        <v>2.2789115646258504E-2</v>
      </c>
      <c r="BU492" s="129">
        <f t="shared" ref="BU492" si="8888">M492/M498</f>
        <v>1.0061919504643963E-2</v>
      </c>
      <c r="BV492" s="133">
        <f t="shared" ref="BV492" si="8889">N492/N498</f>
        <v>9.9389712292938092E-3</v>
      </c>
      <c r="BW492" s="134">
        <f t="shared" ref="BW492" si="8890">O492/O498</f>
        <v>1.063634696497341E-2</v>
      </c>
      <c r="BX492" s="129">
        <f t="shared" ref="BX492" si="8891">P492/P498</f>
        <v>1.061434544869733E-2</v>
      </c>
      <c r="BY492" s="130">
        <f t="shared" ref="BY492" si="8892">Q492/Q498</f>
        <v>1.5916955017301039E-2</v>
      </c>
      <c r="BZ492" s="131">
        <f t="shared" ref="BZ492" si="8893">R492/R498</f>
        <v>7.616361071932299E-3</v>
      </c>
      <c r="CA492" s="132">
        <f t="shared" ref="CA492" si="8894">S492/S498</f>
        <v>1.9881950916433674E-2</v>
      </c>
      <c r="CB492" s="129">
        <f t="shared" ref="CB492" si="8895">T492/T498</f>
        <v>1.6465422612513721E-2</v>
      </c>
      <c r="CC492" s="130">
        <f t="shared" ref="CC492" si="8896">U492/U498</f>
        <v>8.6848635235732014E-3</v>
      </c>
      <c r="CD492" s="131">
        <f t="shared" ref="CD492" si="8897">V492/V498</f>
        <v>1.733960862026257E-2</v>
      </c>
      <c r="CE492" s="132">
        <f t="shared" ref="CE492" si="8898">W492/W498</f>
        <v>1.2048192771084338E-2</v>
      </c>
      <c r="CF492" s="129">
        <f t="shared" ref="CF492" si="8899">X492/X498</f>
        <v>5.4368932038834951E-3</v>
      </c>
      <c r="CG492" s="130">
        <f t="shared" ref="CG492" si="8900">Y492/Y498</f>
        <v>2.1357380161366873E-2</v>
      </c>
      <c r="CH492" s="131">
        <f t="shared" ref="CH492" si="8901">Z492/Z498</f>
        <v>1.5342580916351408E-2</v>
      </c>
      <c r="CI492" s="129">
        <f t="shared" ref="CI492" si="8902">AA492/AA498</f>
        <v>1.9574858541061325E-2</v>
      </c>
      <c r="CJ492" s="135">
        <f t="shared" ref="CJ492" si="8903">AB492/AB498</f>
        <v>9.2899211023447052E-3</v>
      </c>
      <c r="CK492" s="136">
        <f t="shared" ref="CK492" si="8904">AC492/AC498</f>
        <v>1.8620812544547397E-2</v>
      </c>
    </row>
    <row r="493" spans="1:89">
      <c r="A493" s="137" t="s">
        <v>35</v>
      </c>
      <c r="B493" s="206">
        <v>0</v>
      </c>
      <c r="C493" s="190">
        <v>39</v>
      </c>
      <c r="D493" s="191">
        <v>0</v>
      </c>
      <c r="E493" s="192">
        <v>23</v>
      </c>
      <c r="F493" s="189">
        <v>0</v>
      </c>
      <c r="G493" s="193">
        <v>4</v>
      </c>
      <c r="H493" s="191">
        <v>11</v>
      </c>
      <c r="I493" s="192">
        <v>15</v>
      </c>
      <c r="J493" s="189">
        <v>0</v>
      </c>
      <c r="K493" s="190">
        <v>3</v>
      </c>
      <c r="L493" s="191">
        <v>6</v>
      </c>
      <c r="M493" s="189">
        <v>1</v>
      </c>
      <c r="N493" s="194">
        <v>3</v>
      </c>
      <c r="O493" s="207">
        <v>6</v>
      </c>
      <c r="P493" s="189">
        <v>1</v>
      </c>
      <c r="Q493" s="190">
        <v>0</v>
      </c>
      <c r="R493" s="191">
        <v>1</v>
      </c>
      <c r="S493" s="192">
        <v>4</v>
      </c>
      <c r="T493" s="189">
        <v>1</v>
      </c>
      <c r="U493" s="193">
        <v>0</v>
      </c>
      <c r="V493" s="191">
        <v>2</v>
      </c>
      <c r="W493" s="208">
        <v>2</v>
      </c>
      <c r="X493" s="189">
        <v>0</v>
      </c>
      <c r="Y493" s="193">
        <v>6</v>
      </c>
      <c r="Z493" s="191">
        <v>1</v>
      </c>
      <c r="AA493" s="189">
        <v>4</v>
      </c>
      <c r="AB493" s="172">
        <f t="shared" si="8413"/>
        <v>26</v>
      </c>
      <c r="AC493" s="173">
        <f t="shared" si="8414"/>
        <v>107</v>
      </c>
      <c r="BI493" s="137" t="s">
        <v>35</v>
      </c>
      <c r="BJ493" s="129">
        <f>B493/B498</f>
        <v>0</v>
      </c>
      <c r="BK493" s="130">
        <f t="shared" ref="BK493" si="8905">C493/C498</f>
        <v>8.803611738148984E-3</v>
      </c>
      <c r="BL493" s="131">
        <f t="shared" ref="BL493" si="8906">D493/D498</f>
        <v>0</v>
      </c>
      <c r="BM493" s="132">
        <f t="shared" ref="BM493" si="8907">E493/E498</f>
        <v>7.8956402334363195E-3</v>
      </c>
      <c r="BN493" s="129">
        <f t="shared" ref="BN493" si="8908">F493/F498</f>
        <v>0</v>
      </c>
      <c r="BO493" s="130">
        <f t="shared" ref="BO493" si="8909">G493/G498</f>
        <v>1.2012012012012011E-3</v>
      </c>
      <c r="BP493" s="131">
        <f t="shared" ref="BP493" si="8910">H493/H498</f>
        <v>1.8142833580735609E-3</v>
      </c>
      <c r="BQ493" s="132">
        <f t="shared" ref="BQ493" si="8911">I493/I498</f>
        <v>2.413904087544255E-3</v>
      </c>
      <c r="BR493" s="129">
        <f t="shared" ref="BR493" si="8912">J493/J498</f>
        <v>0</v>
      </c>
      <c r="BS493" s="130">
        <f t="shared" ref="BS493" si="8913">K493/K498</f>
        <v>2.3866348448687352E-3</v>
      </c>
      <c r="BT493" s="131">
        <f t="shared" ref="BT493" si="8914">L493/L498</f>
        <v>2.0408163265306124E-3</v>
      </c>
      <c r="BU493" s="129">
        <f t="shared" ref="BU493" si="8915">M493/M498</f>
        <v>3.8699690402476783E-4</v>
      </c>
      <c r="BV493" s="133">
        <f t="shared" ref="BV493" si="8916">N493/N498</f>
        <v>5.2310374891020048E-4</v>
      </c>
      <c r="BW493" s="134">
        <f t="shared" ref="BW493" si="8917">O493/O498</f>
        <v>1.1003117549972493E-3</v>
      </c>
      <c r="BX493" s="129">
        <f t="shared" ref="BX493" si="8918">P493/P498</f>
        <v>3.2164683177870698E-4</v>
      </c>
      <c r="BY493" s="130">
        <f t="shared" ref="BY493" si="8919">Q493/Q498</f>
        <v>0</v>
      </c>
      <c r="BZ493" s="131">
        <f t="shared" ref="BZ493" si="8920">R493/R498</f>
        <v>2.8208744710860365E-4</v>
      </c>
      <c r="CA493" s="132">
        <f t="shared" ref="CA493" si="8921">S493/S498</f>
        <v>1.2426219322771047E-3</v>
      </c>
      <c r="CB493" s="129">
        <f t="shared" ref="CB493" si="8922">T493/T498</f>
        <v>1.0976948408342481E-3</v>
      </c>
      <c r="CC493" s="130">
        <f t="shared" ref="CC493" si="8923">U493/U498</f>
        <v>0</v>
      </c>
      <c r="CD493" s="131">
        <f t="shared" ref="CD493" si="8924">V493/V498</f>
        <v>4.9541738915035913E-4</v>
      </c>
      <c r="CE493" s="132">
        <f t="shared" ref="CE493" si="8925">W493/W498</f>
        <v>6.3411540900443881E-4</v>
      </c>
      <c r="CF493" s="129">
        <f t="shared" ref="CF493" si="8926">X493/X498</f>
        <v>0</v>
      </c>
      <c r="CG493" s="130">
        <f t="shared" ref="CG493" si="8927">Y493/Y498</f>
        <v>2.8476506881822496E-3</v>
      </c>
      <c r="CH493" s="131">
        <f t="shared" ref="CH493" si="8928">Z493/Z498</f>
        <v>2.101723413198823E-4</v>
      </c>
      <c r="CI493" s="129">
        <f t="shared" ref="CI493" si="8929">AA493/AA498</f>
        <v>6.117143294081664E-4</v>
      </c>
      <c r="CJ493" s="135">
        <f t="shared" ref="CJ493" si="8930">AB493/AB498</f>
        <v>5.7784198244249362E-4</v>
      </c>
      <c r="CK493" s="136">
        <f t="shared" ref="CK493" si="8931">AC493/AC498</f>
        <v>2.3832858161083391E-3</v>
      </c>
    </row>
    <row r="494" spans="1:89">
      <c r="A494" s="146" t="s">
        <v>36</v>
      </c>
      <c r="B494" s="203"/>
      <c r="C494" s="197"/>
      <c r="D494" s="198"/>
      <c r="E494" s="199"/>
      <c r="F494" s="196"/>
      <c r="G494" s="200"/>
      <c r="H494" s="198"/>
      <c r="I494" s="199"/>
      <c r="J494" s="196"/>
      <c r="K494" s="200"/>
      <c r="L494" s="198"/>
      <c r="M494" s="196"/>
      <c r="N494" s="201"/>
      <c r="O494" s="204"/>
      <c r="P494" s="196"/>
      <c r="Q494" s="200"/>
      <c r="R494" s="198"/>
      <c r="S494" s="199"/>
      <c r="T494" s="196"/>
      <c r="U494" s="200"/>
      <c r="V494" s="198"/>
      <c r="W494" s="199"/>
      <c r="X494" s="196"/>
      <c r="Y494" s="200"/>
      <c r="Z494" s="198"/>
      <c r="AA494" s="196"/>
      <c r="AB494" s="172">
        <f t="shared" si="8413"/>
        <v>0</v>
      </c>
      <c r="AC494" s="173">
        <f t="shared" si="8414"/>
        <v>0</v>
      </c>
      <c r="BI494" s="146" t="s">
        <v>36</v>
      </c>
      <c r="BJ494" s="129">
        <f>B494/B498</f>
        <v>0</v>
      </c>
      <c r="BK494" s="130">
        <f t="shared" ref="BK494" si="8932">C494/C498</f>
        <v>0</v>
      </c>
      <c r="BL494" s="131">
        <f t="shared" ref="BL494" si="8933">D494/D498</f>
        <v>0</v>
      </c>
      <c r="BM494" s="132">
        <f t="shared" ref="BM494" si="8934">E494/E498</f>
        <v>0</v>
      </c>
      <c r="BN494" s="129">
        <f t="shared" ref="BN494" si="8935">F494/F498</f>
        <v>0</v>
      </c>
      <c r="BO494" s="130">
        <f t="shared" ref="BO494" si="8936">G494/G498</f>
        <v>0</v>
      </c>
      <c r="BP494" s="131">
        <f t="shared" ref="BP494" si="8937">H494/H498</f>
        <v>0</v>
      </c>
      <c r="BQ494" s="132">
        <f t="shared" ref="BQ494" si="8938">I494/I498</f>
        <v>0</v>
      </c>
      <c r="BR494" s="129">
        <f t="shared" ref="BR494" si="8939">J494/J498</f>
        <v>0</v>
      </c>
      <c r="BS494" s="130">
        <f t="shared" ref="BS494" si="8940">K494/K498</f>
        <v>0</v>
      </c>
      <c r="BT494" s="131">
        <f t="shared" ref="BT494" si="8941">L494/L498</f>
        <v>0</v>
      </c>
      <c r="BU494" s="129">
        <f t="shared" ref="BU494" si="8942">M494/M498</f>
        <v>0</v>
      </c>
      <c r="BV494" s="133">
        <f t="shared" ref="BV494" si="8943">N494/N498</f>
        <v>0</v>
      </c>
      <c r="BW494" s="134">
        <f t="shared" ref="BW494" si="8944">O494/O498</f>
        <v>0</v>
      </c>
      <c r="BX494" s="129">
        <f t="shared" ref="BX494" si="8945">P494/P498</f>
        <v>0</v>
      </c>
      <c r="BY494" s="130">
        <f t="shared" ref="BY494" si="8946">Q494/Q498</f>
        <v>0</v>
      </c>
      <c r="BZ494" s="131">
        <f t="shared" ref="BZ494" si="8947">R494/R498</f>
        <v>0</v>
      </c>
      <c r="CA494" s="132">
        <f t="shared" ref="CA494" si="8948">S494/S498</f>
        <v>0</v>
      </c>
      <c r="CB494" s="129">
        <f t="shared" ref="CB494" si="8949">T494/T498</f>
        <v>0</v>
      </c>
      <c r="CC494" s="130">
        <f t="shared" ref="CC494" si="8950">U494/U498</f>
        <v>0</v>
      </c>
      <c r="CD494" s="131">
        <f t="shared" ref="CD494" si="8951">V494/V498</f>
        <v>0</v>
      </c>
      <c r="CE494" s="132">
        <f t="shared" ref="CE494" si="8952">W494/W498</f>
        <v>0</v>
      </c>
      <c r="CF494" s="129">
        <f t="shared" ref="CF494" si="8953">X494/X498</f>
        <v>0</v>
      </c>
      <c r="CG494" s="130">
        <f t="shared" ref="CG494" si="8954">Y494/Y498</f>
        <v>0</v>
      </c>
      <c r="CH494" s="131">
        <f t="shared" ref="CH494" si="8955">Z494/Z498</f>
        <v>0</v>
      </c>
      <c r="CI494" s="129">
        <f t="shared" ref="CI494" si="8956">AA494/AA498</f>
        <v>0</v>
      </c>
      <c r="CJ494" s="135">
        <f t="shared" ref="CJ494" si="8957">AB494/AB498</f>
        <v>0</v>
      </c>
      <c r="CK494" s="136">
        <f t="shared" ref="CK494" si="8958">AC494/AC498</f>
        <v>0</v>
      </c>
    </row>
    <row r="495" spans="1:89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/>
      <c r="AC495" s="173"/>
      <c r="BI495" s="137" t="s">
        <v>37</v>
      </c>
      <c r="BJ495" s="129">
        <f>B495/B498</f>
        <v>0</v>
      </c>
      <c r="BK495" s="130">
        <f t="shared" ref="BK495" si="8959">C495/C498</f>
        <v>0</v>
      </c>
      <c r="BL495" s="131">
        <f t="shared" ref="BL495" si="8960">D495/D498</f>
        <v>0</v>
      </c>
      <c r="BM495" s="132">
        <f t="shared" ref="BM495" si="8961">E495/E498</f>
        <v>0</v>
      </c>
      <c r="BN495" s="129">
        <f t="shared" ref="BN495" si="8962">F495/F498</f>
        <v>0</v>
      </c>
      <c r="BO495" s="130">
        <f t="shared" ref="BO495" si="8963">G495/G498</f>
        <v>0</v>
      </c>
      <c r="BP495" s="131">
        <f t="shared" ref="BP495" si="8964">H495/H498</f>
        <v>0</v>
      </c>
      <c r="BQ495" s="132">
        <f t="shared" ref="BQ495" si="8965">I495/I498</f>
        <v>0</v>
      </c>
      <c r="BR495" s="129">
        <f t="shared" ref="BR495" si="8966">J495/J498</f>
        <v>0</v>
      </c>
      <c r="BS495" s="130">
        <f t="shared" ref="BS495" si="8967">K495/K498</f>
        <v>0</v>
      </c>
      <c r="BT495" s="131">
        <f t="shared" ref="BT495" si="8968">L495/L498</f>
        <v>0</v>
      </c>
      <c r="BU495" s="129">
        <f t="shared" ref="BU495" si="8969">M495/M498</f>
        <v>0</v>
      </c>
      <c r="BV495" s="133">
        <f t="shared" ref="BV495" si="8970">N495/N498</f>
        <v>0</v>
      </c>
      <c r="BW495" s="134">
        <f t="shared" ref="BW495" si="8971">O495/O498</f>
        <v>0</v>
      </c>
      <c r="BX495" s="129">
        <f t="shared" ref="BX495" si="8972">P495/P498</f>
        <v>0</v>
      </c>
      <c r="BY495" s="130">
        <f t="shared" ref="BY495" si="8973">Q495/Q498</f>
        <v>0</v>
      </c>
      <c r="BZ495" s="131">
        <f t="shared" ref="BZ495" si="8974">R495/R498</f>
        <v>0</v>
      </c>
      <c r="CA495" s="132">
        <f t="shared" ref="CA495" si="8975">S495/S498</f>
        <v>0</v>
      </c>
      <c r="CB495" s="129">
        <f t="shared" ref="CB495" si="8976">T495/T498</f>
        <v>0</v>
      </c>
      <c r="CC495" s="130">
        <f t="shared" ref="CC495" si="8977">U495/U498</f>
        <v>0</v>
      </c>
      <c r="CD495" s="131">
        <f t="shared" ref="CD495" si="8978">V495/V498</f>
        <v>0</v>
      </c>
      <c r="CE495" s="132">
        <f t="shared" ref="CE495" si="8979">W495/W498</f>
        <v>0</v>
      </c>
      <c r="CF495" s="129">
        <f t="shared" ref="CF495" si="8980">X495/X498</f>
        <v>0</v>
      </c>
      <c r="CG495" s="130">
        <f t="shared" ref="CG495" si="8981">Y495/Y498</f>
        <v>0</v>
      </c>
      <c r="CH495" s="131">
        <f t="shared" ref="CH495" si="8982">Z495/Z498</f>
        <v>0</v>
      </c>
      <c r="CI495" s="129">
        <f t="shared" ref="CI495" si="8983">AA495/AA498</f>
        <v>0</v>
      </c>
      <c r="CJ495" s="135">
        <f t="shared" ref="CJ495" si="8984">AB495/AB498</f>
        <v>0</v>
      </c>
      <c r="CK495" s="136">
        <f t="shared" ref="CK495" si="8985">AC495/AC498</f>
        <v>0</v>
      </c>
    </row>
    <row r="496" spans="1:89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/>
      <c r="AC496" s="173"/>
      <c r="BI496" s="146" t="s">
        <v>38</v>
      </c>
      <c r="BJ496" s="129">
        <f>B496/B498</f>
        <v>0</v>
      </c>
      <c r="BK496" s="130">
        <f t="shared" ref="BK496" si="8986">C496/C498</f>
        <v>0</v>
      </c>
      <c r="BL496" s="131">
        <f t="shared" ref="BL496" si="8987">D496/D498</f>
        <v>0</v>
      </c>
      <c r="BM496" s="132">
        <f t="shared" ref="BM496" si="8988">E496/E498</f>
        <v>0</v>
      </c>
      <c r="BN496" s="129">
        <f t="shared" ref="BN496" si="8989">F496/F498</f>
        <v>0</v>
      </c>
      <c r="BO496" s="130">
        <f t="shared" ref="BO496" si="8990">G496/G498</f>
        <v>0</v>
      </c>
      <c r="BP496" s="131">
        <f t="shared" ref="BP496" si="8991">H496/H498</f>
        <v>0</v>
      </c>
      <c r="BQ496" s="132">
        <f t="shared" ref="BQ496" si="8992">I496/I498</f>
        <v>0</v>
      </c>
      <c r="BR496" s="129">
        <f t="shared" ref="BR496" si="8993">J496/J498</f>
        <v>0</v>
      </c>
      <c r="BS496" s="130">
        <f t="shared" ref="BS496" si="8994">K496/K498</f>
        <v>0</v>
      </c>
      <c r="BT496" s="131">
        <f t="shared" ref="BT496" si="8995">L496/L498</f>
        <v>0</v>
      </c>
      <c r="BU496" s="129">
        <f t="shared" ref="BU496" si="8996">M496/M498</f>
        <v>0</v>
      </c>
      <c r="BV496" s="133">
        <f t="shared" ref="BV496" si="8997">N496/N498</f>
        <v>0</v>
      </c>
      <c r="BW496" s="134">
        <f t="shared" ref="BW496" si="8998">O496/O498</f>
        <v>0</v>
      </c>
      <c r="BX496" s="129">
        <f t="shared" ref="BX496" si="8999">P496/P498</f>
        <v>0</v>
      </c>
      <c r="BY496" s="130">
        <f t="shared" ref="BY496" si="9000">Q496/Q498</f>
        <v>0</v>
      </c>
      <c r="BZ496" s="131">
        <f t="shared" ref="BZ496" si="9001">R496/R498</f>
        <v>0</v>
      </c>
      <c r="CA496" s="132">
        <f t="shared" ref="CA496" si="9002">S496/S498</f>
        <v>0</v>
      </c>
      <c r="CB496" s="129">
        <f t="shared" ref="CB496" si="9003">T496/T498</f>
        <v>0</v>
      </c>
      <c r="CC496" s="130">
        <f t="shared" ref="CC496" si="9004">U496/U498</f>
        <v>0</v>
      </c>
      <c r="CD496" s="131">
        <f t="shared" ref="CD496" si="9005">V496/V498</f>
        <v>0</v>
      </c>
      <c r="CE496" s="132">
        <f t="shared" ref="CE496" si="9006">W496/W498</f>
        <v>0</v>
      </c>
      <c r="CF496" s="129">
        <f t="shared" ref="CF496" si="9007">X496/X498</f>
        <v>0</v>
      </c>
      <c r="CG496" s="130">
        <f t="shared" ref="CG496" si="9008">Y496/Y498</f>
        <v>0</v>
      </c>
      <c r="CH496" s="131">
        <f t="shared" ref="CH496" si="9009">Z496/Z498</f>
        <v>0</v>
      </c>
      <c r="CI496" s="129">
        <f t="shared" ref="CI496" si="9010">AA496/AA498</f>
        <v>0</v>
      </c>
      <c r="CJ496" s="135">
        <f t="shared" ref="CJ496" si="9011">AB496/AB498</f>
        <v>0</v>
      </c>
      <c r="CK496" s="136">
        <f t="shared" ref="CK496" si="9012">AC496/AC498</f>
        <v>0</v>
      </c>
    </row>
    <row r="497" spans="1:89" ht="14" thickBot="1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/>
      <c r="AC497" s="173"/>
      <c r="BI497" s="137" t="s">
        <v>39</v>
      </c>
      <c r="BJ497" s="129">
        <f>B497/B498</f>
        <v>0</v>
      </c>
      <c r="BK497" s="130">
        <f t="shared" ref="BK497" si="9013">C497/C498</f>
        <v>0</v>
      </c>
      <c r="BL497" s="131">
        <f t="shared" ref="BL497" si="9014">D497/D498</f>
        <v>0</v>
      </c>
      <c r="BM497" s="132">
        <f t="shared" ref="BM497" si="9015">E497/E498</f>
        <v>0</v>
      </c>
      <c r="BN497" s="129">
        <f t="shared" ref="BN497" si="9016">F497/F498</f>
        <v>0</v>
      </c>
      <c r="BO497" s="130">
        <f t="shared" ref="BO497" si="9017">G497/G498</f>
        <v>0</v>
      </c>
      <c r="BP497" s="131">
        <f t="shared" ref="BP497" si="9018">H497/H498</f>
        <v>0</v>
      </c>
      <c r="BQ497" s="132">
        <f t="shared" ref="BQ497" si="9019">I497/I498</f>
        <v>0</v>
      </c>
      <c r="BR497" s="129">
        <f t="shared" ref="BR497" si="9020">J497/J498</f>
        <v>0</v>
      </c>
      <c r="BS497" s="130">
        <f t="shared" ref="BS497" si="9021">K497/K498</f>
        <v>0</v>
      </c>
      <c r="BT497" s="131">
        <f t="shared" ref="BT497" si="9022">L497/L498</f>
        <v>0</v>
      </c>
      <c r="BU497" s="129">
        <f t="shared" ref="BU497" si="9023">M497/M498</f>
        <v>0</v>
      </c>
      <c r="BV497" s="133">
        <f t="shared" ref="BV497" si="9024">N497/N498</f>
        <v>0</v>
      </c>
      <c r="BW497" s="134">
        <f t="shared" ref="BW497" si="9025">O497/O498</f>
        <v>0</v>
      </c>
      <c r="BX497" s="129">
        <f t="shared" ref="BX497" si="9026">P497/P498</f>
        <v>0</v>
      </c>
      <c r="BY497" s="130">
        <f t="shared" ref="BY497" si="9027">Q497/Q498</f>
        <v>0</v>
      </c>
      <c r="BZ497" s="131">
        <f t="shared" ref="BZ497" si="9028">R497/R498</f>
        <v>0</v>
      </c>
      <c r="CA497" s="132">
        <f t="shared" ref="CA497" si="9029">S497/S498</f>
        <v>0</v>
      </c>
      <c r="CB497" s="129">
        <f t="shared" ref="CB497" si="9030">T497/T498</f>
        <v>0</v>
      </c>
      <c r="CC497" s="130">
        <f t="shared" ref="CC497" si="9031">U497/U498</f>
        <v>0</v>
      </c>
      <c r="CD497" s="131">
        <f t="shared" ref="CD497" si="9032">V497/V498</f>
        <v>0</v>
      </c>
      <c r="CE497" s="132">
        <f t="shared" ref="CE497" si="9033">W497/W498</f>
        <v>0</v>
      </c>
      <c r="CF497" s="129">
        <f t="shared" ref="CF497" si="9034">X497/X498</f>
        <v>0</v>
      </c>
      <c r="CG497" s="130">
        <f t="shared" ref="CG497" si="9035">Y497/Y498</f>
        <v>0</v>
      </c>
      <c r="CH497" s="131">
        <f t="shared" ref="CH497" si="9036">Z497/Z498</f>
        <v>0</v>
      </c>
      <c r="CI497" s="129">
        <f t="shared" ref="CI497" si="9037">AA497/AA498</f>
        <v>0</v>
      </c>
      <c r="CJ497" s="135">
        <f t="shared" ref="CJ497" si="9038">AB497/AB498</f>
        <v>0</v>
      </c>
      <c r="CK497" s="136">
        <f t="shared" ref="CK497" si="9039">AC497/AC498</f>
        <v>0</v>
      </c>
    </row>
    <row r="498" spans="1:89" ht="15" thickTop="1" thickBot="1">
      <c r="A498" s="269" t="s">
        <v>13</v>
      </c>
      <c r="B498" s="20">
        <f t="shared" ref="B498:AA498" si="9040">SUM(B475:B497)</f>
        <v>3875</v>
      </c>
      <c r="C498" s="21">
        <f t="shared" si="9040"/>
        <v>4430</v>
      </c>
      <c r="D498" s="20">
        <f t="shared" si="9040"/>
        <v>2338</v>
      </c>
      <c r="E498" s="21">
        <f t="shared" si="9040"/>
        <v>2913</v>
      </c>
      <c r="F498" s="20">
        <f t="shared" si="9040"/>
        <v>3703</v>
      </c>
      <c r="G498" s="21">
        <f t="shared" si="9040"/>
        <v>3330</v>
      </c>
      <c r="H498" s="20">
        <f t="shared" si="9040"/>
        <v>6063</v>
      </c>
      <c r="I498" s="21">
        <f t="shared" si="9040"/>
        <v>6214</v>
      </c>
      <c r="J498" s="20">
        <f t="shared" si="9040"/>
        <v>1406</v>
      </c>
      <c r="K498" s="21">
        <f t="shared" si="9040"/>
        <v>1257</v>
      </c>
      <c r="L498" s="20">
        <f t="shared" si="9040"/>
        <v>2940</v>
      </c>
      <c r="M498" s="21">
        <f t="shared" si="9040"/>
        <v>2584</v>
      </c>
      <c r="N498" s="20">
        <f t="shared" si="9040"/>
        <v>5735</v>
      </c>
      <c r="O498" s="21">
        <f t="shared" si="9040"/>
        <v>5453</v>
      </c>
      <c r="P498" s="20">
        <f t="shared" si="9040"/>
        <v>3109</v>
      </c>
      <c r="Q498" s="21">
        <f t="shared" si="9040"/>
        <v>2890</v>
      </c>
      <c r="R498" s="20">
        <f t="shared" si="9040"/>
        <v>3545</v>
      </c>
      <c r="S498" s="21">
        <f t="shared" si="9040"/>
        <v>3219</v>
      </c>
      <c r="T498" s="20">
        <f t="shared" si="9040"/>
        <v>911</v>
      </c>
      <c r="U498" s="21">
        <f t="shared" si="9040"/>
        <v>806</v>
      </c>
      <c r="V498" s="20">
        <f t="shared" si="9040"/>
        <v>4037</v>
      </c>
      <c r="W498" s="21">
        <f t="shared" si="9040"/>
        <v>3154</v>
      </c>
      <c r="X498" s="20">
        <f t="shared" si="9040"/>
        <v>2575</v>
      </c>
      <c r="Y498" s="21">
        <f t="shared" si="9040"/>
        <v>2107</v>
      </c>
      <c r="Z498" s="20">
        <f t="shared" si="9040"/>
        <v>4758</v>
      </c>
      <c r="AA498" s="21">
        <f t="shared" si="9040"/>
        <v>6539</v>
      </c>
      <c r="AB498" s="174">
        <f t="shared" ref="AB498:AC498" si="9041">SUM(AB474:AB497)</f>
        <v>44995</v>
      </c>
      <c r="AC498" s="175">
        <f t="shared" si="9041"/>
        <v>44896</v>
      </c>
      <c r="BI498" s="269" t="s">
        <v>13</v>
      </c>
      <c r="BJ498" s="155">
        <f>SUM(BJ474:BJ497)</f>
        <v>1</v>
      </c>
      <c r="BK498" s="156">
        <f t="shared" ref="BK498:CK498" si="9042">SUM(BK474:BK497)</f>
        <v>1</v>
      </c>
      <c r="BL498" s="155">
        <f t="shared" si="9042"/>
        <v>0.99999999999999989</v>
      </c>
      <c r="BM498" s="156">
        <f t="shared" si="9042"/>
        <v>1</v>
      </c>
      <c r="BN498" s="155">
        <f t="shared" si="9042"/>
        <v>1.0000000000000002</v>
      </c>
      <c r="BO498" s="156">
        <f t="shared" si="9042"/>
        <v>1</v>
      </c>
      <c r="BP498" s="155">
        <f t="shared" si="9042"/>
        <v>1</v>
      </c>
      <c r="BQ498" s="156">
        <f t="shared" si="9042"/>
        <v>1</v>
      </c>
      <c r="BR498" s="155">
        <f t="shared" si="9042"/>
        <v>1</v>
      </c>
      <c r="BS498" s="156">
        <f t="shared" si="9042"/>
        <v>1</v>
      </c>
      <c r="BT498" s="155">
        <f t="shared" si="9042"/>
        <v>1</v>
      </c>
      <c r="BU498" s="156">
        <f t="shared" si="9042"/>
        <v>1</v>
      </c>
      <c r="BV498" s="155">
        <f t="shared" si="9042"/>
        <v>0.99999999999999989</v>
      </c>
      <c r="BW498" s="156">
        <f t="shared" si="9042"/>
        <v>1</v>
      </c>
      <c r="BX498" s="155">
        <f t="shared" si="9042"/>
        <v>0.99999999999999978</v>
      </c>
      <c r="BY498" s="156">
        <f t="shared" si="9042"/>
        <v>1</v>
      </c>
      <c r="BZ498" s="155">
        <f t="shared" si="9042"/>
        <v>1</v>
      </c>
      <c r="CA498" s="156">
        <f t="shared" si="9042"/>
        <v>0.99999999999999989</v>
      </c>
      <c r="CB498" s="155">
        <f t="shared" si="9042"/>
        <v>1</v>
      </c>
      <c r="CC498" s="156">
        <f t="shared" si="9042"/>
        <v>1</v>
      </c>
      <c r="CD498" s="155">
        <f t="shared" si="9042"/>
        <v>1</v>
      </c>
      <c r="CE498" s="156">
        <f t="shared" si="9042"/>
        <v>1</v>
      </c>
      <c r="CF498" s="155">
        <f t="shared" si="9042"/>
        <v>0.99999999999999989</v>
      </c>
      <c r="CG498" s="156">
        <f t="shared" si="9042"/>
        <v>0.99999999999999989</v>
      </c>
      <c r="CH498" s="155">
        <f t="shared" si="9042"/>
        <v>1.0000000000000002</v>
      </c>
      <c r="CI498" s="156">
        <f t="shared" si="9042"/>
        <v>1</v>
      </c>
      <c r="CJ498" s="155">
        <f t="shared" si="9042"/>
        <v>0.99999999999999989</v>
      </c>
      <c r="CK498" s="156">
        <f t="shared" si="9042"/>
        <v>0.99999999999999989</v>
      </c>
    </row>
    <row r="499" spans="1:89" ht="14" thickTop="1">
      <c r="A499" s="187"/>
    </row>
    <row r="501" spans="1:89">
      <c r="A501" s="301">
        <f>+A470+1</f>
        <v>44029</v>
      </c>
      <c r="B501" s="301"/>
      <c r="C501" s="301"/>
      <c r="D501" s="301"/>
      <c r="BI501" s="300">
        <f>+BI470+1</f>
        <v>44029</v>
      </c>
      <c r="BJ501" s="300"/>
      <c r="BK501" s="300"/>
      <c r="BL501" s="300"/>
    </row>
    <row r="502" spans="1:89" ht="14" thickBot="1">
      <c r="AE502" s="272" t="s">
        <v>84</v>
      </c>
    </row>
    <row r="503" spans="1:89" ht="15" thickTop="1" thickBot="1">
      <c r="A503" s="298" t="s">
        <v>0</v>
      </c>
      <c r="B503" s="292" t="s">
        <v>1</v>
      </c>
      <c r="C503" s="293"/>
      <c r="D503" s="292" t="s">
        <v>2</v>
      </c>
      <c r="E503" s="293"/>
      <c r="F503" s="292" t="s">
        <v>3</v>
      </c>
      <c r="G503" s="293"/>
      <c r="H503" s="292" t="s">
        <v>4</v>
      </c>
      <c r="I503" s="293"/>
      <c r="J503" s="292" t="s">
        <v>5</v>
      </c>
      <c r="K503" s="293"/>
      <c r="L503" s="292" t="s">
        <v>6</v>
      </c>
      <c r="M503" s="293"/>
      <c r="N503" s="292" t="s">
        <v>7</v>
      </c>
      <c r="O503" s="293"/>
      <c r="P503" s="292" t="s">
        <v>8</v>
      </c>
      <c r="Q503" s="293"/>
      <c r="R503" s="292" t="s">
        <v>9</v>
      </c>
      <c r="S503" s="293"/>
      <c r="T503" s="292" t="s">
        <v>10</v>
      </c>
      <c r="U503" s="293"/>
      <c r="V503" s="292" t="s">
        <v>11</v>
      </c>
      <c r="W503" s="293"/>
      <c r="X503" s="292" t="s">
        <v>12</v>
      </c>
      <c r="Y503" s="293"/>
      <c r="Z503" s="294" t="s">
        <v>40</v>
      </c>
      <c r="AA503" s="295"/>
      <c r="AB503" s="296" t="s">
        <v>41</v>
      </c>
      <c r="AC503" s="297"/>
      <c r="AE503" s="298" t="s">
        <v>0</v>
      </c>
      <c r="AF503" s="292" t="s">
        <v>1</v>
      </c>
      <c r="AG503" s="293"/>
      <c r="AH503" s="292" t="s">
        <v>2</v>
      </c>
      <c r="AI503" s="293"/>
      <c r="AJ503" s="292" t="s">
        <v>3</v>
      </c>
      <c r="AK503" s="293"/>
      <c r="AL503" s="292" t="s">
        <v>4</v>
      </c>
      <c r="AM503" s="293"/>
      <c r="AN503" s="292" t="s">
        <v>5</v>
      </c>
      <c r="AO503" s="293"/>
      <c r="AP503" s="292" t="s">
        <v>6</v>
      </c>
      <c r="AQ503" s="293"/>
      <c r="AR503" s="292" t="s">
        <v>7</v>
      </c>
      <c r="AS503" s="293"/>
      <c r="AT503" s="292" t="s">
        <v>8</v>
      </c>
      <c r="AU503" s="293"/>
      <c r="AV503" s="292" t="s">
        <v>9</v>
      </c>
      <c r="AW503" s="293"/>
      <c r="AX503" s="292" t="s">
        <v>10</v>
      </c>
      <c r="AY503" s="293"/>
      <c r="AZ503" s="292" t="s">
        <v>11</v>
      </c>
      <c r="BA503" s="293"/>
      <c r="BB503" s="292" t="s">
        <v>12</v>
      </c>
      <c r="BC503" s="293"/>
      <c r="BD503" s="294" t="s">
        <v>40</v>
      </c>
      <c r="BE503" s="295"/>
      <c r="BF503" s="296" t="s">
        <v>41</v>
      </c>
      <c r="BG503" s="297"/>
      <c r="BI503" s="298" t="s">
        <v>0</v>
      </c>
      <c r="BJ503" s="292" t="s">
        <v>1</v>
      </c>
      <c r="BK503" s="293"/>
      <c r="BL503" s="292" t="s">
        <v>2</v>
      </c>
      <c r="BM503" s="293"/>
      <c r="BN503" s="292" t="s">
        <v>3</v>
      </c>
      <c r="BO503" s="293"/>
      <c r="BP503" s="292" t="s">
        <v>4</v>
      </c>
      <c r="BQ503" s="293"/>
      <c r="BR503" s="292" t="s">
        <v>5</v>
      </c>
      <c r="BS503" s="293"/>
      <c r="BT503" s="292" t="s">
        <v>6</v>
      </c>
      <c r="BU503" s="293"/>
      <c r="BV503" s="292" t="s">
        <v>7</v>
      </c>
      <c r="BW503" s="293"/>
      <c r="BX503" s="292" t="s">
        <v>8</v>
      </c>
      <c r="BY503" s="293"/>
      <c r="BZ503" s="292" t="s">
        <v>9</v>
      </c>
      <c r="CA503" s="293"/>
      <c r="CB503" s="292" t="s">
        <v>10</v>
      </c>
      <c r="CC503" s="293"/>
      <c r="CD503" s="292" t="s">
        <v>11</v>
      </c>
      <c r="CE503" s="293"/>
      <c r="CF503" s="292" t="s">
        <v>12</v>
      </c>
      <c r="CG503" s="293"/>
      <c r="CH503" s="294" t="s">
        <v>40</v>
      </c>
      <c r="CI503" s="295"/>
      <c r="CJ503" s="292" t="s">
        <v>41</v>
      </c>
      <c r="CK503" s="293"/>
    </row>
    <row r="504" spans="1:89" ht="15" thickTop="1" thickBot="1">
      <c r="A504" s="299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9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9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4" thickTop="1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5" t="str">
        <f>$AE$9</f>
        <v>07:00 - 07:59</v>
      </c>
      <c r="AF505" s="126">
        <f>SUMIF($A$9:$A$32,$AE505,B$505:B$528)</f>
        <v>316</v>
      </c>
      <c r="AG505" s="186">
        <f t="shared" ref="AG505:AV506" si="9043">SUMIF($A$9:$A$32,$AE505,C$505:C$528)</f>
        <v>220</v>
      </c>
      <c r="AH505" s="127">
        <f t="shared" si="9043"/>
        <v>226</v>
      </c>
      <c r="AI505" s="180">
        <f t="shared" si="9043"/>
        <v>172</v>
      </c>
      <c r="AJ505" s="126">
        <f t="shared" si="9043"/>
        <v>343</v>
      </c>
      <c r="AK505" s="128">
        <f t="shared" si="9043"/>
        <v>153</v>
      </c>
      <c r="AL505" s="127">
        <f t="shared" si="9043"/>
        <v>497</v>
      </c>
      <c r="AM505" s="180">
        <f t="shared" si="9043"/>
        <v>406</v>
      </c>
      <c r="AN505" s="126">
        <f t="shared" si="9043"/>
        <v>58</v>
      </c>
      <c r="AO505" s="128">
        <f t="shared" si="9043"/>
        <v>155</v>
      </c>
      <c r="AP505" s="127">
        <f t="shared" si="9043"/>
        <v>137</v>
      </c>
      <c r="AQ505" s="126">
        <f t="shared" si="9043"/>
        <v>351</v>
      </c>
      <c r="AR505" s="179">
        <f t="shared" si="9043"/>
        <v>369</v>
      </c>
      <c r="AS505" s="181">
        <f t="shared" si="9043"/>
        <v>488</v>
      </c>
      <c r="AT505" s="126">
        <f t="shared" si="9043"/>
        <v>286</v>
      </c>
      <c r="AU505" s="128">
        <f t="shared" si="9043"/>
        <v>215</v>
      </c>
      <c r="AV505" s="127">
        <f t="shared" si="9043"/>
        <v>293</v>
      </c>
      <c r="AW505" s="180">
        <f t="shared" ref="AW505:BE506" si="9044">SUMIF($A$9:$A$32,$AE505,S$505:S$528)</f>
        <v>191</v>
      </c>
      <c r="AX505" s="126">
        <f t="shared" si="9044"/>
        <v>39</v>
      </c>
      <c r="AY505" s="128">
        <f t="shared" si="9044"/>
        <v>115</v>
      </c>
      <c r="AZ505" s="127">
        <f t="shared" si="9044"/>
        <v>153</v>
      </c>
      <c r="BA505" s="180">
        <f t="shared" si="9044"/>
        <v>294</v>
      </c>
      <c r="BB505" s="126">
        <f t="shared" si="9044"/>
        <v>193</v>
      </c>
      <c r="BC505" s="128">
        <f t="shared" si="9044"/>
        <v>240</v>
      </c>
      <c r="BD505" s="184">
        <f t="shared" si="9044"/>
        <v>421</v>
      </c>
      <c r="BE505" s="185">
        <f t="shared" si="9044"/>
        <v>354</v>
      </c>
      <c r="BF505" s="170">
        <f>AF505+AH505+AJ505+AL505+AN505+AP505+AR505+AT505+AV505+AX505+AZ505+BB505+BD505</f>
        <v>3331</v>
      </c>
      <c r="BG505" s="171">
        <f>AG505+AI505+AK505+AM505+AO505+AQ505+AS505+AU505+AW505+AY505+BA505+BC505+BE505</f>
        <v>3354</v>
      </c>
      <c r="BI505" s="125" t="s">
        <v>16</v>
      </c>
      <c r="BJ505" s="129">
        <f>B505/B529</f>
        <v>0</v>
      </c>
      <c r="BK505" s="130">
        <f t="shared" ref="BK505" si="9045">C505/C529</f>
        <v>0</v>
      </c>
      <c r="BL505" s="131">
        <f t="shared" ref="BL505" si="9046">D505/D529</f>
        <v>0</v>
      </c>
      <c r="BM505" s="132">
        <f t="shared" ref="BM505" si="9047">E505/E529</f>
        <v>0</v>
      </c>
      <c r="BN505" s="129">
        <f t="shared" ref="BN505" si="9048">F505/F529</f>
        <v>0</v>
      </c>
      <c r="BO505" s="130">
        <f t="shared" ref="BO505" si="9049">G505/G529</f>
        <v>0</v>
      </c>
      <c r="BP505" s="131">
        <f t="shared" ref="BP505" si="9050">H505/H529</f>
        <v>0</v>
      </c>
      <c r="BQ505" s="132">
        <f t="shared" ref="BQ505" si="9051">I505/I529</f>
        <v>0</v>
      </c>
      <c r="BR505" s="129">
        <f t="shared" ref="BR505" si="9052">J505/J529</f>
        <v>0</v>
      </c>
      <c r="BS505" s="130">
        <f t="shared" ref="BS505" si="9053">K505/K529</f>
        <v>0</v>
      </c>
      <c r="BT505" s="131">
        <f t="shared" ref="BT505" si="9054">L505/L529</f>
        <v>0</v>
      </c>
      <c r="BU505" s="129">
        <f t="shared" ref="BU505" si="9055">M505/M529</f>
        <v>0</v>
      </c>
      <c r="BV505" s="133">
        <f t="shared" ref="BV505" si="9056">N505/N529</f>
        <v>0</v>
      </c>
      <c r="BW505" s="134">
        <f t="shared" ref="BW505" si="9057">O505/O529</f>
        <v>0</v>
      </c>
      <c r="BX505" s="129">
        <f t="shared" ref="BX505" si="9058">P505/P529</f>
        <v>0</v>
      </c>
      <c r="BY505" s="130">
        <f t="shared" ref="BY505" si="9059">Q505/Q529</f>
        <v>0</v>
      </c>
      <c r="BZ505" s="131">
        <f t="shared" ref="BZ505" si="9060">R505/R529</f>
        <v>0</v>
      </c>
      <c r="CA505" s="132">
        <f t="shared" ref="CA505" si="9061">S505/S529</f>
        <v>0</v>
      </c>
      <c r="CB505" s="129">
        <f t="shared" ref="CB505" si="9062">T505/T529</f>
        <v>0</v>
      </c>
      <c r="CC505" s="130">
        <f t="shared" ref="CC505" si="9063">U505/U529</f>
        <v>0</v>
      </c>
      <c r="CD505" s="131">
        <f t="shared" ref="CD505" si="9064">V505/V529</f>
        <v>0</v>
      </c>
      <c r="CE505" s="132">
        <f t="shared" ref="CE505" si="9065">W505/W529</f>
        <v>0</v>
      </c>
      <c r="CF505" s="129">
        <f t="shared" ref="CF505" si="9066">X505/X529</f>
        <v>0</v>
      </c>
      <c r="CG505" s="130">
        <f t="shared" ref="CG505" si="9067">Y505/Y529</f>
        <v>0</v>
      </c>
      <c r="CH505" s="131">
        <f t="shared" ref="CH505" si="9068">Z505/Z529</f>
        <v>0</v>
      </c>
      <c r="CI505" s="129">
        <f t="shared" ref="CI505" si="9069">AA505/AA529</f>
        <v>0</v>
      </c>
      <c r="CJ505" s="135">
        <f t="shared" ref="CJ505" si="9070">AB505/AB529</f>
        <v>0</v>
      </c>
      <c r="CK505" s="136">
        <f t="shared" ref="CK505" si="9071">AC505/AC529</f>
        <v>0</v>
      </c>
    </row>
    <row r="506" spans="1:89">
      <c r="A506" s="137" t="s">
        <v>17</v>
      </c>
      <c r="B506" s="189">
        <v>54</v>
      </c>
      <c r="C506" s="190">
        <v>0</v>
      </c>
      <c r="D506" s="191">
        <v>50</v>
      </c>
      <c r="E506" s="192">
        <v>0</v>
      </c>
      <c r="F506" s="189">
        <v>80</v>
      </c>
      <c r="G506" s="193">
        <v>0</v>
      </c>
      <c r="H506" s="191">
        <v>72</v>
      </c>
      <c r="I506" s="192">
        <v>0</v>
      </c>
      <c r="J506" s="189">
        <v>10</v>
      </c>
      <c r="K506" s="193">
        <v>0</v>
      </c>
      <c r="L506" s="191">
        <v>0</v>
      </c>
      <c r="M506" s="189">
        <v>0</v>
      </c>
      <c r="N506" s="194">
        <v>0</v>
      </c>
      <c r="O506" s="195">
        <v>0</v>
      </c>
      <c r="P506" s="189">
        <v>0</v>
      </c>
      <c r="Q506" s="193">
        <v>0</v>
      </c>
      <c r="R506" s="191">
        <v>0</v>
      </c>
      <c r="S506" s="192">
        <v>0</v>
      </c>
      <c r="T506" s="189">
        <v>0</v>
      </c>
      <c r="U506" s="193">
        <v>0</v>
      </c>
      <c r="V506" s="191">
        <v>0</v>
      </c>
      <c r="W506" s="192">
        <v>0</v>
      </c>
      <c r="X506" s="189">
        <v>0</v>
      </c>
      <c r="Y506" s="193">
        <v>0</v>
      </c>
      <c r="Z506" s="191">
        <v>0</v>
      </c>
      <c r="AA506" s="189">
        <v>0</v>
      </c>
      <c r="AB506" s="172">
        <f t="shared" ref="AB506:AB525" si="9072">SUM(B506,D506,F506,H506,J506,L506,N506,P506,R506,T506,V506,X506,Z506)</f>
        <v>266</v>
      </c>
      <c r="AC506" s="173">
        <f t="shared" ref="AC506:AC525" si="9073">SUM(C506,E506,G506,I506,K506,M506,O506,Q506,S506,U506,W506,Y506,AA506)</f>
        <v>0</v>
      </c>
      <c r="AE506" s="277" t="str">
        <f>$AE$10</f>
        <v>08:00 - 08:59</v>
      </c>
      <c r="AF506" s="126">
        <f>SUMIF($A$9:$A$32,$AE506,B$505:B$528)</f>
        <v>328</v>
      </c>
      <c r="AG506" s="190">
        <f t="shared" si="9043"/>
        <v>348</v>
      </c>
      <c r="AH506" s="191">
        <f t="shared" si="9043"/>
        <v>288</v>
      </c>
      <c r="AI506" s="192">
        <f t="shared" si="9043"/>
        <v>156</v>
      </c>
      <c r="AJ506" s="278">
        <f t="shared" si="9043"/>
        <v>334</v>
      </c>
      <c r="AK506" s="193">
        <f t="shared" si="9043"/>
        <v>173</v>
      </c>
      <c r="AL506" s="191">
        <f t="shared" si="9043"/>
        <v>555</v>
      </c>
      <c r="AM506" s="192">
        <f t="shared" si="9043"/>
        <v>345</v>
      </c>
      <c r="AN506" s="278">
        <f t="shared" si="9043"/>
        <v>93</v>
      </c>
      <c r="AO506" s="193">
        <f t="shared" si="9043"/>
        <v>145</v>
      </c>
      <c r="AP506" s="191">
        <f t="shared" si="9043"/>
        <v>120</v>
      </c>
      <c r="AQ506" s="278">
        <f t="shared" si="9043"/>
        <v>343</v>
      </c>
      <c r="AR506" s="194">
        <f t="shared" si="9043"/>
        <v>372</v>
      </c>
      <c r="AS506" s="195">
        <f t="shared" si="9043"/>
        <v>584</v>
      </c>
      <c r="AT506" s="278">
        <f t="shared" si="9043"/>
        <v>264</v>
      </c>
      <c r="AU506" s="193">
        <f t="shared" si="9043"/>
        <v>219</v>
      </c>
      <c r="AV506" s="191">
        <f t="shared" si="9043"/>
        <v>348</v>
      </c>
      <c r="AW506" s="192">
        <f t="shared" si="9044"/>
        <v>196</v>
      </c>
      <c r="AX506" s="278">
        <f t="shared" si="9044"/>
        <v>32</v>
      </c>
      <c r="AY506" s="193">
        <f t="shared" si="9044"/>
        <v>83</v>
      </c>
      <c r="AZ506" s="191">
        <f t="shared" si="9044"/>
        <v>181</v>
      </c>
      <c r="BA506" s="192">
        <f t="shared" si="9044"/>
        <v>336</v>
      </c>
      <c r="BB506" s="278">
        <f t="shared" si="9044"/>
        <v>168</v>
      </c>
      <c r="BC506" s="193">
        <f t="shared" si="9044"/>
        <v>147</v>
      </c>
      <c r="BD506" s="191">
        <f t="shared" si="9044"/>
        <v>392</v>
      </c>
      <c r="BE506" s="278">
        <f t="shared" si="9044"/>
        <v>343</v>
      </c>
      <c r="BF506" s="172">
        <f>SUM(AF506,AH506,AJ506,AL506,AN506,AP506,AR506,AT506,AV506,AX506,AZ506,BB506,BD506)</f>
        <v>3475</v>
      </c>
      <c r="BG506" s="173">
        <f>SUM(AG506,AI506,AK506,AM506,AO506,AQ506,AS506,AU506,AW506,AY506,BA506,BC506,BE506)</f>
        <v>3418</v>
      </c>
      <c r="BI506" s="137" t="s">
        <v>17</v>
      </c>
      <c r="BJ506" s="129">
        <f>B506/B529</f>
        <v>1.2717852096090438E-2</v>
      </c>
      <c r="BK506" s="130">
        <f t="shared" ref="BK506" si="9074">C506/C529</f>
        <v>0</v>
      </c>
      <c r="BL506" s="131">
        <f t="shared" ref="BL506" si="9075">D506/D529</f>
        <v>1.9440124416796267E-2</v>
      </c>
      <c r="BM506" s="132">
        <f t="shared" ref="BM506" si="9076">E506/E529</f>
        <v>0</v>
      </c>
      <c r="BN506" s="129">
        <f t="shared" ref="BN506" si="9077">F506/F529</f>
        <v>1.9393939393939394E-2</v>
      </c>
      <c r="BO506" s="130">
        <f t="shared" ref="BO506" si="9078">G506/G529</f>
        <v>0</v>
      </c>
      <c r="BP506" s="131">
        <f t="shared" ref="BP506" si="9079">H506/H529</f>
        <v>1.0982306284319707E-2</v>
      </c>
      <c r="BQ506" s="132">
        <f t="shared" ref="BQ506" si="9080">I506/I529</f>
        <v>0</v>
      </c>
      <c r="BR506" s="129">
        <f t="shared" ref="BR506" si="9081">J506/J529</f>
        <v>6.7704807041299936E-3</v>
      </c>
      <c r="BS506" s="130">
        <f t="shared" ref="BS506" si="9082">K506/K529</f>
        <v>0</v>
      </c>
      <c r="BT506" s="131">
        <f t="shared" ref="BT506" si="9083">L506/L529</f>
        <v>0</v>
      </c>
      <c r="BU506" s="129">
        <f t="shared" ref="BU506" si="9084">M506/M529</f>
        <v>0</v>
      </c>
      <c r="BV506" s="133">
        <f t="shared" ref="BV506" si="9085">N506/N529</f>
        <v>0</v>
      </c>
      <c r="BW506" s="134">
        <f t="shared" ref="BW506" si="9086">O506/O529</f>
        <v>0</v>
      </c>
      <c r="BX506" s="129">
        <f t="shared" ref="BX506" si="9087">P506/P529</f>
        <v>0</v>
      </c>
      <c r="BY506" s="130">
        <f t="shared" ref="BY506" si="9088">Q506/Q529</f>
        <v>0</v>
      </c>
      <c r="BZ506" s="131">
        <f t="shared" ref="BZ506" si="9089">R506/R529</f>
        <v>0</v>
      </c>
      <c r="CA506" s="132">
        <f t="shared" ref="CA506" si="9090">S506/S529</f>
        <v>0</v>
      </c>
      <c r="CB506" s="129">
        <f t="shared" ref="CB506" si="9091">T506/T529</f>
        <v>0</v>
      </c>
      <c r="CC506" s="130">
        <f t="shared" ref="CC506" si="9092">U506/U529</f>
        <v>0</v>
      </c>
      <c r="CD506" s="131">
        <f t="shared" ref="CD506" si="9093">V506/V529</f>
        <v>0</v>
      </c>
      <c r="CE506" s="132">
        <f t="shared" ref="CE506" si="9094">W506/W529</f>
        <v>0</v>
      </c>
      <c r="CF506" s="129">
        <f t="shared" ref="CF506" si="9095">X506/X529</f>
        <v>0</v>
      </c>
      <c r="CG506" s="130">
        <f t="shared" ref="CG506" si="9096">Y506/Y529</f>
        <v>0</v>
      </c>
      <c r="CH506" s="131">
        <f t="shared" ref="CH506" si="9097">Z506/Z529</f>
        <v>0</v>
      </c>
      <c r="CI506" s="129">
        <f t="shared" ref="CI506" si="9098">AA506/AA529</f>
        <v>0</v>
      </c>
      <c r="CJ506" s="135">
        <f t="shared" ref="CJ506" si="9099">AB506/AB529</f>
        <v>5.4029899252518686E-3</v>
      </c>
      <c r="CK506" s="136">
        <f t="shared" ref="CK506" si="9100">AC506/AC529</f>
        <v>0</v>
      </c>
    </row>
    <row r="507" spans="1:89" ht="14" thickBot="1">
      <c r="A507" s="146" t="s">
        <v>18</v>
      </c>
      <c r="B507" s="196">
        <v>258</v>
      </c>
      <c r="C507" s="197">
        <v>0</v>
      </c>
      <c r="D507" s="198">
        <v>158</v>
      </c>
      <c r="E507" s="199">
        <v>4</v>
      </c>
      <c r="F507" s="196">
        <v>321</v>
      </c>
      <c r="G507" s="200">
        <v>9</v>
      </c>
      <c r="H507" s="198">
        <v>227</v>
      </c>
      <c r="I507" s="199">
        <v>63</v>
      </c>
      <c r="J507" s="196">
        <v>46</v>
      </c>
      <c r="K507" s="200">
        <v>31</v>
      </c>
      <c r="L507" s="198">
        <v>58</v>
      </c>
      <c r="M507" s="196">
        <v>116</v>
      </c>
      <c r="N507" s="201">
        <v>207</v>
      </c>
      <c r="O507" s="202">
        <v>210</v>
      </c>
      <c r="P507" s="196">
        <v>145</v>
      </c>
      <c r="Q507" s="200">
        <v>122</v>
      </c>
      <c r="R507" s="198">
        <v>137</v>
      </c>
      <c r="S507" s="199">
        <v>85</v>
      </c>
      <c r="T507" s="196">
        <v>17</v>
      </c>
      <c r="U507" s="200">
        <v>64</v>
      </c>
      <c r="V507" s="198">
        <v>63</v>
      </c>
      <c r="W507" s="199">
        <v>105</v>
      </c>
      <c r="X507" s="196">
        <v>112</v>
      </c>
      <c r="Y507" s="200">
        <v>88</v>
      </c>
      <c r="Z507" s="198">
        <v>287</v>
      </c>
      <c r="AA507" s="196">
        <v>133</v>
      </c>
      <c r="AB507" s="172">
        <f t="shared" si="9072"/>
        <v>2036</v>
      </c>
      <c r="AC507" s="173">
        <f t="shared" si="9073"/>
        <v>1030</v>
      </c>
      <c r="AE507" s="275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6.0763071125765428E-2</v>
      </c>
      <c r="BK507" s="130">
        <f t="shared" ref="BK507" si="9101">C507/C529</f>
        <v>0</v>
      </c>
      <c r="BL507" s="131">
        <f t="shared" ref="BL507" si="9102">D507/D529</f>
        <v>6.1430793157076204E-2</v>
      </c>
      <c r="BM507" s="132">
        <f t="shared" ref="BM507" si="9103">E507/E529</f>
        <v>1.2734797835084368E-3</v>
      </c>
      <c r="BN507" s="129">
        <f t="shared" ref="BN507" si="9104">F507/F529</f>
        <v>7.7818181818181814E-2</v>
      </c>
      <c r="BO507" s="130">
        <f t="shared" ref="BO507" si="9105">G507/G529</f>
        <v>2.4711696869851728E-3</v>
      </c>
      <c r="BP507" s="131">
        <f t="shared" ref="BP507" si="9106">H507/H529</f>
        <v>3.4624771201952412E-2</v>
      </c>
      <c r="BQ507" s="132">
        <f t="shared" ref="BQ507" si="9107">I507/I529</f>
        <v>9.496533011757612E-3</v>
      </c>
      <c r="BR507" s="129">
        <f t="shared" ref="BR507" si="9108">J507/J529</f>
        <v>3.1144211238997969E-2</v>
      </c>
      <c r="BS507" s="130">
        <f t="shared" ref="BS507" si="9109">K507/K529</f>
        <v>2.4859663191659984E-2</v>
      </c>
      <c r="BT507" s="131">
        <f t="shared" ref="BT507" si="9110">L507/L529</f>
        <v>1.7753290480563209E-2</v>
      </c>
      <c r="BU507" s="129">
        <f t="shared" ref="BU507" si="9111">M507/M529</f>
        <v>3.9739636861939022E-2</v>
      </c>
      <c r="BV507" s="133">
        <f t="shared" ref="BV507" si="9112">N507/N529</f>
        <v>3.4523015343562377E-2</v>
      </c>
      <c r="BW507" s="134">
        <f t="shared" ref="BW507" si="9113">O507/O529</f>
        <v>3.5311921977467631E-2</v>
      </c>
      <c r="BX507" s="129">
        <f t="shared" ref="BX507" si="9114">P507/P529</f>
        <v>4.1762672811059907E-2</v>
      </c>
      <c r="BY507" s="130">
        <f t="shared" ref="BY507" si="9115">Q507/Q529</f>
        <v>3.7747524752475246E-2</v>
      </c>
      <c r="BZ507" s="131">
        <f t="shared" ref="BZ507" si="9116">R507/R529</f>
        <v>3.4701114488348533E-2</v>
      </c>
      <c r="CA507" s="132">
        <f t="shared" ref="CA507" si="9117">S507/S529</f>
        <v>2.3332418336535821E-2</v>
      </c>
      <c r="CB507" s="129">
        <f t="shared" ref="CB507" si="9118">T507/T529</f>
        <v>1.6504854368932041E-2</v>
      </c>
      <c r="CC507" s="130">
        <f t="shared" ref="CC507" si="9119">U507/U529</f>
        <v>7.5205640423031725E-2</v>
      </c>
      <c r="CD507" s="131">
        <f t="shared" ref="CD507" si="9120">V507/V529</f>
        <v>1.417004048582996E-2</v>
      </c>
      <c r="CE507" s="132">
        <f t="shared" ref="CE507" si="9121">W507/W529</f>
        <v>3.0094582975064489E-2</v>
      </c>
      <c r="CF507" s="129">
        <f t="shared" ref="CF507" si="9122">X507/X529</f>
        <v>4.0638606676342524E-2</v>
      </c>
      <c r="CG507" s="130">
        <f t="shared" ref="CG507" si="9123">Y507/Y529</f>
        <v>3.8749449581682076E-2</v>
      </c>
      <c r="CH507" s="131">
        <f t="shared" ref="CH507" si="9124">Z507/Z529</f>
        <v>5.3735255570117955E-2</v>
      </c>
      <c r="CI507" s="129">
        <f t="shared" ref="CI507" si="9125">AA507/AA529</f>
        <v>1.8846535354966699E-2</v>
      </c>
      <c r="CJ507" s="135">
        <f t="shared" ref="CJ507" si="9126">AB507/AB529</f>
        <v>4.1355216119597013E-2</v>
      </c>
      <c r="CK507" s="136">
        <f t="shared" ref="CK507" si="9127">AC507/AC529</f>
        <v>2.0954124707557725E-2</v>
      </c>
    </row>
    <row r="508" spans="1:89" ht="15" thickTop="1" thickBot="1">
      <c r="A508" s="137" t="s">
        <v>19</v>
      </c>
      <c r="B508" s="189">
        <v>347</v>
      </c>
      <c r="C508" s="190">
        <v>176</v>
      </c>
      <c r="D508" s="191">
        <v>220</v>
      </c>
      <c r="E508" s="192">
        <v>147</v>
      </c>
      <c r="F508" s="189">
        <v>320</v>
      </c>
      <c r="G508" s="193">
        <v>177</v>
      </c>
      <c r="H508" s="191">
        <v>425</v>
      </c>
      <c r="I508" s="192">
        <v>329</v>
      </c>
      <c r="J508" s="189">
        <v>53</v>
      </c>
      <c r="K508" s="193">
        <v>136</v>
      </c>
      <c r="L508" s="191">
        <v>150</v>
      </c>
      <c r="M508" s="189">
        <v>287</v>
      </c>
      <c r="N508" s="194">
        <v>364</v>
      </c>
      <c r="O508" s="195">
        <v>473</v>
      </c>
      <c r="P508" s="189">
        <v>221</v>
      </c>
      <c r="Q508" s="193">
        <v>245</v>
      </c>
      <c r="R508" s="191">
        <v>261</v>
      </c>
      <c r="S508" s="192">
        <v>162</v>
      </c>
      <c r="T508" s="189">
        <v>33</v>
      </c>
      <c r="U508" s="193">
        <v>120</v>
      </c>
      <c r="V508" s="191">
        <v>172</v>
      </c>
      <c r="W508" s="192">
        <v>209</v>
      </c>
      <c r="X508" s="189">
        <v>205</v>
      </c>
      <c r="Y508" s="193">
        <v>183</v>
      </c>
      <c r="Z508" s="191">
        <v>356</v>
      </c>
      <c r="AA508" s="189">
        <v>294</v>
      </c>
      <c r="AB508" s="172">
        <f t="shared" si="9072"/>
        <v>3127</v>
      </c>
      <c r="AC508" s="173">
        <f t="shared" si="9073"/>
        <v>2938</v>
      </c>
      <c r="AE508" s="269" t="s">
        <v>13</v>
      </c>
      <c r="AF508" s="20">
        <f t="shared" ref="AF508:BG508" si="9128">SUM(AF505:AF507)</f>
        <v>644</v>
      </c>
      <c r="AG508" s="21">
        <f t="shared" si="9128"/>
        <v>568</v>
      </c>
      <c r="AH508" s="20">
        <f t="shared" si="9128"/>
        <v>514</v>
      </c>
      <c r="AI508" s="21">
        <f t="shared" si="9128"/>
        <v>328</v>
      </c>
      <c r="AJ508" s="20">
        <f t="shared" si="9128"/>
        <v>677</v>
      </c>
      <c r="AK508" s="21">
        <f t="shared" si="9128"/>
        <v>326</v>
      </c>
      <c r="AL508" s="20">
        <f t="shared" si="9128"/>
        <v>1052</v>
      </c>
      <c r="AM508" s="21">
        <f t="shared" si="9128"/>
        <v>751</v>
      </c>
      <c r="AN508" s="20">
        <f t="shared" si="9128"/>
        <v>151</v>
      </c>
      <c r="AO508" s="21">
        <f t="shared" si="9128"/>
        <v>300</v>
      </c>
      <c r="AP508" s="20">
        <f t="shared" si="9128"/>
        <v>257</v>
      </c>
      <c r="AQ508" s="21">
        <f t="shared" si="9128"/>
        <v>694</v>
      </c>
      <c r="AR508" s="20">
        <f t="shared" si="9128"/>
        <v>741</v>
      </c>
      <c r="AS508" s="21">
        <f t="shared" si="9128"/>
        <v>1072</v>
      </c>
      <c r="AT508" s="20">
        <f t="shared" si="9128"/>
        <v>550</v>
      </c>
      <c r="AU508" s="21">
        <f t="shared" si="9128"/>
        <v>434</v>
      </c>
      <c r="AV508" s="20">
        <f t="shared" si="9128"/>
        <v>641</v>
      </c>
      <c r="AW508" s="21">
        <f t="shared" si="9128"/>
        <v>387</v>
      </c>
      <c r="AX508" s="20">
        <f t="shared" si="9128"/>
        <v>71</v>
      </c>
      <c r="AY508" s="21">
        <f t="shared" si="9128"/>
        <v>198</v>
      </c>
      <c r="AZ508" s="20">
        <f t="shared" si="9128"/>
        <v>334</v>
      </c>
      <c r="BA508" s="21">
        <f t="shared" si="9128"/>
        <v>630</v>
      </c>
      <c r="BB508" s="20">
        <f t="shared" si="9128"/>
        <v>361</v>
      </c>
      <c r="BC508" s="21">
        <f t="shared" si="9128"/>
        <v>387</v>
      </c>
      <c r="BD508" s="20">
        <f t="shared" si="9128"/>
        <v>813</v>
      </c>
      <c r="BE508" s="21">
        <f t="shared" si="9128"/>
        <v>697</v>
      </c>
      <c r="BF508" s="174">
        <f t="shared" si="9128"/>
        <v>6806</v>
      </c>
      <c r="BG508" s="175">
        <f t="shared" si="9128"/>
        <v>6772</v>
      </c>
      <c r="BI508" s="137" t="s">
        <v>19</v>
      </c>
      <c r="BJ508" s="129">
        <f>B508/B529</f>
        <v>8.1723975506358931E-2</v>
      </c>
      <c r="BK508" s="130">
        <f t="shared" ref="BK508" si="9129">C508/C529</f>
        <v>3.4632034632034632E-2</v>
      </c>
      <c r="BL508" s="131">
        <f t="shared" ref="BL508" si="9130">D508/D529</f>
        <v>8.553654743390357E-2</v>
      </c>
      <c r="BM508" s="132">
        <f t="shared" ref="BM508" si="9131">E508/E529</f>
        <v>4.6800382043935052E-2</v>
      </c>
      <c r="BN508" s="129">
        <f t="shared" ref="BN508" si="9132">F508/F529</f>
        <v>7.7575757575757576E-2</v>
      </c>
      <c r="BO508" s="130">
        <f t="shared" ref="BO508" si="9133">G508/G529</f>
        <v>4.8599670510708404E-2</v>
      </c>
      <c r="BP508" s="131">
        <f t="shared" ref="BP508" si="9134">H508/H529</f>
        <v>6.4826113483831604E-2</v>
      </c>
      <c r="BQ508" s="132">
        <f t="shared" ref="BQ508" si="9135">I508/I529</f>
        <v>4.9593005728067532E-2</v>
      </c>
      <c r="BR508" s="129">
        <f t="shared" ref="BR508" si="9136">J508/J529</f>
        <v>3.5883547731888961E-2</v>
      </c>
      <c r="BS508" s="130">
        <f t="shared" ref="BS508" si="9137">K508/K529</f>
        <v>0.10906174819566961</v>
      </c>
      <c r="BT508" s="131">
        <f t="shared" ref="BT508" si="9138">L508/L529</f>
        <v>4.5913682277318638E-2</v>
      </c>
      <c r="BU508" s="129">
        <f t="shared" ref="BU508" si="9139">M508/M529</f>
        <v>9.8321342925659472E-2</v>
      </c>
      <c r="BV508" s="133">
        <f t="shared" ref="BV508" si="9140">N508/N529</f>
        <v>6.0707138092061373E-2</v>
      </c>
      <c r="BW508" s="134">
        <f t="shared" ref="BW508" si="9141">O508/O529</f>
        <v>7.9535900454010419E-2</v>
      </c>
      <c r="BX508" s="129">
        <f t="shared" ref="BX508" si="9142">P508/P529</f>
        <v>6.3652073732718889E-2</v>
      </c>
      <c r="BY508" s="130">
        <f t="shared" ref="BY508" si="9143">Q508/Q529</f>
        <v>7.5804455445544552E-2</v>
      </c>
      <c r="BZ508" s="131">
        <f t="shared" ref="BZ508" si="9144">R508/R529</f>
        <v>6.6109422492401218E-2</v>
      </c>
      <c r="CA508" s="132">
        <f t="shared" ref="CA508" si="9145">S508/S529</f>
        <v>4.4468844359044746E-2</v>
      </c>
      <c r="CB508" s="129">
        <f t="shared" ref="CB508" si="9146">T508/T529</f>
        <v>3.2038834951456312E-2</v>
      </c>
      <c r="CC508" s="130">
        <f t="shared" ref="CC508" si="9147">U508/U529</f>
        <v>0.14101057579318449</v>
      </c>
      <c r="CD508" s="131">
        <f t="shared" ref="CD508" si="9148">V508/V529</f>
        <v>3.8686459739091315E-2</v>
      </c>
      <c r="CE508" s="132">
        <f t="shared" ref="CE508" si="9149">W508/W529</f>
        <v>5.990255087417598E-2</v>
      </c>
      <c r="CF508" s="129">
        <f t="shared" ref="CF508" si="9150">X508/X529</f>
        <v>7.438316400580551E-2</v>
      </c>
      <c r="CG508" s="130">
        <f t="shared" ref="CG508" si="9151">Y508/Y529</f>
        <v>8.0581241743725232E-2</v>
      </c>
      <c r="CH508" s="131">
        <f t="shared" ref="CH508" si="9152">Z508/Z529</f>
        <v>6.6654184609623662E-2</v>
      </c>
      <c r="CI508" s="129">
        <f t="shared" ref="CI508" si="9153">AA508/AA529</f>
        <v>4.1660762363610597E-2</v>
      </c>
      <c r="CJ508" s="135">
        <f t="shared" ref="CJ508" si="9154">AB508/AB529</f>
        <v>6.3515599610009743E-2</v>
      </c>
      <c r="CK508" s="136">
        <f t="shared" ref="CK508" si="9155">AC508/AC529</f>
        <v>5.9770114942528735E-2</v>
      </c>
    </row>
    <row r="509" spans="1:89" ht="14" thickTop="1">
      <c r="A509" s="146" t="s">
        <v>20</v>
      </c>
      <c r="B509" s="196">
        <v>316</v>
      </c>
      <c r="C509" s="197">
        <v>220</v>
      </c>
      <c r="D509" s="198">
        <v>226</v>
      </c>
      <c r="E509" s="199">
        <v>172</v>
      </c>
      <c r="F509" s="196">
        <v>343</v>
      </c>
      <c r="G509" s="200">
        <v>153</v>
      </c>
      <c r="H509" s="198">
        <v>497</v>
      </c>
      <c r="I509" s="199">
        <v>406</v>
      </c>
      <c r="J509" s="196">
        <v>58</v>
      </c>
      <c r="K509" s="200">
        <v>155</v>
      </c>
      <c r="L509" s="198">
        <v>137</v>
      </c>
      <c r="M509" s="196">
        <v>351</v>
      </c>
      <c r="N509" s="201">
        <v>369</v>
      </c>
      <c r="O509" s="202">
        <v>488</v>
      </c>
      <c r="P509" s="196">
        <v>286</v>
      </c>
      <c r="Q509" s="200">
        <v>215</v>
      </c>
      <c r="R509" s="198">
        <v>293</v>
      </c>
      <c r="S509" s="199">
        <v>191</v>
      </c>
      <c r="T509" s="196">
        <v>39</v>
      </c>
      <c r="U509" s="200">
        <v>115</v>
      </c>
      <c r="V509" s="198">
        <v>153</v>
      </c>
      <c r="W509" s="199">
        <v>294</v>
      </c>
      <c r="X509" s="196">
        <v>193</v>
      </c>
      <c r="Y509" s="200">
        <v>240</v>
      </c>
      <c r="Z509" s="198">
        <v>421</v>
      </c>
      <c r="AA509" s="196">
        <v>354</v>
      </c>
      <c r="AB509" s="172">
        <f t="shared" si="9072"/>
        <v>3331</v>
      </c>
      <c r="AC509" s="173">
        <f t="shared" si="9073"/>
        <v>3354</v>
      </c>
      <c r="BI509" s="146" t="s">
        <v>20</v>
      </c>
      <c r="BJ509" s="129">
        <f>B509/B529</f>
        <v>7.442298634008479E-2</v>
      </c>
      <c r="BK509" s="130">
        <f t="shared" ref="BK509" si="9156">C509/C529</f>
        <v>4.3290043290043288E-2</v>
      </c>
      <c r="BL509" s="131">
        <f t="shared" ref="BL509" si="9157">D509/D529</f>
        <v>8.7869362363919123E-2</v>
      </c>
      <c r="BM509" s="132">
        <f t="shared" ref="BM509" si="9158">E509/E529</f>
        <v>5.475963069086278E-2</v>
      </c>
      <c r="BN509" s="129">
        <f t="shared" ref="BN509" si="9159">F509/F529</f>
        <v>8.3151515151515157E-2</v>
      </c>
      <c r="BO509" s="130">
        <f t="shared" ref="BO509" si="9160">G509/G529</f>
        <v>4.2009884678747944E-2</v>
      </c>
      <c r="BP509" s="131">
        <f t="shared" ref="BP509" si="9161">H509/H529</f>
        <v>7.5808419768151308E-2</v>
      </c>
      <c r="BQ509" s="132">
        <f t="shared" ref="BQ509" si="9162">I509/I529</f>
        <v>6.119987940910461E-2</v>
      </c>
      <c r="BR509" s="129">
        <f t="shared" ref="BR509" si="9163">J509/J529</f>
        <v>3.9268788083953961E-2</v>
      </c>
      <c r="BS509" s="130">
        <f t="shared" ref="BS509" si="9164">K509/K529</f>
        <v>0.12429831595829992</v>
      </c>
      <c r="BT509" s="131">
        <f t="shared" ref="BT509" si="9165">L509/L529</f>
        <v>4.1934496479951025E-2</v>
      </c>
      <c r="BU509" s="129">
        <f t="shared" ref="BU509" si="9166">M509/M529</f>
        <v>0.12024665981500514</v>
      </c>
      <c r="BV509" s="133">
        <f t="shared" ref="BV509" si="9167">N509/N529</f>
        <v>6.1541027351567711E-2</v>
      </c>
      <c r="BW509" s="134">
        <f t="shared" ref="BW509" si="9168">O509/O529</f>
        <v>8.2058180595258115E-2</v>
      </c>
      <c r="BX509" s="129">
        <f t="shared" ref="BX509" si="9169">P509/P529</f>
        <v>8.2373271889400926E-2</v>
      </c>
      <c r="BY509" s="130">
        <f t="shared" ref="BY509" si="9170">Q509/Q529</f>
        <v>6.6522277227722776E-2</v>
      </c>
      <c r="BZ509" s="131">
        <f t="shared" ref="BZ509" si="9171">R509/R529</f>
        <v>7.4214792299898677E-2</v>
      </c>
      <c r="CA509" s="132">
        <f t="shared" ref="CA509" si="9172">S509/S529</f>
        <v>5.2429316497392256E-2</v>
      </c>
      <c r="CB509" s="129">
        <f t="shared" ref="CB509" si="9173">T509/T529</f>
        <v>3.7864077669902914E-2</v>
      </c>
      <c r="CC509" s="130">
        <f t="shared" ref="CC509" si="9174">U509/U529</f>
        <v>0.13513513513513514</v>
      </c>
      <c r="CD509" s="131">
        <f t="shared" ref="CD509" si="9175">V509/V529</f>
        <v>3.4412955465587043E-2</v>
      </c>
      <c r="CE509" s="132">
        <f t="shared" ref="CE509" si="9176">W509/W529</f>
        <v>8.4264832330180561E-2</v>
      </c>
      <c r="CF509" s="129">
        <f t="shared" ref="CF509" si="9177">X509/X529</f>
        <v>7.0029027576197389E-2</v>
      </c>
      <c r="CG509" s="130">
        <f t="shared" ref="CG509" si="9178">Y509/Y529</f>
        <v>0.10568031704095113</v>
      </c>
      <c r="CH509" s="131">
        <f t="shared" ref="CH509" si="9179">Z509/Z529</f>
        <v>7.8824190226549337E-2</v>
      </c>
      <c r="CI509" s="129">
        <f t="shared" ref="CI509" si="9180">AA509/AA529</f>
        <v>5.0162958764347454E-2</v>
      </c>
      <c r="CJ509" s="135">
        <f t="shared" ref="CJ509" si="9181">AB509/AB529</f>
        <v>6.7659246018849525E-2</v>
      </c>
      <c r="CK509" s="136">
        <f t="shared" ref="CK509" si="9182">AC509/AC529</f>
        <v>6.8233140067134573E-2</v>
      </c>
    </row>
    <row r="510" spans="1:89" ht="14" thickBot="1">
      <c r="A510" s="137" t="s">
        <v>21</v>
      </c>
      <c r="B510" s="189">
        <v>328</v>
      </c>
      <c r="C510" s="190">
        <v>348</v>
      </c>
      <c r="D510" s="191">
        <v>288</v>
      </c>
      <c r="E510" s="192">
        <v>156</v>
      </c>
      <c r="F510" s="189">
        <v>334</v>
      </c>
      <c r="G510" s="193">
        <v>173</v>
      </c>
      <c r="H510" s="191">
        <v>555</v>
      </c>
      <c r="I510" s="192">
        <v>345</v>
      </c>
      <c r="J510" s="189">
        <v>93</v>
      </c>
      <c r="K510" s="193">
        <v>145</v>
      </c>
      <c r="L510" s="191">
        <v>120</v>
      </c>
      <c r="M510" s="189">
        <v>343</v>
      </c>
      <c r="N510" s="194">
        <v>372</v>
      </c>
      <c r="O510" s="195">
        <v>584</v>
      </c>
      <c r="P510" s="189">
        <v>264</v>
      </c>
      <c r="Q510" s="193">
        <v>219</v>
      </c>
      <c r="R510" s="191">
        <v>348</v>
      </c>
      <c r="S510" s="192">
        <v>196</v>
      </c>
      <c r="T510" s="189">
        <v>32</v>
      </c>
      <c r="U510" s="193">
        <v>83</v>
      </c>
      <c r="V510" s="191">
        <v>181</v>
      </c>
      <c r="W510" s="192">
        <v>336</v>
      </c>
      <c r="X510" s="189">
        <v>168</v>
      </c>
      <c r="Y510" s="193">
        <v>147</v>
      </c>
      <c r="Z510" s="191">
        <v>392</v>
      </c>
      <c r="AA510" s="189">
        <v>343</v>
      </c>
      <c r="AB510" s="172">
        <f t="shared" si="9072"/>
        <v>3475</v>
      </c>
      <c r="AC510" s="173">
        <f t="shared" si="9073"/>
        <v>3418</v>
      </c>
      <c r="AE510" s="272" t="s">
        <v>85</v>
      </c>
      <c r="BI510" s="137" t="s">
        <v>21</v>
      </c>
      <c r="BJ510" s="129">
        <f>B510/B529</f>
        <v>7.7249175694771549E-2</v>
      </c>
      <c r="BK510" s="130">
        <f t="shared" ref="BK510" si="9183">C510/C529</f>
        <v>6.8476977567886663E-2</v>
      </c>
      <c r="BL510" s="131">
        <f t="shared" ref="BL510" si="9184">D510/D529</f>
        <v>0.1119751166407465</v>
      </c>
      <c r="BM510" s="132">
        <f t="shared" ref="BM510" si="9185">E510/E529</f>
        <v>4.9665711556829036E-2</v>
      </c>
      <c r="BN510" s="129">
        <f t="shared" ref="BN510" si="9186">F510/F529</f>
        <v>8.0969696969696969E-2</v>
      </c>
      <c r="BO510" s="130">
        <f t="shared" ref="BO510" si="9187">G510/G529</f>
        <v>4.7501372872048322E-2</v>
      </c>
      <c r="BP510" s="131">
        <f t="shared" ref="BP510" si="9188">H510/H529</f>
        <v>8.4655277608297747E-2</v>
      </c>
      <c r="BQ510" s="132">
        <f t="shared" ref="BQ510" si="9189">I510/I529</f>
        <v>5.2004823635815496E-2</v>
      </c>
      <c r="BR510" s="129">
        <f t="shared" ref="BR510" si="9190">J510/J529</f>
        <v>6.2965470548408939E-2</v>
      </c>
      <c r="BS510" s="130">
        <f t="shared" ref="BS510" si="9191">K510/K529</f>
        <v>0.11627906976744186</v>
      </c>
      <c r="BT510" s="131">
        <f t="shared" ref="BT510" si="9192">L510/L529</f>
        <v>3.6730945821854911E-2</v>
      </c>
      <c r="BU510" s="129">
        <f t="shared" ref="BU510" si="9193">M510/M529</f>
        <v>0.11750599520383694</v>
      </c>
      <c r="BV510" s="133">
        <f t="shared" ref="BV510" si="9194">N510/N529</f>
        <v>6.2041360907271512E-2</v>
      </c>
      <c r="BW510" s="134">
        <f t="shared" ref="BW510" si="9195">O510/O529</f>
        <v>9.8200773499243318E-2</v>
      </c>
      <c r="BX510" s="129">
        <f t="shared" ref="BX510" si="9196">P510/P529</f>
        <v>7.6036866359447008E-2</v>
      </c>
      <c r="BY510" s="130">
        <f t="shared" ref="BY510" si="9197">Q510/Q529</f>
        <v>6.7759900990099015E-2</v>
      </c>
      <c r="BZ510" s="131">
        <f t="shared" ref="BZ510" si="9198">R510/R529</f>
        <v>8.8145896656534953E-2</v>
      </c>
      <c r="CA510" s="132">
        <f t="shared" ref="CA510" si="9199">S510/S529</f>
        <v>5.3801811693659073E-2</v>
      </c>
      <c r="CB510" s="129">
        <f t="shared" ref="CB510" si="9200">T510/T529</f>
        <v>3.1067961165048542E-2</v>
      </c>
      <c r="CC510" s="130">
        <f t="shared" ref="CC510" si="9201">U510/U529</f>
        <v>9.7532314923619273E-2</v>
      </c>
      <c r="CD510" s="131">
        <f t="shared" ref="CD510" si="9202">V510/V529</f>
        <v>4.0710751237067029E-2</v>
      </c>
      <c r="CE510" s="132">
        <f t="shared" ref="CE510" si="9203">W510/W529</f>
        <v>9.630266552020636E-2</v>
      </c>
      <c r="CF510" s="129">
        <f t="shared" ref="CF510" si="9204">X510/X529</f>
        <v>6.095791001451379E-2</v>
      </c>
      <c r="CG510" s="130">
        <f t="shared" ref="CG510" si="9205">Y510/Y529</f>
        <v>6.4729194187582564E-2</v>
      </c>
      <c r="CH510" s="131">
        <f t="shared" ref="CH510" si="9206">Z510/Z529</f>
        <v>7.3394495412844041E-2</v>
      </c>
      <c r="CI510" s="129">
        <f t="shared" ref="CI510" si="9207">AA510/AA529</f>
        <v>4.8604222757545702E-2</v>
      </c>
      <c r="CJ510" s="135">
        <f t="shared" ref="CJ510" si="9208">AB510/AB529</f>
        <v>7.0584172895677602E-2</v>
      </c>
      <c r="CK510" s="136">
        <f t="shared" ref="CK510" si="9209">AC510/AC529</f>
        <v>6.9535143932458549E-2</v>
      </c>
    </row>
    <row r="511" spans="1:89" ht="15" thickTop="1" thickBot="1">
      <c r="A511" s="146" t="s">
        <v>22</v>
      </c>
      <c r="B511" s="196">
        <v>283</v>
      </c>
      <c r="C511" s="197">
        <v>348</v>
      </c>
      <c r="D511" s="198">
        <v>233</v>
      </c>
      <c r="E511" s="199">
        <v>161</v>
      </c>
      <c r="F511" s="196">
        <v>342</v>
      </c>
      <c r="G511" s="200">
        <v>146</v>
      </c>
      <c r="H511" s="198">
        <v>477</v>
      </c>
      <c r="I511" s="199">
        <v>426</v>
      </c>
      <c r="J511" s="196">
        <v>96</v>
      </c>
      <c r="K511" s="200">
        <v>121</v>
      </c>
      <c r="L511" s="198">
        <v>126</v>
      </c>
      <c r="M511" s="196">
        <v>320</v>
      </c>
      <c r="N511" s="201">
        <v>355</v>
      </c>
      <c r="O511" s="202">
        <v>496</v>
      </c>
      <c r="P511" s="196">
        <v>205</v>
      </c>
      <c r="Q511" s="200">
        <v>198</v>
      </c>
      <c r="R511" s="198">
        <v>350</v>
      </c>
      <c r="S511" s="199">
        <v>225</v>
      </c>
      <c r="T511" s="196">
        <v>38</v>
      </c>
      <c r="U511" s="200">
        <v>73</v>
      </c>
      <c r="V511" s="198">
        <v>178</v>
      </c>
      <c r="W511" s="199">
        <v>345</v>
      </c>
      <c r="X511" s="196">
        <v>159</v>
      </c>
      <c r="Y511" s="200">
        <v>126</v>
      </c>
      <c r="Z511" s="198">
        <v>346</v>
      </c>
      <c r="AA511" s="196">
        <v>359</v>
      </c>
      <c r="AB511" s="172">
        <f t="shared" si="9072"/>
        <v>3188</v>
      </c>
      <c r="AC511" s="173">
        <f t="shared" si="9073"/>
        <v>3344</v>
      </c>
      <c r="AE511" s="298" t="s">
        <v>0</v>
      </c>
      <c r="AF511" s="292" t="s">
        <v>1</v>
      </c>
      <c r="AG511" s="293"/>
      <c r="AH511" s="292" t="s">
        <v>2</v>
      </c>
      <c r="AI511" s="293"/>
      <c r="AJ511" s="292" t="s">
        <v>3</v>
      </c>
      <c r="AK511" s="293"/>
      <c r="AL511" s="292" t="s">
        <v>4</v>
      </c>
      <c r="AM511" s="293"/>
      <c r="AN511" s="292" t="s">
        <v>5</v>
      </c>
      <c r="AO511" s="293"/>
      <c r="AP511" s="292" t="s">
        <v>6</v>
      </c>
      <c r="AQ511" s="293"/>
      <c r="AR511" s="292" t="s">
        <v>7</v>
      </c>
      <c r="AS511" s="293"/>
      <c r="AT511" s="292" t="s">
        <v>8</v>
      </c>
      <c r="AU511" s="293"/>
      <c r="AV511" s="292" t="s">
        <v>9</v>
      </c>
      <c r="AW511" s="293"/>
      <c r="AX511" s="292" t="s">
        <v>10</v>
      </c>
      <c r="AY511" s="293"/>
      <c r="AZ511" s="292" t="s">
        <v>11</v>
      </c>
      <c r="BA511" s="293"/>
      <c r="BB511" s="292" t="s">
        <v>12</v>
      </c>
      <c r="BC511" s="293"/>
      <c r="BD511" s="294" t="s">
        <v>40</v>
      </c>
      <c r="BE511" s="295"/>
      <c r="BF511" s="296" t="s">
        <v>41</v>
      </c>
      <c r="BG511" s="297"/>
      <c r="BI511" s="146" t="s">
        <v>22</v>
      </c>
      <c r="BJ511" s="129">
        <f>B511/B529</f>
        <v>6.6650965614696189E-2</v>
      </c>
      <c r="BK511" s="130">
        <f t="shared" ref="BK511" si="9210">C511/C529</f>
        <v>6.8476977567886663E-2</v>
      </c>
      <c r="BL511" s="131">
        <f t="shared" ref="BL511" si="9211">D511/D529</f>
        <v>9.0590979782270611E-2</v>
      </c>
      <c r="BM511" s="132">
        <f t="shared" ref="BM511" si="9212">E511/E529</f>
        <v>5.125756128621458E-2</v>
      </c>
      <c r="BN511" s="129">
        <f t="shared" ref="BN511" si="9213">F511/F529</f>
        <v>8.2909090909090905E-2</v>
      </c>
      <c r="BO511" s="130">
        <f t="shared" ref="BO511" si="9214">G511/G529</f>
        <v>4.0087863811092805E-2</v>
      </c>
      <c r="BP511" s="131">
        <f t="shared" ref="BP511" si="9215">H511/H529</f>
        <v>7.2757779133618056E-2</v>
      </c>
      <c r="BQ511" s="132">
        <f t="shared" ref="BQ511" si="9216">I511/I529</f>
        <v>6.4214651793789573E-2</v>
      </c>
      <c r="BR511" s="129">
        <f t="shared" ref="BR511" si="9217">J511/J529</f>
        <v>6.4996614759647936E-2</v>
      </c>
      <c r="BS511" s="130">
        <f t="shared" ref="BS511" si="9218">K511/K529</f>
        <v>9.7032878909382517E-2</v>
      </c>
      <c r="BT511" s="131">
        <f t="shared" ref="BT511" si="9219">L511/L529</f>
        <v>3.8567493112947659E-2</v>
      </c>
      <c r="BU511" s="129">
        <f t="shared" ref="BU511" si="9220">M511/M529</f>
        <v>0.10962658444672833</v>
      </c>
      <c r="BV511" s="133">
        <f t="shared" ref="BV511" si="9221">N511/N529</f>
        <v>5.920613742494997E-2</v>
      </c>
      <c r="BW511" s="134">
        <f t="shared" ref="BW511" si="9222">O511/O529</f>
        <v>8.3403396670590213E-2</v>
      </c>
      <c r="BX511" s="129">
        <f t="shared" ref="BX511" si="9223">P511/P529</f>
        <v>5.9043778801843319E-2</v>
      </c>
      <c r="BY511" s="130">
        <f t="shared" ref="BY511" si="9224">Q511/Q529</f>
        <v>6.1262376237623761E-2</v>
      </c>
      <c r="BZ511" s="131">
        <f t="shared" ref="BZ511" si="9225">R511/R529</f>
        <v>8.8652482269503549E-2</v>
      </c>
      <c r="CA511" s="132">
        <f t="shared" ref="CA511" si="9226">S511/S529</f>
        <v>6.176228383200659E-2</v>
      </c>
      <c r="CB511" s="129">
        <f t="shared" ref="CB511" si="9227">T511/T529</f>
        <v>3.6893203883495145E-2</v>
      </c>
      <c r="CC511" s="130">
        <f t="shared" ref="CC511" si="9228">U511/U529</f>
        <v>8.5781433607520566E-2</v>
      </c>
      <c r="CD511" s="131">
        <f t="shared" ref="CD511" si="9229">V511/V529</f>
        <v>4.003598740440846E-2</v>
      </c>
      <c r="CE511" s="132">
        <f t="shared" ref="CE511" si="9230">W511/W529</f>
        <v>9.8882201203783313E-2</v>
      </c>
      <c r="CF511" s="129">
        <f t="shared" ref="CF511" si="9231">X511/X529</f>
        <v>5.7692307692307696E-2</v>
      </c>
      <c r="CG511" s="130">
        <f t="shared" ref="CG511" si="9232">Y511/Y529</f>
        <v>5.5482166446499337E-2</v>
      </c>
      <c r="CH511" s="131">
        <f t="shared" ref="CH511" si="9233">Z511/Z529</f>
        <v>6.4781876053173565E-2</v>
      </c>
      <c r="CI511" s="129">
        <f t="shared" ref="CI511" si="9234">AA511/AA529</f>
        <v>5.0871475131075525E-2</v>
      </c>
      <c r="CJ511" s="135">
        <f t="shared" ref="CJ511" si="9235">AB511/AB529</f>
        <v>6.4754631134221641E-2</v>
      </c>
      <c r="CK511" s="136">
        <f t="shared" ref="CK511" si="9236">AC511/AC529</f>
        <v>6.8029701963177702E-2</v>
      </c>
    </row>
    <row r="512" spans="1:89" ht="15" thickTop="1" thickBot="1">
      <c r="A512" s="137" t="s">
        <v>23</v>
      </c>
      <c r="B512" s="189">
        <v>239</v>
      </c>
      <c r="C512" s="190">
        <v>238</v>
      </c>
      <c r="D512" s="191">
        <v>221</v>
      </c>
      <c r="E512" s="192">
        <v>149</v>
      </c>
      <c r="F512" s="189">
        <v>265</v>
      </c>
      <c r="G512" s="193">
        <v>192</v>
      </c>
      <c r="H512" s="191">
        <v>407</v>
      </c>
      <c r="I512" s="192">
        <v>368</v>
      </c>
      <c r="J512" s="189">
        <v>114</v>
      </c>
      <c r="K512" s="193">
        <v>96</v>
      </c>
      <c r="L512" s="191">
        <v>144</v>
      </c>
      <c r="M512" s="189">
        <v>230</v>
      </c>
      <c r="N512" s="194">
        <v>311</v>
      </c>
      <c r="O512" s="195">
        <v>506</v>
      </c>
      <c r="P512" s="189">
        <v>212</v>
      </c>
      <c r="Q512" s="193">
        <v>161</v>
      </c>
      <c r="R512" s="191">
        <v>284</v>
      </c>
      <c r="S512" s="192">
        <v>212</v>
      </c>
      <c r="T512" s="189">
        <v>38</v>
      </c>
      <c r="U512" s="193">
        <v>60</v>
      </c>
      <c r="V512" s="191">
        <v>187</v>
      </c>
      <c r="W512" s="192">
        <v>330</v>
      </c>
      <c r="X512" s="189">
        <v>151</v>
      </c>
      <c r="Y512" s="193">
        <v>125</v>
      </c>
      <c r="Z512" s="191">
        <v>348</v>
      </c>
      <c r="AA512" s="189">
        <v>490</v>
      </c>
      <c r="AB512" s="172">
        <f t="shared" si="9072"/>
        <v>2921</v>
      </c>
      <c r="AC512" s="173">
        <f t="shared" si="9073"/>
        <v>3157</v>
      </c>
      <c r="AE512" s="299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5.6288271314178052E-2</v>
      </c>
      <c r="BK512" s="130">
        <f t="shared" ref="BK512" si="9237">C512/C529</f>
        <v>4.6831955922865015E-2</v>
      </c>
      <c r="BL512" s="131">
        <f t="shared" ref="BL512" si="9238">D512/D529</f>
        <v>8.5925349922239505E-2</v>
      </c>
      <c r="BM512" s="132">
        <f t="shared" ref="BM512" si="9239">E512/E529</f>
        <v>4.7437121935689268E-2</v>
      </c>
      <c r="BN512" s="129">
        <f t="shared" ref="BN512" si="9240">F512/F529</f>
        <v>6.424242424242424E-2</v>
      </c>
      <c r="BO512" s="130">
        <f t="shared" ref="BO512" si="9241">G512/G529</f>
        <v>5.2718286655683691E-2</v>
      </c>
      <c r="BP512" s="131">
        <f t="shared" ref="BP512" si="9242">H512/H529</f>
        <v>6.2080536912751678E-2</v>
      </c>
      <c r="BQ512" s="132">
        <f t="shared" ref="BQ512" si="9243">I512/I529</f>
        <v>5.5471811878203194E-2</v>
      </c>
      <c r="BR512" s="129">
        <f t="shared" ref="BR512" si="9244">J512/J529</f>
        <v>7.7183480027081919E-2</v>
      </c>
      <c r="BS512" s="130">
        <f t="shared" ref="BS512" si="9245">K512/K529</f>
        <v>7.6984763432237369E-2</v>
      </c>
      <c r="BT512" s="131">
        <f t="shared" ref="BT512" si="9246">L512/L529</f>
        <v>4.4077134986225897E-2</v>
      </c>
      <c r="BU512" s="129">
        <f t="shared" ref="BU512" si="9247">M512/M529</f>
        <v>7.8794107571085986E-2</v>
      </c>
      <c r="BV512" s="133">
        <f t="shared" ref="BV512" si="9248">N512/N529</f>
        <v>5.1867911941294198E-2</v>
      </c>
      <c r="BW512" s="134">
        <f t="shared" ref="BW512" si="9249">O512/O529</f>
        <v>8.5084916764755339E-2</v>
      </c>
      <c r="BX512" s="129">
        <f t="shared" ref="BX512" si="9250">P512/P529</f>
        <v>6.1059907834101382E-2</v>
      </c>
      <c r="BY512" s="130">
        <f t="shared" ref="BY512" si="9251">Q512/Q529</f>
        <v>4.9814356435643567E-2</v>
      </c>
      <c r="BZ512" s="131">
        <f t="shared" ref="BZ512" si="9252">R512/R529</f>
        <v>7.1935157041540021E-2</v>
      </c>
      <c r="CA512" s="132">
        <f t="shared" ref="CA512" si="9253">S512/S529</f>
        <v>5.8193796321712871E-2</v>
      </c>
      <c r="CB512" s="129">
        <f t="shared" ref="CB512" si="9254">T512/T529</f>
        <v>3.6893203883495145E-2</v>
      </c>
      <c r="CC512" s="130">
        <f t="shared" ref="CC512" si="9255">U512/U529</f>
        <v>7.0505287896592245E-2</v>
      </c>
      <c r="CD512" s="131">
        <f t="shared" ref="CD512" si="9256">V512/V529</f>
        <v>4.2060278902384167E-2</v>
      </c>
      <c r="CE512" s="132">
        <f t="shared" ref="CE512" si="9257">W512/W529</f>
        <v>9.4582975064488387E-2</v>
      </c>
      <c r="CF512" s="129">
        <f t="shared" ref="CF512" si="9258">X512/X529</f>
        <v>5.4789550072568943E-2</v>
      </c>
      <c r="CG512" s="130">
        <f t="shared" ref="CG512" si="9259">Y512/Y529</f>
        <v>5.5041831792162044E-2</v>
      </c>
      <c r="CH512" s="131">
        <f t="shared" ref="CH512" si="9260">Z512/Z529</f>
        <v>6.5156337764463584E-2</v>
      </c>
      <c r="CI512" s="129">
        <f t="shared" ref="CI512" si="9261">AA512/AA529</f>
        <v>6.9434603939350997E-2</v>
      </c>
      <c r="CJ512" s="135">
        <f t="shared" ref="CJ512" si="9262">AB512/AB529</f>
        <v>5.9331329216769584E-2</v>
      </c>
      <c r="CK512" s="136">
        <f t="shared" ref="CK512" si="9263">AC512/AC529</f>
        <v>6.4225409419184212E-2</v>
      </c>
    </row>
    <row r="513" spans="1:89" ht="14" thickTop="1">
      <c r="A513" s="146" t="s">
        <v>24</v>
      </c>
      <c r="B513" s="203">
        <v>231</v>
      </c>
      <c r="C513" s="197">
        <v>258</v>
      </c>
      <c r="D513" s="198">
        <v>165</v>
      </c>
      <c r="E513" s="199">
        <v>147</v>
      </c>
      <c r="F513" s="196">
        <v>321</v>
      </c>
      <c r="G513" s="200">
        <v>166</v>
      </c>
      <c r="H513" s="198">
        <v>340</v>
      </c>
      <c r="I513" s="199">
        <v>383</v>
      </c>
      <c r="J513" s="196">
        <v>104</v>
      </c>
      <c r="K513" s="200">
        <v>87</v>
      </c>
      <c r="L513" s="198">
        <v>147</v>
      </c>
      <c r="M513" s="196">
        <v>168</v>
      </c>
      <c r="N513" s="201">
        <v>270</v>
      </c>
      <c r="O513" s="204">
        <v>327</v>
      </c>
      <c r="P513" s="196">
        <v>201</v>
      </c>
      <c r="Q513" s="200">
        <v>171</v>
      </c>
      <c r="R513" s="198">
        <v>266</v>
      </c>
      <c r="S513" s="199">
        <v>209</v>
      </c>
      <c r="T513" s="196">
        <v>41</v>
      </c>
      <c r="U513" s="200">
        <v>54</v>
      </c>
      <c r="V513" s="198">
        <v>220</v>
      </c>
      <c r="W513" s="205">
        <v>225</v>
      </c>
      <c r="X513" s="196">
        <v>134</v>
      </c>
      <c r="Y513" s="200">
        <v>103</v>
      </c>
      <c r="Z513" s="198">
        <v>352</v>
      </c>
      <c r="AA513" s="196">
        <v>414</v>
      </c>
      <c r="AB513" s="172">
        <f t="shared" si="9072"/>
        <v>2792</v>
      </c>
      <c r="AC513" s="173">
        <f t="shared" si="9073"/>
        <v>2712</v>
      </c>
      <c r="AE513" s="275" t="str">
        <f>$AE$17</f>
        <v>17:00 - 17:59</v>
      </c>
      <c r="AF513" s="126">
        <f t="shared" ref="AF513:AU514" si="9264">SUMIF($A$9:$A$32,$AE513,B$505:B$528)</f>
        <v>287</v>
      </c>
      <c r="AG513" s="186">
        <f t="shared" si="9264"/>
        <v>488</v>
      </c>
      <c r="AH513" s="127">
        <f t="shared" si="9264"/>
        <v>159</v>
      </c>
      <c r="AI513" s="180">
        <f t="shared" si="9264"/>
        <v>245</v>
      </c>
      <c r="AJ513" s="126">
        <f t="shared" si="9264"/>
        <v>227</v>
      </c>
      <c r="AK513" s="128">
        <f t="shared" si="9264"/>
        <v>337</v>
      </c>
      <c r="AL513" s="127">
        <f t="shared" si="9264"/>
        <v>495</v>
      </c>
      <c r="AM513" s="180">
        <f t="shared" si="9264"/>
        <v>504</v>
      </c>
      <c r="AN513" s="126">
        <f t="shared" si="9264"/>
        <v>157</v>
      </c>
      <c r="AO513" s="128">
        <f t="shared" si="9264"/>
        <v>59</v>
      </c>
      <c r="AP513" s="127">
        <f t="shared" si="9264"/>
        <v>257</v>
      </c>
      <c r="AQ513" s="126">
        <f t="shared" si="9264"/>
        <v>114</v>
      </c>
      <c r="AR513" s="179">
        <f t="shared" si="9264"/>
        <v>476</v>
      </c>
      <c r="AS513" s="181">
        <f t="shared" si="9264"/>
        <v>389</v>
      </c>
      <c r="AT513" s="126">
        <f t="shared" si="9264"/>
        <v>283</v>
      </c>
      <c r="AU513" s="128">
        <f t="shared" si="9264"/>
        <v>265</v>
      </c>
      <c r="AV513" s="127">
        <f t="shared" ref="AP513:BE514" si="9265">SUMIF($A$9:$A$32,$AE513,R$505:R$528)</f>
        <v>254</v>
      </c>
      <c r="AW513" s="180">
        <f t="shared" si="9265"/>
        <v>311</v>
      </c>
      <c r="AX513" s="126">
        <f t="shared" si="9265"/>
        <v>144</v>
      </c>
      <c r="AY513" s="128">
        <f t="shared" si="9265"/>
        <v>22</v>
      </c>
      <c r="AZ513" s="127">
        <f t="shared" si="9265"/>
        <v>411</v>
      </c>
      <c r="BA513" s="180">
        <f t="shared" si="9265"/>
        <v>164</v>
      </c>
      <c r="BB513" s="126">
        <f t="shared" si="9265"/>
        <v>299</v>
      </c>
      <c r="BC513" s="128">
        <f t="shared" si="9265"/>
        <v>169</v>
      </c>
      <c r="BD513" s="184">
        <f t="shared" si="9265"/>
        <v>333</v>
      </c>
      <c r="BE513" s="185">
        <f t="shared" si="9265"/>
        <v>549</v>
      </c>
      <c r="BF513" s="170">
        <f>AF513+AH513+AJ513+AL513+AN513+AP513+AR513+AT513+AV513+AX513+AZ513+BB513+BD513</f>
        <v>3782</v>
      </c>
      <c r="BG513" s="171">
        <f>AG513+AI513+AK513+AM513+AO513+AQ513+AS513+AU513+AW513+AY513+BA513+BC513+BE513</f>
        <v>3616</v>
      </c>
      <c r="BI513" s="146" t="s">
        <v>24</v>
      </c>
      <c r="BJ513" s="129">
        <f>B513/B529</f>
        <v>5.4404145077720206E-2</v>
      </c>
      <c r="BK513" s="130">
        <f t="shared" ref="BK513" si="9266">C513/C529</f>
        <v>5.0767414403778043E-2</v>
      </c>
      <c r="BL513" s="131">
        <f t="shared" ref="BL513" si="9267">D513/D529</f>
        <v>6.4152410575427685E-2</v>
      </c>
      <c r="BM513" s="132">
        <f t="shared" ref="BM513" si="9268">E513/E529</f>
        <v>4.6800382043935052E-2</v>
      </c>
      <c r="BN513" s="129">
        <f t="shared" ref="BN513" si="9269">F513/F529</f>
        <v>7.7818181818181814E-2</v>
      </c>
      <c r="BO513" s="130">
        <f t="shared" ref="BO513" si="9270">G513/G529</f>
        <v>4.5579352004393191E-2</v>
      </c>
      <c r="BP513" s="131">
        <f t="shared" ref="BP513" si="9271">H513/H529</f>
        <v>5.1860890787065281E-2</v>
      </c>
      <c r="BQ513" s="132">
        <f t="shared" ref="BQ513" si="9272">I513/I529</f>
        <v>5.7732891166716913E-2</v>
      </c>
      <c r="BR513" s="129">
        <f t="shared" ref="BR513" si="9273">J513/J529</f>
        <v>7.0412999322951933E-2</v>
      </c>
      <c r="BS513" s="130">
        <f t="shared" ref="BS513" si="9274">K513/K529</f>
        <v>6.9767441860465115E-2</v>
      </c>
      <c r="BT513" s="131">
        <f t="shared" ref="BT513" si="9275">L513/L529</f>
        <v>4.4995408631772267E-2</v>
      </c>
      <c r="BU513" s="129">
        <f t="shared" ref="BU513" si="9276">M513/M529</f>
        <v>5.7553956834532377E-2</v>
      </c>
      <c r="BV513" s="133">
        <f t="shared" ref="BV513" si="9277">N513/N529</f>
        <v>4.5030020013342227E-2</v>
      </c>
      <c r="BW513" s="134">
        <f t="shared" ref="BW513" si="9278">O513/O529</f>
        <v>5.4985707079199593E-2</v>
      </c>
      <c r="BX513" s="129">
        <f t="shared" ref="BX513" si="9279">P513/P529</f>
        <v>5.7891705069124423E-2</v>
      </c>
      <c r="BY513" s="130">
        <f t="shared" ref="BY513" si="9280">Q513/Q529</f>
        <v>5.2908415841584157E-2</v>
      </c>
      <c r="BZ513" s="131">
        <f t="shared" ref="BZ513" si="9281">R513/R529</f>
        <v>6.7375886524822695E-2</v>
      </c>
      <c r="CA513" s="132">
        <f t="shared" ref="CA513" si="9282">S513/S529</f>
        <v>5.7370299203952785E-2</v>
      </c>
      <c r="CB513" s="129">
        <f t="shared" ref="CB513" si="9283">T513/T529</f>
        <v>3.9805825242718446E-2</v>
      </c>
      <c r="CC513" s="130">
        <f t="shared" ref="CC513" si="9284">U513/U529</f>
        <v>6.3454759106933017E-2</v>
      </c>
      <c r="CD513" s="131">
        <f t="shared" ref="CD513" si="9285">V513/V529</f>
        <v>4.9482681061628432E-2</v>
      </c>
      <c r="CE513" s="132">
        <f t="shared" ref="CE513" si="9286">W513/W529</f>
        <v>6.4488392089423904E-2</v>
      </c>
      <c r="CF513" s="129">
        <f t="shared" ref="CF513" si="9287">X513/X529</f>
        <v>4.862119013062409E-2</v>
      </c>
      <c r="CG513" s="130">
        <f t="shared" ref="CG513" si="9288">Y513/Y529</f>
        <v>4.5354469396741523E-2</v>
      </c>
      <c r="CH513" s="131">
        <f t="shared" ref="CH513" si="9289">Z513/Z529</f>
        <v>6.5905261187043623E-2</v>
      </c>
      <c r="CI513" s="129">
        <f t="shared" ref="CI513" si="9290">AA513/AA529</f>
        <v>5.8665155165084311E-2</v>
      </c>
      <c r="CJ513" s="135">
        <f t="shared" ref="CJ513" si="9291">AB513/AB529</f>
        <v>5.671108222294443E-2</v>
      </c>
      <c r="CK513" s="136">
        <f t="shared" ref="CK513" si="9292">AC513/AC529</f>
        <v>5.5172413793103448E-2</v>
      </c>
    </row>
    <row r="514" spans="1:89">
      <c r="A514" s="137" t="s">
        <v>25</v>
      </c>
      <c r="B514" s="206">
        <v>236</v>
      </c>
      <c r="C514" s="190">
        <v>291</v>
      </c>
      <c r="D514" s="191">
        <v>143</v>
      </c>
      <c r="E514" s="192">
        <v>190</v>
      </c>
      <c r="F514" s="189">
        <v>232</v>
      </c>
      <c r="G514" s="193">
        <v>160</v>
      </c>
      <c r="H514" s="191">
        <v>402</v>
      </c>
      <c r="I514" s="192">
        <v>377</v>
      </c>
      <c r="J514" s="189">
        <v>82</v>
      </c>
      <c r="K514" s="190">
        <v>68</v>
      </c>
      <c r="L514" s="191">
        <v>157</v>
      </c>
      <c r="M514" s="189">
        <v>156</v>
      </c>
      <c r="N514" s="194">
        <v>313</v>
      </c>
      <c r="O514" s="207">
        <v>322</v>
      </c>
      <c r="P514" s="189">
        <v>167</v>
      </c>
      <c r="Q514" s="190">
        <v>173</v>
      </c>
      <c r="R514" s="191">
        <v>250</v>
      </c>
      <c r="S514" s="192">
        <v>210</v>
      </c>
      <c r="T514" s="198">
        <v>57</v>
      </c>
      <c r="U514" s="189">
        <v>44</v>
      </c>
      <c r="V514" s="191">
        <v>190</v>
      </c>
      <c r="W514" s="208">
        <v>277</v>
      </c>
      <c r="X514" s="189">
        <v>124</v>
      </c>
      <c r="Y514" s="193">
        <v>104</v>
      </c>
      <c r="Z514" s="191">
        <v>341</v>
      </c>
      <c r="AA514" s="189">
        <v>393</v>
      </c>
      <c r="AB514" s="172">
        <f t="shared" si="9072"/>
        <v>2694</v>
      </c>
      <c r="AC514" s="173">
        <f t="shared" si="9073"/>
        <v>2765</v>
      </c>
      <c r="AE514" s="277" t="str">
        <f>$AE$18</f>
        <v>18:00 - 18:59</v>
      </c>
      <c r="AF514" s="126">
        <f t="shared" si="9264"/>
        <v>410</v>
      </c>
      <c r="AG514" s="190">
        <f t="shared" si="9264"/>
        <v>441</v>
      </c>
      <c r="AH514" s="191">
        <f t="shared" si="9264"/>
        <v>129</v>
      </c>
      <c r="AI514" s="192">
        <f t="shared" si="9264"/>
        <v>237</v>
      </c>
      <c r="AJ514" s="278">
        <f t="shared" si="9264"/>
        <v>178</v>
      </c>
      <c r="AK514" s="193">
        <f t="shared" si="9264"/>
        <v>436</v>
      </c>
      <c r="AL514" s="191">
        <f t="shared" si="9264"/>
        <v>482</v>
      </c>
      <c r="AM514" s="192">
        <f t="shared" si="9264"/>
        <v>586</v>
      </c>
      <c r="AN514" s="278">
        <f t="shared" si="9264"/>
        <v>117</v>
      </c>
      <c r="AO514" s="193">
        <f t="shared" si="9264"/>
        <v>40</v>
      </c>
      <c r="AP514" s="191">
        <f t="shared" si="9265"/>
        <v>264</v>
      </c>
      <c r="AQ514" s="278">
        <f t="shared" si="9265"/>
        <v>97</v>
      </c>
      <c r="AR514" s="194">
        <f t="shared" si="9265"/>
        <v>437</v>
      </c>
      <c r="AS514" s="195">
        <f t="shared" si="9265"/>
        <v>306</v>
      </c>
      <c r="AT514" s="278">
        <f t="shared" si="9265"/>
        <v>270</v>
      </c>
      <c r="AU514" s="193">
        <f t="shared" si="9265"/>
        <v>280</v>
      </c>
      <c r="AV514" s="191">
        <f t="shared" si="9265"/>
        <v>231</v>
      </c>
      <c r="AW514" s="192">
        <f t="shared" si="9265"/>
        <v>286</v>
      </c>
      <c r="AX514" s="278">
        <f t="shared" si="9265"/>
        <v>78</v>
      </c>
      <c r="AY514" s="193">
        <f t="shared" si="9265"/>
        <v>30</v>
      </c>
      <c r="AZ514" s="191">
        <f t="shared" si="9265"/>
        <v>548</v>
      </c>
      <c r="BA514" s="192">
        <f t="shared" si="9265"/>
        <v>169</v>
      </c>
      <c r="BB514" s="278">
        <f t="shared" si="9265"/>
        <v>258</v>
      </c>
      <c r="BC514" s="193">
        <f t="shared" si="9265"/>
        <v>202</v>
      </c>
      <c r="BD514" s="191">
        <f t="shared" si="9265"/>
        <v>268</v>
      </c>
      <c r="BE514" s="278">
        <f t="shared" si="9265"/>
        <v>723</v>
      </c>
      <c r="BF514" s="172">
        <f>SUM(AF514,AH514,AJ514,AL514,AN514,AP514,AR514,AT514,AV514,AX514,AZ514,BB514,BD514)</f>
        <v>3670</v>
      </c>
      <c r="BG514" s="173">
        <f>SUM(AG514,AI514,AK514,AM514,AO514,AQ514,AS514,AU514,AW514,AY514,BA514,BC514,BE514)</f>
        <v>3833</v>
      </c>
      <c r="BI514" s="137" t="s">
        <v>25</v>
      </c>
      <c r="BJ514" s="129">
        <f>B514/B529</f>
        <v>5.5581723975506356E-2</v>
      </c>
      <c r="BK514" s="130">
        <f t="shared" ref="BK514" si="9293">C514/C529</f>
        <v>5.7260920897284531E-2</v>
      </c>
      <c r="BL514" s="131">
        <f t="shared" ref="BL514" si="9294">D514/D529</f>
        <v>5.5598755832037328E-2</v>
      </c>
      <c r="BM514" s="132">
        <f t="shared" ref="BM514" si="9295">E514/E529</f>
        <v>6.0490289716650748E-2</v>
      </c>
      <c r="BN514" s="129">
        <f t="shared" ref="BN514" si="9296">F514/F529</f>
        <v>5.624242424242424E-2</v>
      </c>
      <c r="BO514" s="130">
        <f t="shared" ref="BO514" si="9297">G514/G529</f>
        <v>4.3931905546403076E-2</v>
      </c>
      <c r="BP514" s="131">
        <f t="shared" ref="BP514" si="9298">H514/H529</f>
        <v>6.1317876754118365E-2</v>
      </c>
      <c r="BQ514" s="132">
        <f t="shared" ref="BQ514" si="9299">I514/I529</f>
        <v>5.6828459451311424E-2</v>
      </c>
      <c r="BR514" s="129">
        <f t="shared" ref="BR514" si="9300">J514/J529</f>
        <v>5.5517941773865945E-2</v>
      </c>
      <c r="BS514" s="130">
        <f t="shared" ref="BS514" si="9301">K514/K529</f>
        <v>5.4530874097834803E-2</v>
      </c>
      <c r="BT514" s="131">
        <f t="shared" ref="BT514" si="9302">L514/L529</f>
        <v>4.8056320783593509E-2</v>
      </c>
      <c r="BU514" s="129">
        <f t="shared" ref="BU514" si="9303">M514/M529</f>
        <v>5.3442959917780058E-2</v>
      </c>
      <c r="BV514" s="133">
        <f t="shared" ref="BV514" si="9304">N514/N529</f>
        <v>5.2201467645096734E-2</v>
      </c>
      <c r="BW514" s="134">
        <f t="shared" ref="BW514" si="9305">O514/O529</f>
        <v>5.4144947032117037E-2</v>
      </c>
      <c r="BX514" s="129">
        <f t="shared" ref="BX514" si="9306">P514/P529</f>
        <v>4.8099078341013825E-2</v>
      </c>
      <c r="BY514" s="130">
        <f t="shared" ref="BY514" si="9307">Q514/Q529</f>
        <v>5.3527227722772276E-2</v>
      </c>
      <c r="BZ514" s="131">
        <f t="shared" ref="BZ514" si="9308">R514/R529</f>
        <v>6.3323201621073966E-2</v>
      </c>
      <c r="CA514" s="132">
        <f t="shared" ref="CA514" si="9309">S514/S529</f>
        <v>5.7644798243206147E-2</v>
      </c>
      <c r="CB514" s="129">
        <f t="shared" ref="CB514" si="9310">T514/T529</f>
        <v>5.533980582524272E-2</v>
      </c>
      <c r="CC514" s="130">
        <f t="shared" ref="CC514" si="9311">U514/U529</f>
        <v>5.170387779083431E-2</v>
      </c>
      <c r="CD514" s="131">
        <f t="shared" ref="CD514" si="9312">V514/V529</f>
        <v>4.2735042735042736E-2</v>
      </c>
      <c r="CE514" s="132">
        <f t="shared" ref="CE514" si="9313">W514/W529</f>
        <v>7.9392376038979653E-2</v>
      </c>
      <c r="CF514" s="129">
        <f t="shared" ref="CF514" si="9314">X514/X529</f>
        <v>4.4992743105950653E-2</v>
      </c>
      <c r="CG514" s="130">
        <f t="shared" ref="CG514" si="9315">Y514/Y529</f>
        <v>4.5794804051078823E-2</v>
      </c>
      <c r="CH514" s="131">
        <f t="shared" ref="CH514" si="9316">Z514/Z529</f>
        <v>6.3845721774948516E-2</v>
      </c>
      <c r="CI514" s="129">
        <f t="shared" ref="CI514" si="9317">AA514/AA529</f>
        <v>5.5689386424826411E-2</v>
      </c>
      <c r="CJ514" s="135">
        <f t="shared" ref="CJ514" si="9318">AB514/AB529</f>
        <v>5.4720506987325314E-2</v>
      </c>
      <c r="CK514" s="136">
        <f t="shared" ref="CK514" si="9319">AC514/AC529</f>
        <v>5.6250635744074864E-2</v>
      </c>
    </row>
    <row r="515" spans="1:89" ht="14" thickBot="1">
      <c r="A515" s="146" t="s">
        <v>26</v>
      </c>
      <c r="B515" s="203">
        <v>211</v>
      </c>
      <c r="C515" s="197">
        <v>291</v>
      </c>
      <c r="D515" s="198">
        <v>113</v>
      </c>
      <c r="E515" s="199">
        <v>192</v>
      </c>
      <c r="F515" s="196">
        <v>249</v>
      </c>
      <c r="G515" s="200">
        <v>157</v>
      </c>
      <c r="H515" s="198">
        <v>373</v>
      </c>
      <c r="I515" s="199">
        <v>306</v>
      </c>
      <c r="J515" s="196">
        <v>78</v>
      </c>
      <c r="K515" s="197">
        <v>75</v>
      </c>
      <c r="L515" s="198">
        <v>124</v>
      </c>
      <c r="M515" s="196">
        <v>167</v>
      </c>
      <c r="N515" s="201">
        <v>268</v>
      </c>
      <c r="O515" s="204">
        <v>302</v>
      </c>
      <c r="P515" s="196">
        <v>191</v>
      </c>
      <c r="Q515" s="197">
        <v>132</v>
      </c>
      <c r="R515" s="198">
        <v>230</v>
      </c>
      <c r="S515" s="199">
        <v>219</v>
      </c>
      <c r="T515" s="196">
        <v>67</v>
      </c>
      <c r="U515" s="200">
        <v>52</v>
      </c>
      <c r="V515" s="198">
        <v>219</v>
      </c>
      <c r="W515" s="205">
        <v>182</v>
      </c>
      <c r="X515" s="196">
        <v>121</v>
      </c>
      <c r="Y515" s="200">
        <v>95</v>
      </c>
      <c r="Z515" s="198">
        <v>366</v>
      </c>
      <c r="AA515" s="196">
        <v>402</v>
      </c>
      <c r="AB515" s="172">
        <f t="shared" si="9072"/>
        <v>2610</v>
      </c>
      <c r="AC515" s="173">
        <f t="shared" si="9073"/>
        <v>2572</v>
      </c>
      <c r="AE515" s="275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4.9693829486575601E-2</v>
      </c>
      <c r="BK515" s="130">
        <f t="shared" ref="BK515" si="9320">C515/C529</f>
        <v>5.7260920897284531E-2</v>
      </c>
      <c r="BL515" s="131">
        <f t="shared" ref="BL515" si="9321">D515/D529</f>
        <v>4.3934681181959562E-2</v>
      </c>
      <c r="BM515" s="132">
        <f t="shared" ref="BM515" si="9322">E515/E529</f>
        <v>6.1127029608404965E-2</v>
      </c>
      <c r="BN515" s="129">
        <f t="shared" ref="BN515" si="9323">F515/F529</f>
        <v>6.0363636363636362E-2</v>
      </c>
      <c r="BO515" s="130">
        <f t="shared" ref="BO515" si="9324">G515/G529</f>
        <v>4.3108182317408018E-2</v>
      </c>
      <c r="BP515" s="131">
        <f t="shared" ref="BP515" si="9325">H515/H529</f>
        <v>5.6894447834045146E-2</v>
      </c>
      <c r="BQ515" s="132">
        <f t="shared" ref="BQ515" si="9326">I515/I529</f>
        <v>4.6126017485679828E-2</v>
      </c>
      <c r="BR515" s="129">
        <f t="shared" ref="BR515" si="9327">J515/J529</f>
        <v>5.2809749492213946E-2</v>
      </c>
      <c r="BS515" s="130">
        <f t="shared" ref="BS515" si="9328">K515/K529</f>
        <v>6.0144346431435444E-2</v>
      </c>
      <c r="BT515" s="131">
        <f t="shared" ref="BT515" si="9329">L515/L529</f>
        <v>3.7955310682583412E-2</v>
      </c>
      <c r="BU515" s="129">
        <f t="shared" ref="BU515" si="9330">M515/M529</f>
        <v>5.7211373758136348E-2</v>
      </c>
      <c r="BV515" s="133">
        <f t="shared" ref="BV515" si="9331">N515/N529</f>
        <v>4.4696464309539691E-2</v>
      </c>
      <c r="BW515" s="134">
        <f t="shared" ref="BW515" si="9332">O515/O529</f>
        <v>5.0781906843786785E-2</v>
      </c>
      <c r="BX515" s="129">
        <f t="shared" ref="BX515" si="9333">P515/P529</f>
        <v>5.5011520737327187E-2</v>
      </c>
      <c r="BY515" s="130">
        <f t="shared" ref="BY515" si="9334">Q515/Q529</f>
        <v>4.0841584158415843E-2</v>
      </c>
      <c r="BZ515" s="131">
        <f t="shared" ref="BZ515" si="9335">R515/R529</f>
        <v>5.8257345491388043E-2</v>
      </c>
      <c r="CA515" s="132">
        <f t="shared" ref="CA515" si="9336">S515/S529</f>
        <v>6.0115289596486411E-2</v>
      </c>
      <c r="CB515" s="129">
        <f t="shared" ref="CB515" si="9337">T515/T529</f>
        <v>6.5048543689320393E-2</v>
      </c>
      <c r="CC515" s="130">
        <f t="shared" ref="CC515" si="9338">U515/U529</f>
        <v>6.1104582843713277E-2</v>
      </c>
      <c r="CD515" s="131">
        <f t="shared" ref="CD515" si="9339">V515/V529</f>
        <v>4.9257759784075573E-2</v>
      </c>
      <c r="CE515" s="132">
        <f t="shared" ref="CE515" si="9340">W515/W529</f>
        <v>5.2163943823445115E-2</v>
      </c>
      <c r="CF515" s="129">
        <f t="shared" ref="CF515" si="9341">X515/X529</f>
        <v>4.3904208998548619E-2</v>
      </c>
      <c r="CG515" s="130">
        <f t="shared" ref="CG515" si="9342">Y515/Y529</f>
        <v>4.1831792162043156E-2</v>
      </c>
      <c r="CH515" s="131">
        <f t="shared" ref="CH515" si="9343">Z515/Z529</f>
        <v>6.8526493166073774E-2</v>
      </c>
      <c r="CI515" s="129">
        <f t="shared" ref="CI515" si="9344">AA515/AA529</f>
        <v>5.6964715884936942E-2</v>
      </c>
      <c r="CJ515" s="135">
        <f t="shared" ref="CJ515" si="9345">AB515/AB529</f>
        <v>5.3014299642508936E-2</v>
      </c>
      <c r="CK515" s="136">
        <f t="shared" ref="CK515" si="9346">AC515/AC529</f>
        <v>5.2324280337707252E-2</v>
      </c>
    </row>
    <row r="516" spans="1:89" ht="15" thickTop="1" thickBot="1">
      <c r="A516" s="137" t="s">
        <v>27</v>
      </c>
      <c r="B516" s="206">
        <v>194</v>
      </c>
      <c r="C516" s="190">
        <v>291</v>
      </c>
      <c r="D516" s="191">
        <v>99</v>
      </c>
      <c r="E516" s="192">
        <v>214</v>
      </c>
      <c r="F516" s="189">
        <v>229</v>
      </c>
      <c r="G516" s="193">
        <v>216</v>
      </c>
      <c r="H516" s="191">
        <v>370</v>
      </c>
      <c r="I516" s="192">
        <v>413</v>
      </c>
      <c r="J516" s="189">
        <v>99</v>
      </c>
      <c r="K516" s="190">
        <v>60</v>
      </c>
      <c r="L516" s="191">
        <v>206</v>
      </c>
      <c r="M516" s="189">
        <v>153</v>
      </c>
      <c r="N516" s="194">
        <v>360</v>
      </c>
      <c r="O516" s="207">
        <v>299</v>
      </c>
      <c r="P516" s="189">
        <v>173</v>
      </c>
      <c r="Q516" s="190">
        <v>152</v>
      </c>
      <c r="R516" s="191">
        <v>218</v>
      </c>
      <c r="S516" s="192">
        <v>195</v>
      </c>
      <c r="T516" s="189">
        <v>66</v>
      </c>
      <c r="U516" s="193">
        <v>45</v>
      </c>
      <c r="V516" s="191">
        <v>227</v>
      </c>
      <c r="W516" s="208">
        <v>180</v>
      </c>
      <c r="X516" s="189">
        <v>141</v>
      </c>
      <c r="Y516" s="193">
        <v>79</v>
      </c>
      <c r="Z516" s="191">
        <v>357</v>
      </c>
      <c r="AA516" s="189">
        <v>320</v>
      </c>
      <c r="AB516" s="172">
        <f t="shared" si="9072"/>
        <v>2739</v>
      </c>
      <c r="AC516" s="173">
        <f t="shared" si="9073"/>
        <v>2617</v>
      </c>
      <c r="AE516" s="269" t="s">
        <v>13</v>
      </c>
      <c r="AF516" s="20">
        <f t="shared" ref="AF516:BG516" si="9347">SUM(AF513:AF515)</f>
        <v>697</v>
      </c>
      <c r="AG516" s="21">
        <f t="shared" si="9347"/>
        <v>929</v>
      </c>
      <c r="AH516" s="20">
        <f t="shared" si="9347"/>
        <v>288</v>
      </c>
      <c r="AI516" s="21">
        <f t="shared" si="9347"/>
        <v>482</v>
      </c>
      <c r="AJ516" s="20">
        <f t="shared" si="9347"/>
        <v>405</v>
      </c>
      <c r="AK516" s="21">
        <f t="shared" si="9347"/>
        <v>773</v>
      </c>
      <c r="AL516" s="20">
        <f t="shared" si="9347"/>
        <v>977</v>
      </c>
      <c r="AM516" s="21">
        <f t="shared" si="9347"/>
        <v>1090</v>
      </c>
      <c r="AN516" s="20">
        <f t="shared" si="9347"/>
        <v>274</v>
      </c>
      <c r="AO516" s="21">
        <f t="shared" si="9347"/>
        <v>99</v>
      </c>
      <c r="AP516" s="20">
        <f t="shared" si="9347"/>
        <v>521</v>
      </c>
      <c r="AQ516" s="21">
        <f t="shared" si="9347"/>
        <v>211</v>
      </c>
      <c r="AR516" s="20">
        <f t="shared" si="9347"/>
        <v>913</v>
      </c>
      <c r="AS516" s="21">
        <f t="shared" si="9347"/>
        <v>695</v>
      </c>
      <c r="AT516" s="20">
        <f t="shared" si="9347"/>
        <v>553</v>
      </c>
      <c r="AU516" s="21">
        <f t="shared" si="9347"/>
        <v>545</v>
      </c>
      <c r="AV516" s="20">
        <f t="shared" si="9347"/>
        <v>485</v>
      </c>
      <c r="AW516" s="21">
        <f t="shared" si="9347"/>
        <v>597</v>
      </c>
      <c r="AX516" s="20">
        <f t="shared" si="9347"/>
        <v>222</v>
      </c>
      <c r="AY516" s="21">
        <f t="shared" si="9347"/>
        <v>52</v>
      </c>
      <c r="AZ516" s="20">
        <f t="shared" si="9347"/>
        <v>959</v>
      </c>
      <c r="BA516" s="21">
        <f t="shared" si="9347"/>
        <v>333</v>
      </c>
      <c r="BB516" s="20">
        <f t="shared" si="9347"/>
        <v>557</v>
      </c>
      <c r="BC516" s="21">
        <f t="shared" si="9347"/>
        <v>371</v>
      </c>
      <c r="BD516" s="20">
        <f t="shared" si="9347"/>
        <v>601</v>
      </c>
      <c r="BE516" s="21">
        <f t="shared" si="9347"/>
        <v>1272</v>
      </c>
      <c r="BF516" s="174">
        <f t="shared" si="9347"/>
        <v>7452</v>
      </c>
      <c r="BG516" s="175">
        <f t="shared" si="9347"/>
        <v>7449</v>
      </c>
      <c r="BI516" s="137" t="s">
        <v>27</v>
      </c>
      <c r="BJ516" s="129">
        <f>B516/B529</f>
        <v>4.5690061234102686E-2</v>
      </c>
      <c r="BK516" s="130">
        <f t="shared" ref="BK516" si="9348">C516/C529</f>
        <v>5.7260920897284531E-2</v>
      </c>
      <c r="BL516" s="131">
        <f t="shared" ref="BL516" si="9349">D516/D529</f>
        <v>3.8491446345256607E-2</v>
      </c>
      <c r="BM516" s="132">
        <f t="shared" ref="BM516" si="9350">E516/E529</f>
        <v>6.8131168417701365E-2</v>
      </c>
      <c r="BN516" s="129">
        <f t="shared" ref="BN516" si="9351">F516/F529</f>
        <v>5.5515151515151517E-2</v>
      </c>
      <c r="BO516" s="130">
        <f t="shared" ref="BO516" si="9352">G516/G529</f>
        <v>5.9308072487644151E-2</v>
      </c>
      <c r="BP516" s="131">
        <f t="shared" ref="BP516" si="9353">H516/H529</f>
        <v>5.643685173886516E-2</v>
      </c>
      <c r="BQ516" s="132">
        <f t="shared" ref="BQ516" si="9354">I516/I529</f>
        <v>6.2255049743744351E-2</v>
      </c>
      <c r="BR516" s="129">
        <f t="shared" ref="BR516" si="9355">J516/J529</f>
        <v>6.7027758970886933E-2</v>
      </c>
      <c r="BS516" s="130">
        <f t="shared" ref="BS516" si="9356">K516/K529</f>
        <v>4.8115477145148355E-2</v>
      </c>
      <c r="BT516" s="131">
        <f t="shared" ref="BT516" si="9357">L516/L529</f>
        <v>6.3054790327517596E-2</v>
      </c>
      <c r="BU516" s="129">
        <f t="shared" ref="BU516" si="9358">M516/M529</f>
        <v>5.2415210688591986E-2</v>
      </c>
      <c r="BV516" s="133">
        <f t="shared" ref="BV516" si="9359">N516/N529</f>
        <v>6.0040026684456307E-2</v>
      </c>
      <c r="BW516" s="134">
        <f t="shared" ref="BW516" si="9360">O516/O529</f>
        <v>5.0277450815537243E-2</v>
      </c>
      <c r="BX516" s="129">
        <f t="shared" ref="BX516" si="9361">P516/P529</f>
        <v>4.9827188940092165E-2</v>
      </c>
      <c r="BY516" s="130">
        <f t="shared" ref="BY516" si="9362">Q516/Q529</f>
        <v>4.702970297029703E-2</v>
      </c>
      <c r="BZ516" s="131">
        <f t="shared" ref="BZ516" si="9363">R516/R529</f>
        <v>5.5217831813576493E-2</v>
      </c>
      <c r="CA516" s="132">
        <f t="shared" ref="CA516" si="9364">S516/S529</f>
        <v>5.3527312654405711E-2</v>
      </c>
      <c r="CB516" s="129">
        <f t="shared" ref="CB516" si="9365">T516/T529</f>
        <v>6.4077669902912623E-2</v>
      </c>
      <c r="CC516" s="130">
        <f t="shared" ref="CC516" si="9366">U516/U529</f>
        <v>5.2878965922444184E-2</v>
      </c>
      <c r="CD516" s="131">
        <f t="shared" ref="CD516" si="9367">V516/V529</f>
        <v>5.1057130004498429E-2</v>
      </c>
      <c r="CE516" s="132">
        <f t="shared" ref="CE516" si="9368">W516/W529</f>
        <v>5.1590713671539126E-2</v>
      </c>
      <c r="CF516" s="129">
        <f t="shared" ref="CF516" si="9369">X516/X529</f>
        <v>5.11611030478955E-2</v>
      </c>
      <c r="CG516" s="130">
        <f t="shared" ref="CG516" si="9370">Y516/Y529</f>
        <v>3.4786437692646409E-2</v>
      </c>
      <c r="CH516" s="131">
        <f t="shared" ref="CH516" si="9371">Z516/Z529</f>
        <v>6.6841415465268672E-2</v>
      </c>
      <c r="CI516" s="129">
        <f t="shared" ref="CI516" si="9372">AA516/AA529</f>
        <v>4.5345047470596568E-2</v>
      </c>
      <c r="CJ516" s="135">
        <f t="shared" ref="CJ516" si="9373">AB516/AB529</f>
        <v>5.563454663633409E-2</v>
      </c>
      <c r="CK516" s="136">
        <f t="shared" ref="CK516" si="9374">AC516/AC529</f>
        <v>5.3239751805513172E-2</v>
      </c>
    </row>
    <row r="517" spans="1:89" ht="14" thickTop="1">
      <c r="A517" s="146" t="s">
        <v>28</v>
      </c>
      <c r="B517" s="203">
        <v>189</v>
      </c>
      <c r="C517" s="197">
        <v>357</v>
      </c>
      <c r="D517" s="198">
        <v>102</v>
      </c>
      <c r="E517" s="199">
        <v>281</v>
      </c>
      <c r="F517" s="196">
        <v>230</v>
      </c>
      <c r="G517" s="200">
        <v>228</v>
      </c>
      <c r="H517" s="198">
        <v>377</v>
      </c>
      <c r="I517" s="199">
        <v>488</v>
      </c>
      <c r="J517" s="196">
        <v>85</v>
      </c>
      <c r="K517" s="197">
        <v>32</v>
      </c>
      <c r="L517" s="198">
        <v>298</v>
      </c>
      <c r="M517" s="196">
        <v>117</v>
      </c>
      <c r="N517" s="201">
        <v>462</v>
      </c>
      <c r="O517" s="204">
        <v>271</v>
      </c>
      <c r="P517" s="196">
        <v>247</v>
      </c>
      <c r="Q517" s="197">
        <v>157</v>
      </c>
      <c r="R517" s="198">
        <v>227</v>
      </c>
      <c r="S517" s="199">
        <v>244</v>
      </c>
      <c r="T517" s="196">
        <v>99</v>
      </c>
      <c r="U517" s="200">
        <v>29</v>
      </c>
      <c r="V517" s="198">
        <v>315</v>
      </c>
      <c r="W517" s="205">
        <v>211</v>
      </c>
      <c r="X517" s="196">
        <v>198</v>
      </c>
      <c r="Y517" s="200">
        <v>148</v>
      </c>
      <c r="Z517" s="198">
        <v>351</v>
      </c>
      <c r="AA517" s="196">
        <v>439</v>
      </c>
      <c r="AB517" s="172">
        <f t="shared" si="9072"/>
        <v>3180</v>
      </c>
      <c r="AC517" s="173">
        <f t="shared" si="9073"/>
        <v>3002</v>
      </c>
      <c r="BI517" s="146" t="s">
        <v>28</v>
      </c>
      <c r="BJ517" s="129">
        <f>B517/B529</f>
        <v>4.4512482336316536E-2</v>
      </c>
      <c r="BK517" s="130">
        <f t="shared" ref="BK517" si="9375">C517/C529</f>
        <v>7.0247933884297523E-2</v>
      </c>
      <c r="BL517" s="131">
        <f t="shared" ref="BL517" si="9376">D517/D529</f>
        <v>3.9657853810264383E-2</v>
      </c>
      <c r="BM517" s="132">
        <f t="shared" ref="BM517" si="9377">E517/E529</f>
        <v>8.9461954791467679E-2</v>
      </c>
      <c r="BN517" s="129">
        <f t="shared" ref="BN517" si="9378">F517/F529</f>
        <v>5.5757575757575756E-2</v>
      </c>
      <c r="BO517" s="130">
        <f t="shared" ref="BO517" si="9379">G517/G529</f>
        <v>6.260296540362438E-2</v>
      </c>
      <c r="BP517" s="131">
        <f t="shared" ref="BP517" si="9380">H517/H529</f>
        <v>5.75045759609518E-2</v>
      </c>
      <c r="BQ517" s="132">
        <f t="shared" ref="BQ517" si="9381">I517/I529</f>
        <v>7.3560446186312939E-2</v>
      </c>
      <c r="BR517" s="129">
        <f t="shared" ref="BR517" si="9382">J517/J529</f>
        <v>5.7549085985104942E-2</v>
      </c>
      <c r="BS517" s="130">
        <f t="shared" ref="BS517" si="9383">K517/K529</f>
        <v>2.566158781074579E-2</v>
      </c>
      <c r="BT517" s="131">
        <f t="shared" ref="BT517" si="9384">L517/L529</f>
        <v>9.1215182124273028E-2</v>
      </c>
      <c r="BU517" s="129">
        <f t="shared" ref="BU517" si="9385">M517/M529</f>
        <v>4.0082219938335044E-2</v>
      </c>
      <c r="BV517" s="133">
        <f t="shared" ref="BV517" si="9386">N517/N529</f>
        <v>7.7051367578385585E-2</v>
      </c>
      <c r="BW517" s="134">
        <f t="shared" ref="BW517" si="9387">O517/O529</f>
        <v>4.5569194551874893E-2</v>
      </c>
      <c r="BX517" s="129">
        <f t="shared" ref="BX517" si="9388">P517/P529</f>
        <v>7.1140552995391709E-2</v>
      </c>
      <c r="BY517" s="130">
        <f t="shared" ref="BY517" si="9389">Q517/Q529</f>
        <v>4.8576732673267328E-2</v>
      </c>
      <c r="BZ517" s="131">
        <f t="shared" ref="BZ517" si="9390">R517/R529</f>
        <v>5.7497467071935156E-2</v>
      </c>
      <c r="CA517" s="132">
        <f t="shared" ref="CA517" si="9391">S517/S529</f>
        <v>6.6977765577820481E-2</v>
      </c>
      <c r="CB517" s="129">
        <f t="shared" ref="CB517" si="9392">T517/T529</f>
        <v>9.6116504854368928E-2</v>
      </c>
      <c r="CC517" s="130">
        <f t="shared" ref="CC517" si="9393">U517/U529</f>
        <v>3.4077555816686249E-2</v>
      </c>
      <c r="CD517" s="131">
        <f t="shared" ref="CD517" si="9394">V517/V529</f>
        <v>7.08502024291498E-2</v>
      </c>
      <c r="CE517" s="132">
        <f t="shared" ref="CE517" si="9395">W517/W529</f>
        <v>6.0475781026081969E-2</v>
      </c>
      <c r="CF517" s="129">
        <f t="shared" ref="CF517" si="9396">X517/X529</f>
        <v>7.1843251088534107E-2</v>
      </c>
      <c r="CG517" s="130">
        <f t="shared" ref="CG517" si="9397">Y517/Y529</f>
        <v>6.5169528841919858E-2</v>
      </c>
      <c r="CH517" s="131">
        <f t="shared" ref="CH517" si="9398">Z517/Z529</f>
        <v>6.5718030331398614E-2</v>
      </c>
      <c r="CI517" s="129">
        <f t="shared" ref="CI517" si="9399">AA517/AA529</f>
        <v>6.2207736998724672E-2</v>
      </c>
      <c r="CJ517" s="135">
        <f t="shared" ref="CJ517" si="9400">AB517/AB529</f>
        <v>6.459213519662009E-2</v>
      </c>
      <c r="CK517" s="136">
        <f t="shared" ref="CK517" si="9401">AC517/AC529</f>
        <v>6.107211880785271E-2</v>
      </c>
    </row>
    <row r="518" spans="1:89">
      <c r="A518" s="137" t="s">
        <v>29</v>
      </c>
      <c r="B518" s="206">
        <v>203</v>
      </c>
      <c r="C518" s="190">
        <v>389</v>
      </c>
      <c r="D518" s="191">
        <v>145</v>
      </c>
      <c r="E518" s="192">
        <v>269</v>
      </c>
      <c r="F518" s="189">
        <v>216</v>
      </c>
      <c r="G518" s="193">
        <v>333</v>
      </c>
      <c r="H518" s="191">
        <v>459</v>
      </c>
      <c r="I518" s="192">
        <v>479</v>
      </c>
      <c r="J518" s="189">
        <v>137</v>
      </c>
      <c r="K518" s="190">
        <v>35</v>
      </c>
      <c r="L518" s="191">
        <v>337</v>
      </c>
      <c r="M518" s="189">
        <v>131</v>
      </c>
      <c r="N518" s="194">
        <v>467</v>
      </c>
      <c r="O518" s="207">
        <v>331</v>
      </c>
      <c r="P518" s="189">
        <v>289</v>
      </c>
      <c r="Q518" s="190">
        <v>232</v>
      </c>
      <c r="R518" s="191">
        <v>261</v>
      </c>
      <c r="S518" s="192">
        <v>272</v>
      </c>
      <c r="T518" s="189">
        <v>187</v>
      </c>
      <c r="U518" s="193">
        <v>28</v>
      </c>
      <c r="V518" s="191">
        <v>447</v>
      </c>
      <c r="W518" s="208">
        <v>188</v>
      </c>
      <c r="X518" s="189">
        <v>274</v>
      </c>
      <c r="Y518" s="193">
        <v>135</v>
      </c>
      <c r="Z518" s="191">
        <v>357</v>
      </c>
      <c r="AA518" s="189">
        <v>505</v>
      </c>
      <c r="AB518" s="172">
        <f t="shared" si="9072"/>
        <v>3779</v>
      </c>
      <c r="AC518" s="173">
        <f t="shared" si="9073"/>
        <v>3327</v>
      </c>
      <c r="BI518" s="137" t="s">
        <v>29</v>
      </c>
      <c r="BJ518" s="129">
        <f>B518/B529</f>
        <v>4.7809703250117755E-2</v>
      </c>
      <c r="BK518" s="130">
        <f t="shared" ref="BK518" si="9402">C518/C529</f>
        <v>7.6544667453758361E-2</v>
      </c>
      <c r="BL518" s="131">
        <f t="shared" ref="BL518" si="9403">D518/D529</f>
        <v>5.6376360808709176E-2</v>
      </c>
      <c r="BM518" s="132">
        <f t="shared" ref="BM518" si="9404">E518/E529</f>
        <v>8.5641515440942381E-2</v>
      </c>
      <c r="BN518" s="129">
        <f t="shared" ref="BN518" si="9405">F518/F529</f>
        <v>5.2363636363636362E-2</v>
      </c>
      <c r="BO518" s="130">
        <f t="shared" ref="BO518" si="9406">G518/G529</f>
        <v>9.1433278418451405E-2</v>
      </c>
      <c r="BP518" s="131">
        <f t="shared" ref="BP518" si="9407">H518/H529</f>
        <v>7.0012202562538137E-2</v>
      </c>
      <c r="BQ518" s="132">
        <f t="shared" ref="BQ518" si="9408">I518/I529</f>
        <v>7.2203798613204709E-2</v>
      </c>
      <c r="BR518" s="129">
        <f t="shared" ref="BR518" si="9409">J518/J529</f>
        <v>9.2755585646580901E-2</v>
      </c>
      <c r="BS518" s="130">
        <f t="shared" ref="BS518" si="9410">K518/K529</f>
        <v>2.8067361668003207E-2</v>
      </c>
      <c r="BT518" s="131">
        <f t="shared" ref="BT518" si="9411">L518/L529</f>
        <v>0.10315273951637588</v>
      </c>
      <c r="BU518" s="129">
        <f t="shared" ref="BU518" si="9412">M518/M529</f>
        <v>4.4878383007879413E-2</v>
      </c>
      <c r="BV518" s="133">
        <f t="shared" ref="BV518" si="9413">N518/N529</f>
        <v>7.7885256837891922E-2</v>
      </c>
      <c r="BW518" s="134">
        <f t="shared" ref="BW518" si="9414">O518/O529</f>
        <v>5.5658315116865649E-2</v>
      </c>
      <c r="BX518" s="129">
        <f t="shared" ref="BX518" si="9415">P518/P529</f>
        <v>8.3237327188940086E-2</v>
      </c>
      <c r="BY518" s="130">
        <f t="shared" ref="BY518" si="9416">Q518/Q529</f>
        <v>7.1782178217821777E-2</v>
      </c>
      <c r="BZ518" s="131">
        <f t="shared" ref="BZ518" si="9417">R518/R529</f>
        <v>6.6109422492401218E-2</v>
      </c>
      <c r="CA518" s="132">
        <f t="shared" ref="CA518" si="9418">S518/S529</f>
        <v>7.4663738676914629E-2</v>
      </c>
      <c r="CB518" s="129">
        <f t="shared" ref="CB518" si="9419">T518/T529</f>
        <v>0.18155339805825244</v>
      </c>
      <c r="CC518" s="130">
        <f t="shared" ref="CC518" si="9420">U518/U529</f>
        <v>3.2902467685076382E-2</v>
      </c>
      <c r="CD518" s="131">
        <f t="shared" ref="CD518" si="9421">V518/V529</f>
        <v>0.10053981106612686</v>
      </c>
      <c r="CE518" s="132">
        <f t="shared" ref="CE518" si="9422">W518/W529</f>
        <v>5.3883634279163081E-2</v>
      </c>
      <c r="CF518" s="129">
        <f t="shared" ref="CF518" si="9423">X518/X529</f>
        <v>9.9419448476052247E-2</v>
      </c>
      <c r="CG518" s="130">
        <f t="shared" ref="CG518" si="9424">Y518/Y529</f>
        <v>5.9445178335535004E-2</v>
      </c>
      <c r="CH518" s="131">
        <f t="shared" ref="CH518" si="9425">Z518/Z529</f>
        <v>6.6841415465268672E-2</v>
      </c>
      <c r="CI518" s="129">
        <f t="shared" ref="CI518" si="9426">AA518/AA529</f>
        <v>7.156015303953521E-2</v>
      </c>
      <c r="CJ518" s="135">
        <f t="shared" ref="CJ518" si="9427">AB518/AB529</f>
        <v>7.6759018524536884E-2</v>
      </c>
      <c r="CK518" s="136">
        <f t="shared" ref="CK518" si="9428">AC518/AC529</f>
        <v>6.7683857186451021E-2</v>
      </c>
    </row>
    <row r="519" spans="1:89">
      <c r="A519" s="146" t="s">
        <v>30</v>
      </c>
      <c r="B519" s="203">
        <v>287</v>
      </c>
      <c r="C519" s="197">
        <v>488</v>
      </c>
      <c r="D519" s="198">
        <v>159</v>
      </c>
      <c r="E519" s="199">
        <v>245</v>
      </c>
      <c r="F519" s="196">
        <v>227</v>
      </c>
      <c r="G519" s="200">
        <v>337</v>
      </c>
      <c r="H519" s="198">
        <v>495</v>
      </c>
      <c r="I519" s="199">
        <v>504</v>
      </c>
      <c r="J519" s="196">
        <v>157</v>
      </c>
      <c r="K519" s="197">
        <v>59</v>
      </c>
      <c r="L519" s="198">
        <v>257</v>
      </c>
      <c r="M519" s="196">
        <v>114</v>
      </c>
      <c r="N519" s="201">
        <v>476</v>
      </c>
      <c r="O519" s="204">
        <v>389</v>
      </c>
      <c r="P519" s="196">
        <v>283</v>
      </c>
      <c r="Q519" s="197">
        <v>265</v>
      </c>
      <c r="R519" s="198">
        <v>254</v>
      </c>
      <c r="S519" s="199">
        <v>311</v>
      </c>
      <c r="T519" s="196">
        <v>144</v>
      </c>
      <c r="U519" s="200">
        <v>22</v>
      </c>
      <c r="V519" s="198">
        <v>411</v>
      </c>
      <c r="W519" s="205">
        <v>164</v>
      </c>
      <c r="X519" s="196">
        <v>299</v>
      </c>
      <c r="Y519" s="200">
        <v>169</v>
      </c>
      <c r="Z519" s="198">
        <v>333</v>
      </c>
      <c r="AA519" s="196">
        <v>549</v>
      </c>
      <c r="AB519" s="172">
        <f t="shared" si="9072"/>
        <v>3782</v>
      </c>
      <c r="AC519" s="173">
        <f t="shared" si="9073"/>
        <v>3616</v>
      </c>
      <c r="BI519" s="146" t="s">
        <v>30</v>
      </c>
      <c r="BJ519" s="129">
        <f>B519/B529</f>
        <v>6.7593028732925109E-2</v>
      </c>
      <c r="BK519" s="130">
        <f t="shared" ref="BK519" si="9429">C519/C529</f>
        <v>9.6025186934277848E-2</v>
      </c>
      <c r="BL519" s="131">
        <f t="shared" ref="BL519" si="9430">D519/D529</f>
        <v>6.1819595645412131E-2</v>
      </c>
      <c r="BM519" s="132">
        <f t="shared" ref="BM519" si="9431">E519/E529</f>
        <v>7.8000636739891757E-2</v>
      </c>
      <c r="BN519" s="129">
        <f t="shared" ref="BN519" si="9432">F519/F529</f>
        <v>5.5030303030303034E-2</v>
      </c>
      <c r="BO519" s="130">
        <f t="shared" ref="BO519" si="9433">G519/G529</f>
        <v>9.2531576057111473E-2</v>
      </c>
      <c r="BP519" s="131">
        <f t="shared" ref="BP519" si="9434">H519/H529</f>
        <v>7.5503355704697989E-2</v>
      </c>
      <c r="BQ519" s="132">
        <f t="shared" ref="BQ519" si="9435">I519/I529</f>
        <v>7.5972264094060896E-2</v>
      </c>
      <c r="BR519" s="129">
        <f t="shared" ref="BR519" si="9436">J519/J529</f>
        <v>0.10629654705484089</v>
      </c>
      <c r="BS519" s="130">
        <f t="shared" ref="BS519" si="9437">K519/K529</f>
        <v>4.7313552526062549E-2</v>
      </c>
      <c r="BT519" s="131">
        <f t="shared" ref="BT519" si="9438">L519/L529</f>
        <v>7.8665442301805943E-2</v>
      </c>
      <c r="BU519" s="129">
        <f t="shared" ref="BU519" si="9439">M519/M529</f>
        <v>3.9054470709146971E-2</v>
      </c>
      <c r="BV519" s="133">
        <f t="shared" ref="BV519" si="9440">N519/N529</f>
        <v>7.9386257505003333E-2</v>
      </c>
      <c r="BW519" s="134">
        <f t="shared" ref="BW519" si="9441">O519/O529</f>
        <v>6.541113166302337E-2</v>
      </c>
      <c r="BX519" s="129">
        <f t="shared" ref="BX519" si="9442">P519/P529</f>
        <v>8.1509216589861752E-2</v>
      </c>
      <c r="BY519" s="130">
        <f t="shared" ref="BY519" si="9443">Q519/Q529</f>
        <v>8.1992574257425746E-2</v>
      </c>
      <c r="BZ519" s="131">
        <f t="shared" ref="BZ519" si="9444">R519/R529</f>
        <v>6.4336372847011145E-2</v>
      </c>
      <c r="CA519" s="132">
        <f t="shared" ref="CA519" si="9445">S519/S529</f>
        <v>8.5369201207795772E-2</v>
      </c>
      <c r="CB519" s="129">
        <f t="shared" ref="CB519" si="9446">T519/T529</f>
        <v>0.13980582524271845</v>
      </c>
      <c r="CC519" s="130">
        <f t="shared" ref="CC519" si="9447">U519/U529</f>
        <v>2.5851938895417155E-2</v>
      </c>
      <c r="CD519" s="131">
        <f t="shared" ref="CD519" si="9448">V519/V529</f>
        <v>9.244264507422402E-2</v>
      </c>
      <c r="CE519" s="132">
        <f t="shared" ref="CE519" si="9449">W519/W529</f>
        <v>4.7004872456291202E-2</v>
      </c>
      <c r="CF519" s="129">
        <f t="shared" ref="CF519" si="9450">X519/X529</f>
        <v>0.10849056603773585</v>
      </c>
      <c r="CG519" s="130">
        <f t="shared" ref="CG519" si="9451">Y519/Y529</f>
        <v>7.4416556583003085E-2</v>
      </c>
      <c r="CH519" s="131">
        <f t="shared" ref="CH519" si="9452">Z519/Z529</f>
        <v>6.2347874929788431E-2</v>
      </c>
      <c r="CI519" s="129">
        <f t="shared" ref="CI519" si="9453">AA519/AA529</f>
        <v>7.7795097066742244E-2</v>
      </c>
      <c r="CJ519" s="135">
        <f t="shared" ref="CJ519" si="9454">AB519/AB529</f>
        <v>7.6819954501137475E-2</v>
      </c>
      <c r="CK519" s="136">
        <f t="shared" ref="CK519" si="9455">AC519/AC529</f>
        <v>7.3563218390804597E-2</v>
      </c>
    </row>
    <row r="520" spans="1:89">
      <c r="A520" s="137" t="s">
        <v>31</v>
      </c>
      <c r="B520" s="206">
        <v>410</v>
      </c>
      <c r="C520" s="190">
        <v>441</v>
      </c>
      <c r="D520" s="191">
        <v>129</v>
      </c>
      <c r="E520" s="192">
        <v>237</v>
      </c>
      <c r="F520" s="189">
        <v>178</v>
      </c>
      <c r="G520" s="193">
        <v>436</v>
      </c>
      <c r="H520" s="191">
        <v>482</v>
      </c>
      <c r="I520" s="192">
        <v>586</v>
      </c>
      <c r="J520" s="189">
        <v>117</v>
      </c>
      <c r="K520" s="190">
        <v>40</v>
      </c>
      <c r="L520" s="191">
        <v>264</v>
      </c>
      <c r="M520" s="189">
        <v>97</v>
      </c>
      <c r="N520" s="194">
        <v>437</v>
      </c>
      <c r="O520" s="207">
        <v>306</v>
      </c>
      <c r="P520" s="189">
        <v>270</v>
      </c>
      <c r="Q520" s="190">
        <v>280</v>
      </c>
      <c r="R520" s="191">
        <v>231</v>
      </c>
      <c r="S520" s="192">
        <v>286</v>
      </c>
      <c r="T520" s="189">
        <v>78</v>
      </c>
      <c r="U520" s="193">
        <v>30</v>
      </c>
      <c r="V520" s="191">
        <v>548</v>
      </c>
      <c r="W520" s="208">
        <v>169</v>
      </c>
      <c r="X520" s="189">
        <v>258</v>
      </c>
      <c r="Y520" s="193">
        <v>202</v>
      </c>
      <c r="Z520" s="191">
        <v>268</v>
      </c>
      <c r="AA520" s="189">
        <v>723</v>
      </c>
      <c r="AB520" s="172">
        <f t="shared" si="9072"/>
        <v>3670</v>
      </c>
      <c r="AC520" s="173">
        <f t="shared" si="9073"/>
        <v>3833</v>
      </c>
      <c r="BI520" s="137" t="s">
        <v>31</v>
      </c>
      <c r="BJ520" s="129">
        <f>B520/B529</f>
        <v>9.6561469618464443E-2</v>
      </c>
      <c r="BK520" s="130">
        <f t="shared" ref="BK520" si="9456">C520/C529</f>
        <v>8.6776859504132234E-2</v>
      </c>
      <c r="BL520" s="131">
        <f t="shared" ref="BL520" si="9457">D520/D529</f>
        <v>5.0155520995334373E-2</v>
      </c>
      <c r="BM520" s="132">
        <f t="shared" ref="BM520" si="9458">E520/E529</f>
        <v>7.5453677172874878E-2</v>
      </c>
      <c r="BN520" s="129">
        <f t="shared" ref="BN520" si="9459">F520/F529</f>
        <v>4.3151515151515149E-2</v>
      </c>
      <c r="BO520" s="130">
        <f t="shared" ref="BO520" si="9460">G520/G529</f>
        <v>0.11971444261394838</v>
      </c>
      <c r="BP520" s="131">
        <f t="shared" ref="BP520" si="9461">H520/H529</f>
        <v>7.3520439292251369E-2</v>
      </c>
      <c r="BQ520" s="132">
        <f t="shared" ref="BQ520" si="9462">I520/I529</f>
        <v>8.8332830871269225E-2</v>
      </c>
      <c r="BR520" s="129">
        <f t="shared" ref="BR520" si="9463">J520/J529</f>
        <v>7.9214624238320916E-2</v>
      </c>
      <c r="BS520" s="130">
        <f t="shared" ref="BS520" si="9464">K520/K529</f>
        <v>3.2076984763432237E-2</v>
      </c>
      <c r="BT520" s="131">
        <f t="shared" ref="BT520" si="9465">L520/L529</f>
        <v>8.0808080808080815E-2</v>
      </c>
      <c r="BU520" s="129">
        <f t="shared" ref="BU520" si="9466">M520/M529</f>
        <v>3.3230558410414522E-2</v>
      </c>
      <c r="BV520" s="133">
        <f t="shared" ref="BV520" si="9467">N520/N529</f>
        <v>7.2881921280853898E-2</v>
      </c>
      <c r="BW520" s="134">
        <f t="shared" ref="BW520" si="9468">O520/O529</f>
        <v>5.1454514881452834E-2</v>
      </c>
      <c r="BX520" s="129">
        <f t="shared" ref="BX520" si="9469">P520/P529</f>
        <v>7.7764976958525342E-2</v>
      </c>
      <c r="BY520" s="130">
        <f t="shared" ref="BY520" si="9470">Q520/Q529</f>
        <v>8.6633663366336627E-2</v>
      </c>
      <c r="BZ520" s="131">
        <f t="shared" ref="BZ520" si="9471">R520/R529</f>
        <v>5.8510638297872342E-2</v>
      </c>
      <c r="CA520" s="132">
        <f t="shared" ref="CA520" si="9472">S520/S529</f>
        <v>7.850672522646171E-2</v>
      </c>
      <c r="CB520" s="129">
        <f t="shared" ref="CB520" si="9473">T520/T529</f>
        <v>7.5728155339805828E-2</v>
      </c>
      <c r="CC520" s="130">
        <f t="shared" ref="CC520" si="9474">U520/U529</f>
        <v>3.5252643948296122E-2</v>
      </c>
      <c r="CD520" s="131">
        <f t="shared" ref="CD520" si="9475">V520/V529</f>
        <v>0.12325686009896536</v>
      </c>
      <c r="CE520" s="132">
        <f t="shared" ref="CE520" si="9476">W520/W529</f>
        <v>4.8437947836056178E-2</v>
      </c>
      <c r="CF520" s="129">
        <f t="shared" ref="CF520" si="9477">X520/X529</f>
        <v>9.3613933236574742E-2</v>
      </c>
      <c r="CG520" s="130">
        <f t="shared" ref="CG520" si="9478">Y520/Y529</f>
        <v>8.8947600176133859E-2</v>
      </c>
      <c r="CH520" s="131">
        <f t="shared" ref="CH520" si="9479">Z520/Z529</f>
        <v>5.0177869312862756E-2</v>
      </c>
      <c r="CI520" s="129">
        <f t="shared" ref="CI520" si="9480">AA520/AA529</f>
        <v>0.10245146662887912</v>
      </c>
      <c r="CJ520" s="135">
        <f t="shared" ref="CJ520" si="9481">AB520/AB529</f>
        <v>7.4545011374715628E-2</v>
      </c>
      <c r="CK520" s="136">
        <f t="shared" ref="CK520" si="9482">AC520/AC529</f>
        <v>7.79778252466687E-2</v>
      </c>
    </row>
    <row r="521" spans="1:89">
      <c r="A521" s="146" t="s">
        <v>32</v>
      </c>
      <c r="B521" s="203">
        <v>298</v>
      </c>
      <c r="C521" s="197">
        <v>430</v>
      </c>
      <c r="D521" s="198">
        <v>77</v>
      </c>
      <c r="E521" s="199">
        <v>255</v>
      </c>
      <c r="F521" s="196">
        <v>133</v>
      </c>
      <c r="G521" s="200">
        <v>400</v>
      </c>
      <c r="H521" s="198">
        <v>408</v>
      </c>
      <c r="I521" s="199">
        <v>599</v>
      </c>
      <c r="J521" s="196">
        <v>76</v>
      </c>
      <c r="K521" s="197">
        <v>50</v>
      </c>
      <c r="L521" s="198">
        <v>337</v>
      </c>
      <c r="M521" s="196">
        <v>81</v>
      </c>
      <c r="N521" s="201">
        <v>570</v>
      </c>
      <c r="O521" s="204">
        <v>341</v>
      </c>
      <c r="P521" s="196">
        <v>208</v>
      </c>
      <c r="Q521" s="197">
        <v>292</v>
      </c>
      <c r="R521" s="198">
        <v>158</v>
      </c>
      <c r="S521" s="199">
        <v>343</v>
      </c>
      <c r="T521" s="196">
        <v>54</v>
      </c>
      <c r="U521" s="200">
        <v>18</v>
      </c>
      <c r="V521" s="198">
        <v>477</v>
      </c>
      <c r="W521" s="205">
        <v>144</v>
      </c>
      <c r="X521" s="196">
        <v>133</v>
      </c>
      <c r="Y521" s="200">
        <v>169</v>
      </c>
      <c r="Z521" s="198">
        <v>213</v>
      </c>
      <c r="AA521" s="196">
        <v>676</v>
      </c>
      <c r="AB521" s="172">
        <f t="shared" si="9072"/>
        <v>3142</v>
      </c>
      <c r="AC521" s="173">
        <f t="shared" si="9073"/>
        <v>3798</v>
      </c>
      <c r="BI521" s="146" t="s">
        <v>32</v>
      </c>
      <c r="BJ521" s="129">
        <f>B521/B529</f>
        <v>7.0183702308054638E-2</v>
      </c>
      <c r="BK521" s="130">
        <f t="shared" ref="BK521" si="9483">C521/C529</f>
        <v>8.4612357339630073E-2</v>
      </c>
      <c r="BL521" s="131">
        <f t="shared" ref="BL521" si="9484">D521/D529</f>
        <v>2.9937791601866253E-2</v>
      </c>
      <c r="BM521" s="132">
        <f t="shared" ref="BM521" si="9485">E521/E529</f>
        <v>8.1184336198662846E-2</v>
      </c>
      <c r="BN521" s="129">
        <f t="shared" ref="BN521" si="9486">F521/F529</f>
        <v>3.2242424242424239E-2</v>
      </c>
      <c r="BO521" s="130">
        <f t="shared" ref="BO521" si="9487">G521/G529</f>
        <v>0.10982976386600769</v>
      </c>
      <c r="BP521" s="131">
        <f t="shared" ref="BP521" si="9488">H521/H529</f>
        <v>6.2233068944478338E-2</v>
      </c>
      <c r="BQ521" s="132">
        <f t="shared" ref="BQ521" si="9489">I521/I529</f>
        <v>9.0292432921314447E-2</v>
      </c>
      <c r="BR521" s="129">
        <f t="shared" ref="BR521" si="9490">J521/J529</f>
        <v>5.145565335138795E-2</v>
      </c>
      <c r="BS521" s="130">
        <f t="shared" ref="BS521" si="9491">K521/K529</f>
        <v>4.0096230954290296E-2</v>
      </c>
      <c r="BT521" s="131">
        <f t="shared" ref="BT521" si="9492">L521/L529</f>
        <v>0.10315273951637588</v>
      </c>
      <c r="BU521" s="129">
        <f t="shared" ref="BU521" si="9493">M521/M529</f>
        <v>2.7749229188078109E-2</v>
      </c>
      <c r="BV521" s="133">
        <f t="shared" ref="BV521" si="9494">N521/N529</f>
        <v>9.5063375583722479E-2</v>
      </c>
      <c r="BW521" s="134">
        <f t="shared" ref="BW521" si="9495">O521/O529</f>
        <v>5.7339835211030775E-2</v>
      </c>
      <c r="BX521" s="129">
        <f t="shared" ref="BX521" si="9496">P521/P529</f>
        <v>5.9907834101382486E-2</v>
      </c>
      <c r="BY521" s="130">
        <f t="shared" ref="BY521" si="9497">Q521/Q529</f>
        <v>9.0346534653465344E-2</v>
      </c>
      <c r="BZ521" s="131">
        <f t="shared" ref="BZ521" si="9498">R521/R529</f>
        <v>4.0020263424518747E-2</v>
      </c>
      <c r="CA521" s="132">
        <f t="shared" ref="CA521" si="9499">S521/S529</f>
        <v>9.4153170463903382E-2</v>
      </c>
      <c r="CB521" s="129">
        <f t="shared" ref="CB521" si="9500">T521/T529</f>
        <v>5.2427184466019419E-2</v>
      </c>
      <c r="CC521" s="130">
        <f t="shared" ref="CC521" si="9501">U521/U529</f>
        <v>2.1151586368977675E-2</v>
      </c>
      <c r="CD521" s="131">
        <f t="shared" ref="CD521" si="9502">V521/V529</f>
        <v>0.10728744939271255</v>
      </c>
      <c r="CE521" s="132">
        <f t="shared" ref="CE521" si="9503">W521/W529</f>
        <v>4.1272570937231301E-2</v>
      </c>
      <c r="CF521" s="129">
        <f t="shared" ref="CF521" si="9504">X521/X529</f>
        <v>4.8258345428156747E-2</v>
      </c>
      <c r="CG521" s="130">
        <f t="shared" ref="CG521" si="9505">Y521/Y529</f>
        <v>7.4416556583003085E-2</v>
      </c>
      <c r="CH521" s="131">
        <f t="shared" ref="CH521" si="9506">Z521/Z529</f>
        <v>3.9880172252387193E-2</v>
      </c>
      <c r="CI521" s="129">
        <f t="shared" ref="CI521" si="9507">AA521/AA529</f>
        <v>9.5791412781635249E-2</v>
      </c>
      <c r="CJ521" s="135">
        <f t="shared" ref="CJ521" si="9508">AB521/AB529</f>
        <v>6.382027949301268E-2</v>
      </c>
      <c r="CK521" s="136">
        <f t="shared" ref="CK521" si="9509">AC521/AC529</f>
        <v>7.7265791882819651E-2</v>
      </c>
    </row>
    <row r="522" spans="1:89">
      <c r="A522" s="137" t="s">
        <v>33</v>
      </c>
      <c r="B522" s="206">
        <v>156</v>
      </c>
      <c r="C522" s="190">
        <v>347</v>
      </c>
      <c r="D522" s="191">
        <v>40</v>
      </c>
      <c r="E522" s="192">
        <v>204</v>
      </c>
      <c r="F522" s="189">
        <v>86</v>
      </c>
      <c r="G522" s="193">
        <v>271</v>
      </c>
      <c r="H522" s="191">
        <v>142</v>
      </c>
      <c r="I522" s="192">
        <v>436</v>
      </c>
      <c r="J522" s="189">
        <v>56</v>
      </c>
      <c r="K522" s="190">
        <v>42</v>
      </c>
      <c r="L522" s="191">
        <v>324</v>
      </c>
      <c r="M522" s="189">
        <v>68</v>
      </c>
      <c r="N522" s="194">
        <v>328</v>
      </c>
      <c r="O522" s="207">
        <v>216</v>
      </c>
      <c r="P522" s="189">
        <v>75</v>
      </c>
      <c r="Q522" s="190">
        <v>154</v>
      </c>
      <c r="R522" s="191">
        <v>140</v>
      </c>
      <c r="S522" s="192">
        <v>196</v>
      </c>
      <c r="T522" s="189">
        <v>19</v>
      </c>
      <c r="U522" s="193">
        <v>10</v>
      </c>
      <c r="V522" s="191">
        <v>379</v>
      </c>
      <c r="W522" s="208">
        <v>89</v>
      </c>
      <c r="X522" s="189">
        <v>66</v>
      </c>
      <c r="Y522" s="193">
        <v>104</v>
      </c>
      <c r="Z522" s="191">
        <v>164</v>
      </c>
      <c r="AA522" s="189">
        <v>524</v>
      </c>
      <c r="AB522" s="172">
        <f t="shared" si="9072"/>
        <v>1975</v>
      </c>
      <c r="AC522" s="173">
        <f t="shared" si="9073"/>
        <v>2661</v>
      </c>
      <c r="BI522" s="137" t="s">
        <v>33</v>
      </c>
      <c r="BJ522" s="129">
        <f>B522/B529</f>
        <v>3.6740461610927935E-2</v>
      </c>
      <c r="BK522" s="130">
        <f t="shared" ref="BK522" si="9510">C522/C529</f>
        <v>6.8280204643841005E-2</v>
      </c>
      <c r="BL522" s="131">
        <f t="shared" ref="BL522" si="9511">D522/D529</f>
        <v>1.5552099533437015E-2</v>
      </c>
      <c r="BM522" s="132">
        <f t="shared" ref="BM522" si="9512">E522/E529</f>
        <v>6.4947468958930277E-2</v>
      </c>
      <c r="BN522" s="129">
        <f t="shared" ref="BN522" si="9513">F522/F529</f>
        <v>2.0848484848484849E-2</v>
      </c>
      <c r="BO522" s="130">
        <f t="shared" ref="BO522" si="9514">G522/G529</f>
        <v>7.4409665019220209E-2</v>
      </c>
      <c r="BP522" s="131">
        <f t="shared" ref="BP522" si="9515">H522/H529</f>
        <v>2.1659548505186088E-2</v>
      </c>
      <c r="BQ522" s="132">
        <f t="shared" ref="BQ522" si="9516">I522/I529</f>
        <v>6.5722037986132048E-2</v>
      </c>
      <c r="BR522" s="129">
        <f t="shared" ref="BR522" si="9517">J522/J529</f>
        <v>3.7914691943127965E-2</v>
      </c>
      <c r="BS522" s="130">
        <f t="shared" ref="BS522" si="9518">K522/K529</f>
        <v>3.3680834001603849E-2</v>
      </c>
      <c r="BT522" s="131">
        <f t="shared" ref="BT522" si="9519">L522/L529</f>
        <v>9.9173553719008267E-2</v>
      </c>
      <c r="BU522" s="129">
        <f t="shared" ref="BU522" si="9520">M522/M529</f>
        <v>2.3295649194929772E-2</v>
      </c>
      <c r="BV522" s="133">
        <f t="shared" ref="BV522" si="9521">N522/N529</f>
        <v>5.4703135423615747E-2</v>
      </c>
      <c r="BW522" s="134">
        <f t="shared" ref="BW522" si="9522">O522/O529</f>
        <v>3.6320834033966708E-2</v>
      </c>
      <c r="BX522" s="129">
        <f t="shared" ref="BX522" si="9523">P522/P529</f>
        <v>2.1601382488479263E-2</v>
      </c>
      <c r="BY522" s="130">
        <f t="shared" ref="BY522" si="9524">Q522/Q529</f>
        <v>4.7648514851485149E-2</v>
      </c>
      <c r="BZ522" s="131">
        <f t="shared" ref="BZ522" si="9525">R522/R529</f>
        <v>3.5460992907801421E-2</v>
      </c>
      <c r="CA522" s="132">
        <f t="shared" ref="CA522" si="9526">S522/S529</f>
        <v>5.3801811693659073E-2</v>
      </c>
      <c r="CB522" s="129">
        <f t="shared" ref="CB522" si="9527">T522/T529</f>
        <v>1.8446601941747572E-2</v>
      </c>
      <c r="CC522" s="130">
        <f t="shared" ref="CC522" si="9528">U522/U529</f>
        <v>1.1750881316098707E-2</v>
      </c>
      <c r="CD522" s="131">
        <f t="shared" ref="CD522" si="9529">V522/V529</f>
        <v>8.5245164192532613E-2</v>
      </c>
      <c r="CE522" s="132">
        <f t="shared" ref="CE522" si="9530">W522/W529</f>
        <v>2.5508741759816565E-2</v>
      </c>
      <c r="CF522" s="129">
        <f t="shared" ref="CF522" si="9531">X522/X529</f>
        <v>2.3947750362844702E-2</v>
      </c>
      <c r="CG522" s="130">
        <f t="shared" ref="CG522" si="9532">Y522/Y529</f>
        <v>4.5794804051078823E-2</v>
      </c>
      <c r="CH522" s="131">
        <f t="shared" ref="CH522" si="9533">Z522/Z529</f>
        <v>3.0705860325781688E-2</v>
      </c>
      <c r="CI522" s="129">
        <f t="shared" ref="CI522" si="9534">AA522/AA529</f>
        <v>7.425251523310189E-2</v>
      </c>
      <c r="CJ522" s="135">
        <f t="shared" ref="CJ522" si="9535">AB522/AB529</f>
        <v>4.0116184595385115E-2</v>
      </c>
      <c r="CK522" s="136">
        <f t="shared" ref="CK522" si="9536">AC522/AC529</f>
        <v>5.4134879462923405E-2</v>
      </c>
    </row>
    <row r="523" spans="1:89">
      <c r="A523" s="146" t="s">
        <v>34</v>
      </c>
      <c r="B523" s="203">
        <v>6</v>
      </c>
      <c r="C523" s="197">
        <v>113</v>
      </c>
      <c r="D523" s="198">
        <v>4</v>
      </c>
      <c r="E523" s="199">
        <v>92</v>
      </c>
      <c r="F523" s="196">
        <v>19</v>
      </c>
      <c r="G523" s="200">
        <v>84</v>
      </c>
      <c r="H523" s="198">
        <v>40</v>
      </c>
      <c r="I523" s="199">
        <v>116</v>
      </c>
      <c r="J523" s="196">
        <v>16</v>
      </c>
      <c r="K523" s="197">
        <v>15</v>
      </c>
      <c r="L523" s="198">
        <v>78</v>
      </c>
      <c r="M523" s="196">
        <v>18</v>
      </c>
      <c r="N523" s="201">
        <v>66</v>
      </c>
      <c r="O523" s="204">
        <v>79</v>
      </c>
      <c r="P523" s="196">
        <v>33</v>
      </c>
      <c r="Q523" s="197">
        <v>62</v>
      </c>
      <c r="R523" s="198">
        <v>35</v>
      </c>
      <c r="S523" s="199">
        <v>77</v>
      </c>
      <c r="T523" s="196">
        <v>21</v>
      </c>
      <c r="U523" s="200">
        <v>4</v>
      </c>
      <c r="V523" s="198">
        <v>75</v>
      </c>
      <c r="W523" s="205">
        <v>39</v>
      </c>
      <c r="X523" s="196">
        <v>19</v>
      </c>
      <c r="Y523" s="200">
        <v>50</v>
      </c>
      <c r="Z523" s="198">
        <v>87</v>
      </c>
      <c r="AA523" s="196">
        <v>123</v>
      </c>
      <c r="AB523" s="172">
        <f t="shared" si="9072"/>
        <v>499</v>
      </c>
      <c r="AC523" s="173">
        <f t="shared" si="9073"/>
        <v>872</v>
      </c>
      <c r="BI523" s="146" t="s">
        <v>34</v>
      </c>
      <c r="BJ523" s="129">
        <f>B523/B529</f>
        <v>1.4130946773433821E-3</v>
      </c>
      <c r="BK523" s="130">
        <f t="shared" ref="BK523" si="9537">C523/C529</f>
        <v>2.2235340417158599E-2</v>
      </c>
      <c r="BL523" s="131">
        <f t="shared" ref="BL523" si="9538">D523/D529</f>
        <v>1.5552099533437014E-3</v>
      </c>
      <c r="BM523" s="132">
        <f t="shared" ref="BM523" si="9539">E523/E529</f>
        <v>2.9290035020694046E-2</v>
      </c>
      <c r="BN523" s="129">
        <f t="shared" ref="BN523" si="9540">F523/F529</f>
        <v>4.6060606060606057E-3</v>
      </c>
      <c r="BO523" s="130">
        <f t="shared" ref="BO523" si="9541">G523/G529</f>
        <v>2.3064250411861616E-2</v>
      </c>
      <c r="BP523" s="131">
        <f t="shared" ref="BP523" si="9542">H523/H529</f>
        <v>6.1012812690665044E-3</v>
      </c>
      <c r="BQ523" s="132">
        <f t="shared" ref="BQ523" si="9543">I523/I529</f>
        <v>1.7485679831172746E-2</v>
      </c>
      <c r="BR523" s="129">
        <f t="shared" ref="BR523" si="9544">J523/J529</f>
        <v>1.0832769126607989E-2</v>
      </c>
      <c r="BS523" s="130">
        <f t="shared" ref="BS523" si="9545">K523/K529</f>
        <v>1.2028869286287089E-2</v>
      </c>
      <c r="BT523" s="131">
        <f t="shared" ref="BT523" si="9546">L523/L529</f>
        <v>2.3875114784205693E-2</v>
      </c>
      <c r="BU523" s="129">
        <f t="shared" ref="BU523" si="9547">M523/M529</f>
        <v>6.1664953751284684E-3</v>
      </c>
      <c r="BV523" s="133">
        <f t="shared" ref="BV523" si="9548">N523/N529</f>
        <v>1.1007338225483656E-2</v>
      </c>
      <c r="BW523" s="134">
        <f t="shared" ref="BW523" si="9549">O523/O529</f>
        <v>1.328400874390449E-2</v>
      </c>
      <c r="BX523" s="129">
        <f t="shared" ref="BX523" si="9550">P523/P529</f>
        <v>9.5046082949308761E-3</v>
      </c>
      <c r="BY523" s="130">
        <f t="shared" ref="BY523" si="9551">Q523/Q529</f>
        <v>1.9183168316831683E-2</v>
      </c>
      <c r="BZ523" s="131">
        <f t="shared" ref="BZ523" si="9552">R523/R529</f>
        <v>8.8652482269503553E-3</v>
      </c>
      <c r="CA523" s="132">
        <f t="shared" ref="CA523" si="9553">S523/S529</f>
        <v>2.1136426022508922E-2</v>
      </c>
      <c r="CB523" s="129">
        <f t="shared" ref="CB523" si="9554">T523/T529</f>
        <v>2.0388349514563107E-2</v>
      </c>
      <c r="CC523" s="130">
        <f t="shared" ref="CC523" si="9555">U523/U529</f>
        <v>4.7003525264394828E-3</v>
      </c>
      <c r="CD523" s="131">
        <f t="shared" ref="CD523" si="9556">V523/V529</f>
        <v>1.6869095816464237E-2</v>
      </c>
      <c r="CE523" s="132">
        <f t="shared" ref="CE523" si="9557">W523/W529</f>
        <v>1.117798796216681E-2</v>
      </c>
      <c r="CF523" s="129">
        <f t="shared" ref="CF523" si="9558">X523/X529</f>
        <v>6.8940493468795357E-3</v>
      </c>
      <c r="CG523" s="130">
        <f t="shared" ref="CG523" si="9559">Y523/Y529</f>
        <v>2.2016732716864818E-2</v>
      </c>
      <c r="CH523" s="131">
        <f t="shared" ref="CH523" si="9560">Z523/Z529</f>
        <v>1.6289084441115896E-2</v>
      </c>
      <c r="CI523" s="129">
        <f t="shared" ref="CI523" si="9561">AA523/AA529</f>
        <v>1.7429502621510558E-2</v>
      </c>
      <c r="CJ523" s="135">
        <f t="shared" ref="CJ523" si="9562">AB523/AB529</f>
        <v>1.0135684107897303E-2</v>
      </c>
      <c r="CK523" s="136">
        <f t="shared" ref="CK523" si="9563">AC523/AC529</f>
        <v>1.7739802665039162E-2</v>
      </c>
    </row>
    <row r="524" spans="1:89">
      <c r="A524" s="137" t="s">
        <v>35</v>
      </c>
      <c r="B524" s="206">
        <v>0</v>
      </c>
      <c r="C524" s="190">
        <v>52</v>
      </c>
      <c r="D524" s="191">
        <v>0</v>
      </c>
      <c r="E524" s="192">
        <v>26</v>
      </c>
      <c r="F524" s="189">
        <v>0</v>
      </c>
      <c r="G524" s="193">
        <v>4</v>
      </c>
      <c r="H524" s="191">
        <v>8</v>
      </c>
      <c r="I524" s="192">
        <v>10</v>
      </c>
      <c r="J524" s="189">
        <v>0</v>
      </c>
      <c r="K524" s="190">
        <v>0</v>
      </c>
      <c r="L524" s="191">
        <v>3</v>
      </c>
      <c r="M524" s="189">
        <v>2</v>
      </c>
      <c r="N524" s="194">
        <v>1</v>
      </c>
      <c r="O524" s="207">
        <v>7</v>
      </c>
      <c r="P524" s="189">
        <v>2</v>
      </c>
      <c r="Q524" s="190">
        <v>2</v>
      </c>
      <c r="R524" s="191">
        <v>5</v>
      </c>
      <c r="S524" s="192">
        <v>10</v>
      </c>
      <c r="T524" s="189">
        <v>0</v>
      </c>
      <c r="U524" s="193">
        <v>0</v>
      </c>
      <c r="V524" s="191">
        <v>4</v>
      </c>
      <c r="W524" s="208">
        <v>2</v>
      </c>
      <c r="X524" s="189">
        <v>1</v>
      </c>
      <c r="Y524" s="193">
        <v>4</v>
      </c>
      <c r="Z524" s="191">
        <v>2</v>
      </c>
      <c r="AA524" s="189">
        <v>16</v>
      </c>
      <c r="AB524" s="172">
        <f t="shared" si="9072"/>
        <v>26</v>
      </c>
      <c r="AC524" s="173">
        <f t="shared" si="9073"/>
        <v>135</v>
      </c>
      <c r="BI524" s="137" t="s">
        <v>35</v>
      </c>
      <c r="BJ524" s="129">
        <f>B524/B529</f>
        <v>0</v>
      </c>
      <c r="BK524" s="130">
        <f t="shared" ref="BK524" si="9564">C524/C529</f>
        <v>1.0232192050373869E-2</v>
      </c>
      <c r="BL524" s="131">
        <f t="shared" ref="BL524" si="9565">D524/D529</f>
        <v>0</v>
      </c>
      <c r="BM524" s="132">
        <f t="shared" ref="BM524" si="9566">E524/E529</f>
        <v>8.2776185928048387E-3</v>
      </c>
      <c r="BN524" s="129">
        <f t="shared" ref="BN524" si="9567">F524/F529</f>
        <v>0</v>
      </c>
      <c r="BO524" s="130">
        <f t="shared" ref="BO524" si="9568">G524/G529</f>
        <v>1.0982976386600769E-3</v>
      </c>
      <c r="BP524" s="131">
        <f t="shared" ref="BP524" si="9569">H524/H529</f>
        <v>1.2202562538133007E-3</v>
      </c>
      <c r="BQ524" s="132">
        <f t="shared" ref="BQ524" si="9570">I524/I529</f>
        <v>1.5073861923424782E-3</v>
      </c>
      <c r="BR524" s="129">
        <f t="shared" ref="BR524" si="9571">J524/J529</f>
        <v>0</v>
      </c>
      <c r="BS524" s="130">
        <f t="shared" ref="BS524" si="9572">K524/K529</f>
        <v>0</v>
      </c>
      <c r="BT524" s="131">
        <f t="shared" ref="BT524" si="9573">L524/L529</f>
        <v>9.1827364554637281E-4</v>
      </c>
      <c r="BU524" s="129">
        <f t="shared" ref="BU524" si="9574">M524/M529</f>
        <v>6.8516615279205209E-4</v>
      </c>
      <c r="BV524" s="133">
        <f t="shared" ref="BV524" si="9575">N524/N529</f>
        <v>1.667778519012675E-4</v>
      </c>
      <c r="BW524" s="134">
        <f t="shared" ref="BW524" si="9576">O524/O529</f>
        <v>1.1770640659155877E-3</v>
      </c>
      <c r="BX524" s="129">
        <f t="shared" ref="BX524" si="9577">P524/P529</f>
        <v>5.76036866359447E-4</v>
      </c>
      <c r="BY524" s="130">
        <f t="shared" ref="BY524" si="9578">Q524/Q529</f>
        <v>6.1881188118811882E-4</v>
      </c>
      <c r="BZ524" s="131">
        <f t="shared" ref="BZ524" si="9579">R524/R529</f>
        <v>1.2664640324214793E-3</v>
      </c>
      <c r="CA524" s="132">
        <f t="shared" ref="CA524" si="9580">S524/S529</f>
        <v>2.7449903925336259E-3</v>
      </c>
      <c r="CB524" s="129">
        <f t="shared" ref="CB524" si="9581">T524/T529</f>
        <v>0</v>
      </c>
      <c r="CC524" s="130">
        <f t="shared" ref="CC524" si="9582">U524/U529</f>
        <v>0</v>
      </c>
      <c r="CD524" s="131">
        <f t="shared" ref="CD524" si="9583">V524/V529</f>
        <v>8.9968511021142603E-4</v>
      </c>
      <c r="CE524" s="132">
        <f t="shared" ref="CE524" si="9584">W524/W529</f>
        <v>5.7323015190599027E-4</v>
      </c>
      <c r="CF524" s="129">
        <f t="shared" ref="CF524" si="9585">X524/X529</f>
        <v>3.6284470246734398E-4</v>
      </c>
      <c r="CG524" s="130">
        <f t="shared" ref="CG524" si="9586">Y524/Y529</f>
        <v>1.7613386173491853E-3</v>
      </c>
      <c r="CH524" s="131">
        <f t="shared" ref="CH524" si="9587">Z524/Z529</f>
        <v>3.7446171129002062E-4</v>
      </c>
      <c r="CI524" s="129">
        <f t="shared" ref="CI524" si="9588">AA524/AA529</f>
        <v>2.2672523735298286E-3</v>
      </c>
      <c r="CJ524" s="135">
        <f t="shared" ref="CJ524" si="9589">AB524/AB529</f>
        <v>5.2811179720506992E-4</v>
      </c>
      <c r="CK524" s="136">
        <f t="shared" ref="CK524" si="9590">AC524/AC529</f>
        <v>2.7464144034177601E-3</v>
      </c>
    </row>
    <row r="525" spans="1:89">
      <c r="A525" s="146" t="s">
        <v>36</v>
      </c>
      <c r="B525" s="203">
        <v>0</v>
      </c>
      <c r="C525" s="197">
        <v>4</v>
      </c>
      <c r="D525" s="198">
        <v>0</v>
      </c>
      <c r="E525" s="199">
        <v>0</v>
      </c>
      <c r="F525" s="196">
        <v>0</v>
      </c>
      <c r="G525" s="200">
        <v>0</v>
      </c>
      <c r="H525" s="198">
        <v>0</v>
      </c>
      <c r="I525" s="199">
        <v>0</v>
      </c>
      <c r="J525" s="196">
        <v>0</v>
      </c>
      <c r="K525" s="200">
        <v>0</v>
      </c>
      <c r="L525" s="198">
        <v>0</v>
      </c>
      <c r="M525" s="196">
        <v>0</v>
      </c>
      <c r="N525" s="201">
        <v>0</v>
      </c>
      <c r="O525" s="204">
        <v>0</v>
      </c>
      <c r="P525" s="196">
        <v>0</v>
      </c>
      <c r="Q525" s="200">
        <v>0</v>
      </c>
      <c r="R525" s="198">
        <v>0</v>
      </c>
      <c r="S525" s="199">
        <v>0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72">
        <f t="shared" si="9072"/>
        <v>0</v>
      </c>
      <c r="AC525" s="173">
        <f t="shared" si="9073"/>
        <v>4</v>
      </c>
      <c r="BI525" s="146" t="s">
        <v>36</v>
      </c>
      <c r="BJ525" s="129">
        <f>B525/B529</f>
        <v>0</v>
      </c>
      <c r="BK525" s="130">
        <f t="shared" ref="BK525" si="9591">C525/C529</f>
        <v>7.8709169618260523E-4</v>
      </c>
      <c r="BL525" s="131">
        <f t="shared" ref="BL525" si="9592">D525/D529</f>
        <v>0</v>
      </c>
      <c r="BM525" s="132">
        <f t="shared" ref="BM525" si="9593">E525/E529</f>
        <v>0</v>
      </c>
      <c r="BN525" s="129">
        <f t="shared" ref="BN525" si="9594">F525/F529</f>
        <v>0</v>
      </c>
      <c r="BO525" s="130">
        <f t="shared" ref="BO525" si="9595">G525/G529</f>
        <v>0</v>
      </c>
      <c r="BP525" s="131">
        <f t="shared" ref="BP525" si="9596">H525/H529</f>
        <v>0</v>
      </c>
      <c r="BQ525" s="132">
        <f t="shared" ref="BQ525" si="9597">I525/I529</f>
        <v>0</v>
      </c>
      <c r="BR525" s="129">
        <f t="shared" ref="BR525" si="9598">J525/J529</f>
        <v>0</v>
      </c>
      <c r="BS525" s="130">
        <f t="shared" ref="BS525" si="9599">K525/K529</f>
        <v>0</v>
      </c>
      <c r="BT525" s="131">
        <f t="shared" ref="BT525" si="9600">L525/L529</f>
        <v>0</v>
      </c>
      <c r="BU525" s="129">
        <f t="shared" ref="BU525" si="9601">M525/M529</f>
        <v>0</v>
      </c>
      <c r="BV525" s="133">
        <f t="shared" ref="BV525" si="9602">N525/N529</f>
        <v>0</v>
      </c>
      <c r="BW525" s="134">
        <f t="shared" ref="BW525" si="9603">O525/O529</f>
        <v>0</v>
      </c>
      <c r="BX525" s="129">
        <f t="shared" ref="BX525" si="9604">P525/P529</f>
        <v>0</v>
      </c>
      <c r="BY525" s="130">
        <f t="shared" ref="BY525" si="9605">Q525/Q529</f>
        <v>0</v>
      </c>
      <c r="BZ525" s="131">
        <f t="shared" ref="BZ525" si="9606">R525/R529</f>
        <v>0</v>
      </c>
      <c r="CA525" s="132">
        <f t="shared" ref="CA525" si="9607">S525/S529</f>
        <v>0</v>
      </c>
      <c r="CB525" s="129">
        <f t="shared" ref="CB525" si="9608">T525/T529</f>
        <v>0</v>
      </c>
      <c r="CC525" s="130">
        <f t="shared" ref="CC525" si="9609">U525/U529</f>
        <v>0</v>
      </c>
      <c r="CD525" s="131">
        <f t="shared" ref="CD525" si="9610">V525/V529</f>
        <v>0</v>
      </c>
      <c r="CE525" s="132">
        <f t="shared" ref="CE525" si="9611">W525/W529</f>
        <v>0</v>
      </c>
      <c r="CF525" s="129">
        <f t="shared" ref="CF525" si="9612">X525/X529</f>
        <v>0</v>
      </c>
      <c r="CG525" s="130">
        <f t="shared" ref="CG525" si="9613">Y525/Y529</f>
        <v>0</v>
      </c>
      <c r="CH525" s="131">
        <f t="shared" ref="CH525" si="9614">Z525/Z529</f>
        <v>0</v>
      </c>
      <c r="CI525" s="129">
        <f t="shared" ref="CI525" si="9615">AA525/AA529</f>
        <v>0</v>
      </c>
      <c r="CJ525" s="135">
        <f t="shared" ref="CJ525" si="9616">AB525/AB529</f>
        <v>0</v>
      </c>
      <c r="CK525" s="136">
        <f t="shared" ref="CK525" si="9617">AC525/AC529</f>
        <v>8.1375241582748448E-5</v>
      </c>
    </row>
    <row r="526" spans="1:89">
      <c r="A526" s="137" t="s">
        <v>37</v>
      </c>
      <c r="B526" s="59"/>
      <c r="C526" s="60"/>
      <c r="D526" s="139"/>
      <c r="E526" s="140"/>
      <c r="F526" s="138"/>
      <c r="G526" s="141"/>
      <c r="H526" s="139"/>
      <c r="I526" s="140"/>
      <c r="J526" s="138"/>
      <c r="K526" s="141"/>
      <c r="L526" s="139"/>
      <c r="M526" s="138"/>
      <c r="N526" s="142"/>
      <c r="O526" s="143"/>
      <c r="P526" s="138"/>
      <c r="Q526" s="141"/>
      <c r="R526" s="139"/>
      <c r="S526" s="140"/>
      <c r="T526" s="138"/>
      <c r="U526" s="141"/>
      <c r="V526" s="139"/>
      <c r="W526" s="140"/>
      <c r="X526" s="138"/>
      <c r="Y526" s="141"/>
      <c r="Z526" s="144"/>
      <c r="AA526" s="145"/>
      <c r="AB526" s="172"/>
      <c r="AC526" s="173"/>
      <c r="BI526" s="137" t="s">
        <v>37</v>
      </c>
      <c r="BJ526" s="129">
        <f>B526/B529</f>
        <v>0</v>
      </c>
      <c r="BK526" s="130">
        <f t="shared" ref="BK526" si="9618">C526/C529</f>
        <v>0</v>
      </c>
      <c r="BL526" s="131">
        <f t="shared" ref="BL526" si="9619">D526/D529</f>
        <v>0</v>
      </c>
      <c r="BM526" s="132">
        <f t="shared" ref="BM526" si="9620">E526/E529</f>
        <v>0</v>
      </c>
      <c r="BN526" s="129">
        <f t="shared" ref="BN526" si="9621">F526/F529</f>
        <v>0</v>
      </c>
      <c r="BO526" s="130">
        <f t="shared" ref="BO526" si="9622">G526/G529</f>
        <v>0</v>
      </c>
      <c r="BP526" s="131">
        <f t="shared" ref="BP526" si="9623">H526/H529</f>
        <v>0</v>
      </c>
      <c r="BQ526" s="132">
        <f t="shared" ref="BQ526" si="9624">I526/I529</f>
        <v>0</v>
      </c>
      <c r="BR526" s="129">
        <f t="shared" ref="BR526" si="9625">J526/J529</f>
        <v>0</v>
      </c>
      <c r="BS526" s="130">
        <f t="shared" ref="BS526" si="9626">K526/K529</f>
        <v>0</v>
      </c>
      <c r="BT526" s="131">
        <f t="shared" ref="BT526" si="9627">L526/L529</f>
        <v>0</v>
      </c>
      <c r="BU526" s="129">
        <f t="shared" ref="BU526" si="9628">M526/M529</f>
        <v>0</v>
      </c>
      <c r="BV526" s="133">
        <f t="shared" ref="BV526" si="9629">N526/N529</f>
        <v>0</v>
      </c>
      <c r="BW526" s="134">
        <f t="shared" ref="BW526" si="9630">O526/O529</f>
        <v>0</v>
      </c>
      <c r="BX526" s="129">
        <f t="shared" ref="BX526" si="9631">P526/P529</f>
        <v>0</v>
      </c>
      <c r="BY526" s="130">
        <f t="shared" ref="BY526" si="9632">Q526/Q529</f>
        <v>0</v>
      </c>
      <c r="BZ526" s="131">
        <f t="shared" ref="BZ526" si="9633">R526/R529</f>
        <v>0</v>
      </c>
      <c r="CA526" s="132">
        <f t="shared" ref="CA526" si="9634">S526/S529</f>
        <v>0</v>
      </c>
      <c r="CB526" s="129">
        <f t="shared" ref="CB526" si="9635">T526/T529</f>
        <v>0</v>
      </c>
      <c r="CC526" s="130">
        <f t="shared" ref="CC526" si="9636">U526/U529</f>
        <v>0</v>
      </c>
      <c r="CD526" s="131">
        <f t="shared" ref="CD526" si="9637">V526/V529</f>
        <v>0</v>
      </c>
      <c r="CE526" s="132">
        <f t="shared" ref="CE526" si="9638">W526/W529</f>
        <v>0</v>
      </c>
      <c r="CF526" s="129">
        <f t="shared" ref="CF526" si="9639">X526/X529</f>
        <v>0</v>
      </c>
      <c r="CG526" s="130">
        <f t="shared" ref="CG526" si="9640">Y526/Y529</f>
        <v>0</v>
      </c>
      <c r="CH526" s="131">
        <f t="shared" ref="CH526" si="9641">Z526/Z529</f>
        <v>0</v>
      </c>
      <c r="CI526" s="129">
        <f t="shared" ref="CI526" si="9642">AA526/AA529</f>
        <v>0</v>
      </c>
      <c r="CJ526" s="135">
        <f t="shared" ref="CJ526" si="9643">AB526/AB529</f>
        <v>0</v>
      </c>
      <c r="CK526" s="136">
        <f t="shared" ref="CK526" si="9644">AC526/AC529</f>
        <v>0</v>
      </c>
    </row>
    <row r="527" spans="1:89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/>
      <c r="AC527" s="173"/>
      <c r="BI527" s="146" t="s">
        <v>38</v>
      </c>
      <c r="BJ527" s="129">
        <f>B527/B529</f>
        <v>0</v>
      </c>
      <c r="BK527" s="130">
        <f t="shared" ref="BK527" si="9645">C527/C529</f>
        <v>0</v>
      </c>
      <c r="BL527" s="131">
        <f t="shared" ref="BL527" si="9646">D527/D529</f>
        <v>0</v>
      </c>
      <c r="BM527" s="132">
        <f t="shared" ref="BM527" si="9647">E527/E529</f>
        <v>0</v>
      </c>
      <c r="BN527" s="129">
        <f t="shared" ref="BN527" si="9648">F527/F529</f>
        <v>0</v>
      </c>
      <c r="BO527" s="130">
        <f t="shared" ref="BO527" si="9649">G527/G529</f>
        <v>0</v>
      </c>
      <c r="BP527" s="131">
        <f t="shared" ref="BP527" si="9650">H527/H529</f>
        <v>0</v>
      </c>
      <c r="BQ527" s="132">
        <f t="shared" ref="BQ527" si="9651">I527/I529</f>
        <v>0</v>
      </c>
      <c r="BR527" s="129">
        <f t="shared" ref="BR527" si="9652">J527/J529</f>
        <v>0</v>
      </c>
      <c r="BS527" s="130">
        <f t="shared" ref="BS527" si="9653">K527/K529</f>
        <v>0</v>
      </c>
      <c r="BT527" s="131">
        <f t="shared" ref="BT527" si="9654">L527/L529</f>
        <v>0</v>
      </c>
      <c r="BU527" s="129">
        <f t="shared" ref="BU527" si="9655">M527/M529</f>
        <v>0</v>
      </c>
      <c r="BV527" s="133">
        <f t="shared" ref="BV527" si="9656">N527/N529</f>
        <v>0</v>
      </c>
      <c r="BW527" s="134">
        <f t="shared" ref="BW527" si="9657">O527/O529</f>
        <v>0</v>
      </c>
      <c r="BX527" s="129">
        <f t="shared" ref="BX527" si="9658">P527/P529</f>
        <v>0</v>
      </c>
      <c r="BY527" s="130">
        <f t="shared" ref="BY527" si="9659">Q527/Q529</f>
        <v>0</v>
      </c>
      <c r="BZ527" s="131">
        <f t="shared" ref="BZ527" si="9660">R527/R529</f>
        <v>0</v>
      </c>
      <c r="CA527" s="132">
        <f t="shared" ref="CA527" si="9661">S527/S529</f>
        <v>0</v>
      </c>
      <c r="CB527" s="129">
        <f t="shared" ref="CB527" si="9662">T527/T529</f>
        <v>0</v>
      </c>
      <c r="CC527" s="130">
        <f t="shared" ref="CC527" si="9663">U527/U529</f>
        <v>0</v>
      </c>
      <c r="CD527" s="131">
        <f t="shared" ref="CD527" si="9664">V527/V529</f>
        <v>0</v>
      </c>
      <c r="CE527" s="132">
        <f t="shared" ref="CE527" si="9665">W527/W529</f>
        <v>0</v>
      </c>
      <c r="CF527" s="129">
        <f t="shared" ref="CF527" si="9666">X527/X529</f>
        <v>0</v>
      </c>
      <c r="CG527" s="130">
        <f t="shared" ref="CG527" si="9667">Y527/Y529</f>
        <v>0</v>
      </c>
      <c r="CH527" s="131">
        <f t="shared" ref="CH527" si="9668">Z527/Z529</f>
        <v>0</v>
      </c>
      <c r="CI527" s="129">
        <f t="shared" ref="CI527" si="9669">AA527/AA529</f>
        <v>0</v>
      </c>
      <c r="CJ527" s="135">
        <f t="shared" ref="CJ527" si="9670">AB527/AB529</f>
        <v>0</v>
      </c>
      <c r="CK527" s="136">
        <f t="shared" ref="CK527" si="9671">AC527/AC529</f>
        <v>0</v>
      </c>
    </row>
    <row r="528" spans="1:89" ht="14" thickBot="1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/>
      <c r="AC528" s="173"/>
      <c r="BI528" s="137" t="s">
        <v>39</v>
      </c>
      <c r="BJ528" s="129">
        <f>B528/B529</f>
        <v>0</v>
      </c>
      <c r="BK528" s="130">
        <f t="shared" ref="BK528" si="9672">C528/C529</f>
        <v>0</v>
      </c>
      <c r="BL528" s="131">
        <f t="shared" ref="BL528" si="9673">D528/D529</f>
        <v>0</v>
      </c>
      <c r="BM528" s="132">
        <f t="shared" ref="BM528" si="9674">E528/E529</f>
        <v>0</v>
      </c>
      <c r="BN528" s="129">
        <f t="shared" ref="BN528" si="9675">F528/F529</f>
        <v>0</v>
      </c>
      <c r="BO528" s="130">
        <f t="shared" ref="BO528" si="9676">G528/G529</f>
        <v>0</v>
      </c>
      <c r="BP528" s="131">
        <f t="shared" ref="BP528" si="9677">H528/H529</f>
        <v>0</v>
      </c>
      <c r="BQ528" s="132">
        <f t="shared" ref="BQ528" si="9678">I528/I529</f>
        <v>0</v>
      </c>
      <c r="BR528" s="129">
        <f t="shared" ref="BR528" si="9679">J528/J529</f>
        <v>0</v>
      </c>
      <c r="BS528" s="130">
        <f t="shared" ref="BS528" si="9680">K528/K529</f>
        <v>0</v>
      </c>
      <c r="BT528" s="131">
        <f t="shared" ref="BT528" si="9681">L528/L529</f>
        <v>0</v>
      </c>
      <c r="BU528" s="129">
        <f t="shared" ref="BU528" si="9682">M528/M529</f>
        <v>0</v>
      </c>
      <c r="BV528" s="133">
        <f t="shared" ref="BV528" si="9683">N528/N529</f>
        <v>0</v>
      </c>
      <c r="BW528" s="134">
        <f t="shared" ref="BW528" si="9684">O528/O529</f>
        <v>0</v>
      </c>
      <c r="BX528" s="129">
        <f t="shared" ref="BX528" si="9685">P528/P529</f>
        <v>0</v>
      </c>
      <c r="BY528" s="130">
        <f t="shared" ref="BY528" si="9686">Q528/Q529</f>
        <v>0</v>
      </c>
      <c r="BZ528" s="131">
        <f t="shared" ref="BZ528" si="9687">R528/R529</f>
        <v>0</v>
      </c>
      <c r="CA528" s="132">
        <f t="shared" ref="CA528" si="9688">S528/S529</f>
        <v>0</v>
      </c>
      <c r="CB528" s="129">
        <f t="shared" ref="CB528" si="9689">T528/T529</f>
        <v>0</v>
      </c>
      <c r="CC528" s="130">
        <f t="shared" ref="CC528" si="9690">U528/U529</f>
        <v>0</v>
      </c>
      <c r="CD528" s="131">
        <f t="shared" ref="CD528" si="9691">V528/V529</f>
        <v>0</v>
      </c>
      <c r="CE528" s="132">
        <f t="shared" ref="CE528" si="9692">W528/W529</f>
        <v>0</v>
      </c>
      <c r="CF528" s="129">
        <f t="shared" ref="CF528" si="9693">X528/X529</f>
        <v>0</v>
      </c>
      <c r="CG528" s="130">
        <f t="shared" ref="CG528" si="9694">Y528/Y529</f>
        <v>0</v>
      </c>
      <c r="CH528" s="131">
        <f t="shared" ref="CH528" si="9695">Z528/Z529</f>
        <v>0</v>
      </c>
      <c r="CI528" s="129">
        <f t="shared" ref="CI528" si="9696">AA528/AA529</f>
        <v>0</v>
      </c>
      <c r="CJ528" s="135">
        <f t="shared" ref="CJ528" si="9697">AB528/AB529</f>
        <v>0</v>
      </c>
      <c r="CK528" s="136">
        <f t="shared" ref="CK528" si="9698">AC528/AC529</f>
        <v>0</v>
      </c>
    </row>
    <row r="529" spans="1:89" ht="15" thickTop="1" thickBot="1">
      <c r="A529" s="269" t="s">
        <v>13</v>
      </c>
      <c r="B529" s="20">
        <f t="shared" ref="B529:AA529" si="9699">SUM(B506:B528)</f>
        <v>4246</v>
      </c>
      <c r="C529" s="21">
        <f t="shared" si="9699"/>
        <v>5082</v>
      </c>
      <c r="D529" s="20">
        <f t="shared" si="9699"/>
        <v>2572</v>
      </c>
      <c r="E529" s="21">
        <f t="shared" si="9699"/>
        <v>3141</v>
      </c>
      <c r="F529" s="20">
        <f t="shared" si="9699"/>
        <v>4125</v>
      </c>
      <c r="G529" s="21">
        <f t="shared" si="9699"/>
        <v>3642</v>
      </c>
      <c r="H529" s="20">
        <f t="shared" si="9699"/>
        <v>6556</v>
      </c>
      <c r="I529" s="21">
        <f t="shared" si="9699"/>
        <v>6634</v>
      </c>
      <c r="J529" s="20">
        <f t="shared" si="9699"/>
        <v>1477</v>
      </c>
      <c r="K529" s="21">
        <f t="shared" si="9699"/>
        <v>1247</v>
      </c>
      <c r="L529" s="20">
        <f t="shared" si="9699"/>
        <v>3267</v>
      </c>
      <c r="M529" s="21">
        <f t="shared" si="9699"/>
        <v>2919</v>
      </c>
      <c r="N529" s="20">
        <f t="shared" si="9699"/>
        <v>5996</v>
      </c>
      <c r="O529" s="21">
        <f t="shared" si="9699"/>
        <v>5947</v>
      </c>
      <c r="P529" s="20">
        <f t="shared" si="9699"/>
        <v>3472</v>
      </c>
      <c r="Q529" s="21">
        <f t="shared" si="9699"/>
        <v>3232</v>
      </c>
      <c r="R529" s="20">
        <f t="shared" si="9699"/>
        <v>3948</v>
      </c>
      <c r="S529" s="21">
        <f t="shared" si="9699"/>
        <v>3643</v>
      </c>
      <c r="T529" s="20">
        <f t="shared" si="9699"/>
        <v>1030</v>
      </c>
      <c r="U529" s="21">
        <f t="shared" si="9699"/>
        <v>851</v>
      </c>
      <c r="V529" s="20">
        <f t="shared" si="9699"/>
        <v>4446</v>
      </c>
      <c r="W529" s="21">
        <f t="shared" si="9699"/>
        <v>3489</v>
      </c>
      <c r="X529" s="20">
        <f t="shared" si="9699"/>
        <v>2756</v>
      </c>
      <c r="Y529" s="21">
        <f t="shared" si="9699"/>
        <v>2271</v>
      </c>
      <c r="Z529" s="20">
        <f t="shared" si="9699"/>
        <v>5341</v>
      </c>
      <c r="AA529" s="21">
        <f t="shared" si="9699"/>
        <v>7057</v>
      </c>
      <c r="AB529" s="174">
        <f t="shared" ref="AB529:AC529" si="9700">SUM(AB505:AB528)</f>
        <v>49232</v>
      </c>
      <c r="AC529" s="175">
        <f t="shared" si="9700"/>
        <v>49155</v>
      </c>
      <c r="BI529" s="269" t="s">
        <v>13</v>
      </c>
      <c r="BJ529" s="155">
        <f>SUM(BJ505:BJ528)</f>
        <v>1</v>
      </c>
      <c r="BK529" s="156">
        <f t="shared" ref="BK529:CK529" si="9701">SUM(BK505:BK528)</f>
        <v>0.99999999999999989</v>
      </c>
      <c r="BL529" s="155">
        <f t="shared" si="9701"/>
        <v>1.0000000000000002</v>
      </c>
      <c r="BM529" s="156">
        <f t="shared" si="9701"/>
        <v>1</v>
      </c>
      <c r="BN529" s="155">
        <f t="shared" si="9701"/>
        <v>0.99999999999999989</v>
      </c>
      <c r="BO529" s="156">
        <f t="shared" si="9701"/>
        <v>1</v>
      </c>
      <c r="BP529" s="155">
        <f t="shared" si="9701"/>
        <v>1.0000000000000002</v>
      </c>
      <c r="BQ529" s="156">
        <f t="shared" si="9701"/>
        <v>1.0000000000000002</v>
      </c>
      <c r="BR529" s="155">
        <f t="shared" si="9701"/>
        <v>0.99999999999999989</v>
      </c>
      <c r="BS529" s="156">
        <f t="shared" si="9701"/>
        <v>0.99999999999999989</v>
      </c>
      <c r="BT529" s="155">
        <f t="shared" si="9701"/>
        <v>1</v>
      </c>
      <c r="BU529" s="156">
        <f t="shared" si="9701"/>
        <v>0.99999999999999989</v>
      </c>
      <c r="BV529" s="155">
        <f t="shared" si="9701"/>
        <v>0.99999999999999978</v>
      </c>
      <c r="BW529" s="156">
        <f t="shared" si="9701"/>
        <v>1</v>
      </c>
      <c r="BX529" s="155">
        <f t="shared" si="9701"/>
        <v>1</v>
      </c>
      <c r="BY529" s="156">
        <f t="shared" si="9701"/>
        <v>0.99999999999999989</v>
      </c>
      <c r="BZ529" s="155">
        <f t="shared" si="9701"/>
        <v>1</v>
      </c>
      <c r="CA529" s="156">
        <f t="shared" si="9701"/>
        <v>0.99999999999999989</v>
      </c>
      <c r="CB529" s="155">
        <f t="shared" si="9701"/>
        <v>1</v>
      </c>
      <c r="CC529" s="156">
        <f t="shared" si="9701"/>
        <v>1</v>
      </c>
      <c r="CD529" s="155">
        <f t="shared" si="9701"/>
        <v>1</v>
      </c>
      <c r="CE529" s="156">
        <f t="shared" si="9701"/>
        <v>1</v>
      </c>
      <c r="CF529" s="155">
        <f t="shared" si="9701"/>
        <v>1</v>
      </c>
      <c r="CG529" s="156">
        <f t="shared" si="9701"/>
        <v>1</v>
      </c>
      <c r="CH529" s="155">
        <f t="shared" si="9701"/>
        <v>1</v>
      </c>
      <c r="CI529" s="156">
        <f t="shared" si="9701"/>
        <v>1.0000000000000002</v>
      </c>
      <c r="CJ529" s="155">
        <f t="shared" si="9701"/>
        <v>1</v>
      </c>
      <c r="CK529" s="156">
        <f t="shared" si="9701"/>
        <v>1</v>
      </c>
    </row>
    <row r="530" spans="1:89" ht="14" thickTop="1">
      <c r="A530" s="187"/>
    </row>
    <row r="532" spans="1:89">
      <c r="A532" s="301">
        <f>+A501+1</f>
        <v>44030</v>
      </c>
      <c r="B532" s="301"/>
      <c r="C532" s="301"/>
      <c r="D532" s="301"/>
      <c r="BI532" s="300">
        <f>+BI470+2</f>
        <v>44030</v>
      </c>
      <c r="BJ532" s="300"/>
      <c r="BK532" s="300"/>
      <c r="BL532" s="300"/>
    </row>
    <row r="533" spans="1:89" ht="14" thickBot="1">
      <c r="AE533" s="272" t="s">
        <v>84</v>
      </c>
    </row>
    <row r="534" spans="1:89" ht="15" thickTop="1" thickBot="1">
      <c r="A534" s="298" t="s">
        <v>0</v>
      </c>
      <c r="B534" s="292" t="s">
        <v>1</v>
      </c>
      <c r="C534" s="293"/>
      <c r="D534" s="292" t="s">
        <v>2</v>
      </c>
      <c r="E534" s="293"/>
      <c r="F534" s="292" t="s">
        <v>3</v>
      </c>
      <c r="G534" s="293"/>
      <c r="H534" s="292" t="s">
        <v>4</v>
      </c>
      <c r="I534" s="293"/>
      <c r="J534" s="292" t="s">
        <v>5</v>
      </c>
      <c r="K534" s="293"/>
      <c r="L534" s="292" t="s">
        <v>6</v>
      </c>
      <c r="M534" s="293"/>
      <c r="N534" s="292" t="s">
        <v>7</v>
      </c>
      <c r="O534" s="293"/>
      <c r="P534" s="292" t="s">
        <v>8</v>
      </c>
      <c r="Q534" s="293"/>
      <c r="R534" s="292" t="s">
        <v>9</v>
      </c>
      <c r="S534" s="293"/>
      <c r="T534" s="292" t="s">
        <v>10</v>
      </c>
      <c r="U534" s="293"/>
      <c r="V534" s="292" t="s">
        <v>11</v>
      </c>
      <c r="W534" s="293"/>
      <c r="X534" s="292" t="s">
        <v>12</v>
      </c>
      <c r="Y534" s="293"/>
      <c r="Z534" s="294" t="s">
        <v>40</v>
      </c>
      <c r="AA534" s="295"/>
      <c r="AB534" s="296" t="s">
        <v>41</v>
      </c>
      <c r="AC534" s="297"/>
      <c r="AE534" s="298" t="s">
        <v>0</v>
      </c>
      <c r="AF534" s="292" t="s">
        <v>1</v>
      </c>
      <c r="AG534" s="293"/>
      <c r="AH534" s="292" t="s">
        <v>2</v>
      </c>
      <c r="AI534" s="293"/>
      <c r="AJ534" s="292" t="s">
        <v>3</v>
      </c>
      <c r="AK534" s="293"/>
      <c r="AL534" s="292" t="s">
        <v>4</v>
      </c>
      <c r="AM534" s="293"/>
      <c r="AN534" s="292" t="s">
        <v>5</v>
      </c>
      <c r="AO534" s="293"/>
      <c r="AP534" s="292" t="s">
        <v>6</v>
      </c>
      <c r="AQ534" s="293"/>
      <c r="AR534" s="292" t="s">
        <v>7</v>
      </c>
      <c r="AS534" s="293"/>
      <c r="AT534" s="292" t="s">
        <v>8</v>
      </c>
      <c r="AU534" s="293"/>
      <c r="AV534" s="292" t="s">
        <v>9</v>
      </c>
      <c r="AW534" s="293"/>
      <c r="AX534" s="292" t="s">
        <v>10</v>
      </c>
      <c r="AY534" s="293"/>
      <c r="AZ534" s="292" t="s">
        <v>11</v>
      </c>
      <c r="BA534" s="293"/>
      <c r="BB534" s="292" t="s">
        <v>12</v>
      </c>
      <c r="BC534" s="293"/>
      <c r="BD534" s="294" t="s">
        <v>40</v>
      </c>
      <c r="BE534" s="295"/>
      <c r="BF534" s="296" t="s">
        <v>41</v>
      </c>
      <c r="BG534" s="297"/>
      <c r="BI534" s="298" t="s">
        <v>0</v>
      </c>
      <c r="BJ534" s="292" t="s">
        <v>1</v>
      </c>
      <c r="BK534" s="293"/>
      <c r="BL534" s="292" t="s">
        <v>2</v>
      </c>
      <c r="BM534" s="293"/>
      <c r="BN534" s="292" t="s">
        <v>3</v>
      </c>
      <c r="BO534" s="293"/>
      <c r="BP534" s="292" t="s">
        <v>4</v>
      </c>
      <c r="BQ534" s="293"/>
      <c r="BR534" s="292" t="s">
        <v>5</v>
      </c>
      <c r="BS534" s="293"/>
      <c r="BT534" s="292" t="s">
        <v>6</v>
      </c>
      <c r="BU534" s="293"/>
      <c r="BV534" s="292" t="s">
        <v>7</v>
      </c>
      <c r="BW534" s="293"/>
      <c r="BX534" s="292" t="s">
        <v>8</v>
      </c>
      <c r="BY534" s="293"/>
      <c r="BZ534" s="292" t="s">
        <v>9</v>
      </c>
      <c r="CA534" s="293"/>
      <c r="CB534" s="292" t="s">
        <v>10</v>
      </c>
      <c r="CC534" s="293"/>
      <c r="CD534" s="292" t="s">
        <v>11</v>
      </c>
      <c r="CE534" s="293"/>
      <c r="CF534" s="292" t="s">
        <v>12</v>
      </c>
      <c r="CG534" s="293"/>
      <c r="CH534" s="294" t="s">
        <v>40</v>
      </c>
      <c r="CI534" s="295"/>
      <c r="CJ534" s="292" t="s">
        <v>41</v>
      </c>
      <c r="CK534" s="293"/>
    </row>
    <row r="535" spans="1:89" ht="15" thickTop="1" thickBot="1">
      <c r="A535" s="299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9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9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4" thickTop="1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5" t="str">
        <f>$AE$9</f>
        <v>07:00 - 07:59</v>
      </c>
      <c r="AF536" s="126">
        <f>SUMIF($A$9:$A$32,$AE536,B$536:B$559)</f>
        <v>249</v>
      </c>
      <c r="AG536" s="186">
        <f t="shared" ref="AG536:AV537" si="9702">SUMIF($A$9:$A$32,$AE536,C$536:C$559)</f>
        <v>247</v>
      </c>
      <c r="AH536" s="127">
        <f t="shared" si="9702"/>
        <v>191</v>
      </c>
      <c r="AI536" s="180">
        <f t="shared" si="9702"/>
        <v>127</v>
      </c>
      <c r="AJ536" s="126">
        <f t="shared" si="9702"/>
        <v>304</v>
      </c>
      <c r="AK536" s="128">
        <f t="shared" si="9702"/>
        <v>131</v>
      </c>
      <c r="AL536" s="127">
        <f t="shared" si="9702"/>
        <v>424</v>
      </c>
      <c r="AM536" s="180">
        <f t="shared" si="9702"/>
        <v>339</v>
      </c>
      <c r="AN536" s="126">
        <f t="shared" si="9702"/>
        <v>43</v>
      </c>
      <c r="AO536" s="128">
        <f t="shared" si="9702"/>
        <v>112</v>
      </c>
      <c r="AP536" s="127">
        <f t="shared" si="9702"/>
        <v>108</v>
      </c>
      <c r="AQ536" s="126">
        <f t="shared" si="9702"/>
        <v>214</v>
      </c>
      <c r="AR536" s="179">
        <f t="shared" si="9702"/>
        <v>341</v>
      </c>
      <c r="AS536" s="181">
        <f t="shared" si="9702"/>
        <v>348</v>
      </c>
      <c r="AT536" s="126">
        <f t="shared" si="9702"/>
        <v>204</v>
      </c>
      <c r="AU536" s="128">
        <f t="shared" si="9702"/>
        <v>148</v>
      </c>
      <c r="AV536" s="127">
        <f t="shared" si="9702"/>
        <v>229</v>
      </c>
      <c r="AW536" s="180">
        <f t="shared" ref="AW536:BE537" si="9703">SUMIF($A$9:$A$32,$AE536,S$536:S$559)</f>
        <v>153</v>
      </c>
      <c r="AX536" s="126">
        <f t="shared" si="9703"/>
        <v>23</v>
      </c>
      <c r="AY536" s="128">
        <f t="shared" si="9703"/>
        <v>70</v>
      </c>
      <c r="AZ536" s="127">
        <f t="shared" si="9703"/>
        <v>154</v>
      </c>
      <c r="BA536" s="180">
        <f t="shared" si="9703"/>
        <v>194</v>
      </c>
      <c r="BB536" s="126">
        <f t="shared" si="9703"/>
        <v>167</v>
      </c>
      <c r="BC536" s="128">
        <f t="shared" si="9703"/>
        <v>137</v>
      </c>
      <c r="BD536" s="184">
        <f t="shared" si="9703"/>
        <v>275</v>
      </c>
      <c r="BE536" s="185">
        <f t="shared" si="9703"/>
        <v>353</v>
      </c>
      <c r="BF536" s="170">
        <f>AF536+AH536+AJ536+AL536+AN536+AP536+AR536+AT536+AV536+AX536+AZ536+BB536+BD536</f>
        <v>2712</v>
      </c>
      <c r="BG536" s="171">
        <f>AG536+AI536+AK536+AM536+AO536+AQ536+AS536+AU536+AW536+AY536+BA536+BC536+BE536</f>
        <v>2573</v>
      </c>
      <c r="BH536" s="231"/>
      <c r="BI536" s="125" t="s">
        <v>16</v>
      </c>
      <c r="BJ536" s="129">
        <f>B536/B560</f>
        <v>0</v>
      </c>
      <c r="BK536" s="130">
        <f t="shared" ref="BK536" si="9704">C536/C560</f>
        <v>0</v>
      </c>
      <c r="BL536" s="131">
        <f t="shared" ref="BL536" si="9705">D536/D560</f>
        <v>0</v>
      </c>
      <c r="BM536" s="132">
        <f t="shared" ref="BM536" si="9706">E536/E560</f>
        <v>0</v>
      </c>
      <c r="BN536" s="129">
        <f t="shared" ref="BN536" si="9707">F536/F560</f>
        <v>0</v>
      </c>
      <c r="BO536" s="130">
        <f t="shared" ref="BO536" si="9708">G536/G560</f>
        <v>0</v>
      </c>
      <c r="BP536" s="131">
        <f t="shared" ref="BP536" si="9709">H536/H560</f>
        <v>0</v>
      </c>
      <c r="BQ536" s="132">
        <f t="shared" ref="BQ536" si="9710">I536/I560</f>
        <v>0</v>
      </c>
      <c r="BR536" s="129">
        <f t="shared" ref="BR536" si="9711">J536/J560</f>
        <v>0</v>
      </c>
      <c r="BS536" s="130">
        <f t="shared" ref="BS536" si="9712">K536/K560</f>
        <v>0</v>
      </c>
      <c r="BT536" s="131">
        <f t="shared" ref="BT536" si="9713">L536/L560</f>
        <v>0</v>
      </c>
      <c r="BU536" s="129">
        <f t="shared" ref="BU536" si="9714">M536/M560</f>
        <v>0</v>
      </c>
      <c r="BV536" s="133">
        <f t="shared" ref="BV536" si="9715">N536/N560</f>
        <v>0</v>
      </c>
      <c r="BW536" s="134">
        <f t="shared" ref="BW536" si="9716">O536/O560</f>
        <v>0</v>
      </c>
      <c r="BX536" s="129">
        <f t="shared" ref="BX536" si="9717">P536/P560</f>
        <v>0</v>
      </c>
      <c r="BY536" s="130">
        <f t="shared" ref="BY536" si="9718">Q536/Q560</f>
        <v>0</v>
      </c>
      <c r="BZ536" s="131">
        <f t="shared" ref="BZ536" si="9719">R536/R560</f>
        <v>0</v>
      </c>
      <c r="CA536" s="132">
        <f t="shared" ref="CA536" si="9720">S536/S560</f>
        <v>0</v>
      </c>
      <c r="CB536" s="129">
        <f t="shared" ref="CB536" si="9721">T536/T560</f>
        <v>0</v>
      </c>
      <c r="CC536" s="130">
        <f t="shared" ref="CC536" si="9722">U536/U560</f>
        <v>0</v>
      </c>
      <c r="CD536" s="131">
        <f t="shared" ref="CD536" si="9723">V536/V560</f>
        <v>0</v>
      </c>
      <c r="CE536" s="132">
        <f t="shared" ref="CE536" si="9724">W536/W560</f>
        <v>0</v>
      </c>
      <c r="CF536" s="129">
        <f t="shared" ref="CF536" si="9725">X536/X560</f>
        <v>0</v>
      </c>
      <c r="CG536" s="130">
        <f t="shared" ref="CG536" si="9726">Y536/Y560</f>
        <v>0</v>
      </c>
      <c r="CH536" s="131">
        <f t="shared" ref="CH536" si="9727">Z536/Z560</f>
        <v>0</v>
      </c>
      <c r="CI536" s="129">
        <f t="shared" ref="CI536" si="9728">AA536/AA560</f>
        <v>0</v>
      </c>
      <c r="CJ536" s="135">
        <f t="shared" ref="CJ536" si="9729">AB536/AB560</f>
        <v>0</v>
      </c>
      <c r="CK536" s="136">
        <f t="shared" ref="CK536" si="9730">AC536/AC560</f>
        <v>0</v>
      </c>
    </row>
    <row r="537" spans="1:89">
      <c r="A537" s="137" t="s">
        <v>17</v>
      </c>
      <c r="B537" s="189">
        <v>28</v>
      </c>
      <c r="C537" s="190">
        <v>0</v>
      </c>
      <c r="D537" s="191">
        <v>27</v>
      </c>
      <c r="E537" s="192">
        <v>0</v>
      </c>
      <c r="F537" s="189">
        <v>78</v>
      </c>
      <c r="G537" s="193">
        <v>2</v>
      </c>
      <c r="H537" s="191">
        <v>48</v>
      </c>
      <c r="I537" s="192">
        <v>4</v>
      </c>
      <c r="J537" s="189">
        <v>9</v>
      </c>
      <c r="K537" s="193">
        <v>9</v>
      </c>
      <c r="L537" s="191">
        <v>7</v>
      </c>
      <c r="M537" s="189">
        <v>2</v>
      </c>
      <c r="N537" s="194">
        <v>8</v>
      </c>
      <c r="O537" s="195">
        <v>12</v>
      </c>
      <c r="P537" s="189">
        <v>14</v>
      </c>
      <c r="Q537" s="193">
        <v>15</v>
      </c>
      <c r="R537" s="191">
        <v>3</v>
      </c>
      <c r="S537" s="192">
        <v>0</v>
      </c>
      <c r="T537" s="189">
        <v>0</v>
      </c>
      <c r="U537" s="193">
        <v>0</v>
      </c>
      <c r="V537" s="191">
        <v>0</v>
      </c>
      <c r="W537" s="192">
        <v>0</v>
      </c>
      <c r="X537" s="189">
        <v>0</v>
      </c>
      <c r="Y537" s="193">
        <v>0</v>
      </c>
      <c r="Z537" s="191">
        <v>0</v>
      </c>
      <c r="AA537" s="189">
        <v>0</v>
      </c>
      <c r="AB537" s="172">
        <f t="shared" ref="AB537:AB556" si="9731">SUM(B537,D537,F537,H537,J537,L537,N537,P537,R537,T537,V537,X537,Z537)</f>
        <v>222</v>
      </c>
      <c r="AC537" s="173">
        <f t="shared" ref="AC537:AC556" si="9732">SUM(C537,E537,G537,I537,K537,M537,O537,Q537,S537,U537,W537,Y537,AA537)</f>
        <v>44</v>
      </c>
      <c r="AD537" s="232"/>
      <c r="AE537" s="277" t="str">
        <f>$AE$10</f>
        <v>08:00 - 08:59</v>
      </c>
      <c r="AF537" s="126">
        <f>SUMIF($A$9:$A$32,$AE537,B$536:B$559)</f>
        <v>294</v>
      </c>
      <c r="AG537" s="190">
        <f t="shared" si="9702"/>
        <v>319</v>
      </c>
      <c r="AH537" s="191">
        <f t="shared" si="9702"/>
        <v>234</v>
      </c>
      <c r="AI537" s="192">
        <f t="shared" si="9702"/>
        <v>122</v>
      </c>
      <c r="AJ537" s="278">
        <f t="shared" si="9702"/>
        <v>282</v>
      </c>
      <c r="AK537" s="193">
        <f t="shared" si="9702"/>
        <v>149</v>
      </c>
      <c r="AL537" s="191">
        <f t="shared" si="9702"/>
        <v>506</v>
      </c>
      <c r="AM537" s="192">
        <f t="shared" si="9702"/>
        <v>358</v>
      </c>
      <c r="AN537" s="278">
        <f t="shared" si="9702"/>
        <v>53</v>
      </c>
      <c r="AO537" s="193">
        <f t="shared" si="9702"/>
        <v>87</v>
      </c>
      <c r="AP537" s="191">
        <f t="shared" si="9702"/>
        <v>106</v>
      </c>
      <c r="AQ537" s="278">
        <f t="shared" si="9702"/>
        <v>278</v>
      </c>
      <c r="AR537" s="194">
        <f t="shared" si="9702"/>
        <v>336</v>
      </c>
      <c r="AS537" s="195">
        <f t="shared" si="9702"/>
        <v>403</v>
      </c>
      <c r="AT537" s="278">
        <f t="shared" si="9702"/>
        <v>217</v>
      </c>
      <c r="AU537" s="193">
        <f t="shared" si="9702"/>
        <v>129</v>
      </c>
      <c r="AV537" s="191">
        <f t="shared" si="9702"/>
        <v>301</v>
      </c>
      <c r="AW537" s="192">
        <f t="shared" si="9703"/>
        <v>160</v>
      </c>
      <c r="AX537" s="278">
        <f t="shared" si="9703"/>
        <v>34</v>
      </c>
      <c r="AY537" s="193">
        <f t="shared" si="9703"/>
        <v>49</v>
      </c>
      <c r="AZ537" s="191">
        <f t="shared" si="9703"/>
        <v>146</v>
      </c>
      <c r="BA537" s="192">
        <f t="shared" si="9703"/>
        <v>291</v>
      </c>
      <c r="BB537" s="278">
        <f t="shared" si="9703"/>
        <v>164</v>
      </c>
      <c r="BC537" s="193">
        <f t="shared" si="9703"/>
        <v>131</v>
      </c>
      <c r="BD537" s="191">
        <f t="shared" si="9703"/>
        <v>346</v>
      </c>
      <c r="BE537" s="278">
        <f t="shared" si="9703"/>
        <v>373</v>
      </c>
      <c r="BF537" s="172">
        <f>SUM(AF537,AH537,AJ537,AL537,AN537,AP537,AR537,AT537,AV537,AX537,AZ537,BB537,BD537)</f>
        <v>3019</v>
      </c>
      <c r="BG537" s="173">
        <f>SUM(AG537,AI537,AK537,AM537,AO537,AQ537,AS537,AU537,AW537,AY537,BA537,BC537,BE537)</f>
        <v>2849</v>
      </c>
      <c r="BH537" s="232"/>
      <c r="BI537" s="137" t="s">
        <v>17</v>
      </c>
      <c r="BJ537" s="129">
        <f>B537/B560</f>
        <v>8.2889283599763171E-3</v>
      </c>
      <c r="BK537" s="130">
        <f t="shared" ref="BK537" si="9733">C537/C560</f>
        <v>0</v>
      </c>
      <c r="BL537" s="131">
        <f t="shared" ref="BL537" si="9734">D537/D560</f>
        <v>1.418812401471361E-2</v>
      </c>
      <c r="BM537" s="132">
        <f t="shared" ref="BM537" si="9735">E537/E560</f>
        <v>0</v>
      </c>
      <c r="BN537" s="129">
        <f t="shared" ref="BN537" si="9736">F537/F560</f>
        <v>2.5853496851176664E-2</v>
      </c>
      <c r="BO537" s="130">
        <f t="shared" ref="BO537" si="9737">G537/G560</f>
        <v>6.2597809076682311E-4</v>
      </c>
      <c r="BP537" s="131">
        <f t="shared" ref="BP537" si="9738">H537/H560</f>
        <v>8.4343700579862946E-3</v>
      </c>
      <c r="BQ537" s="132">
        <f t="shared" ref="BQ537" si="9739">I537/I560</f>
        <v>6.9432390210032982E-4</v>
      </c>
      <c r="BR537" s="129">
        <f t="shared" ref="BR537" si="9740">J537/J560</f>
        <v>9.1001011122345803E-3</v>
      </c>
      <c r="BS537" s="130">
        <f t="shared" ref="BS537" si="9741">K537/K560</f>
        <v>1.1124845488257108E-2</v>
      </c>
      <c r="BT537" s="131">
        <f t="shared" ref="BT537" si="9742">L537/L560</f>
        <v>2.6535253980288099E-3</v>
      </c>
      <c r="BU537" s="129">
        <f t="shared" ref="BU537" si="9743">M537/M560</f>
        <v>9.2165898617511521E-4</v>
      </c>
      <c r="BV537" s="133">
        <f t="shared" ref="BV537" si="9744">N537/N560</f>
        <v>1.5232292460015233E-3</v>
      </c>
      <c r="BW537" s="134">
        <f t="shared" ref="BW537" si="9745">O537/O560</f>
        <v>2.6229508196721311E-3</v>
      </c>
      <c r="BX537" s="129">
        <f t="shared" ref="BX537" si="9746">P537/P560</f>
        <v>4.5030556449018981E-3</v>
      </c>
      <c r="BY537" s="130">
        <f t="shared" ref="BY537" si="9747">Q537/Q560</f>
        <v>6.3884156729131173E-3</v>
      </c>
      <c r="BZ537" s="131">
        <f t="shared" ref="BZ537" si="9748">R537/R560</f>
        <v>8.9982003599280147E-4</v>
      </c>
      <c r="CA537" s="132">
        <f t="shared" ref="CA537" si="9749">S537/S560</f>
        <v>0</v>
      </c>
      <c r="CB537" s="129">
        <f t="shared" ref="CB537" si="9750">T537/T560</f>
        <v>0</v>
      </c>
      <c r="CC537" s="130">
        <f t="shared" ref="CC537" si="9751">U537/U560</f>
        <v>0</v>
      </c>
      <c r="CD537" s="131">
        <f t="shared" ref="CD537" si="9752">V537/V560</f>
        <v>0</v>
      </c>
      <c r="CE537" s="132">
        <f t="shared" ref="CE537" si="9753">W537/W560</f>
        <v>0</v>
      </c>
      <c r="CF537" s="129">
        <f t="shared" ref="CF537" si="9754">X537/X560</f>
        <v>0</v>
      </c>
      <c r="CG537" s="130">
        <f t="shared" ref="CG537" si="9755">Y537/Y560</f>
        <v>0</v>
      </c>
      <c r="CH537" s="131">
        <f t="shared" ref="CH537" si="9756">Z537/Z560</f>
        <v>0</v>
      </c>
      <c r="CI537" s="129">
        <f t="shared" ref="CI537" si="9757">AA537/AA560</f>
        <v>0</v>
      </c>
      <c r="CJ537" s="135">
        <f t="shared" ref="CJ537" si="9758">AB537/AB560</f>
        <v>5.5753679240544479E-3</v>
      </c>
      <c r="CK537" s="136">
        <f t="shared" ref="CK537" si="9759">AC537/AC560</f>
        <v>1.1071410598359418E-3</v>
      </c>
    </row>
    <row r="538" spans="1:89" ht="14" thickBot="1">
      <c r="A538" s="146" t="s">
        <v>18</v>
      </c>
      <c r="B538" s="196">
        <v>122</v>
      </c>
      <c r="C538" s="197">
        <v>0</v>
      </c>
      <c r="D538" s="198">
        <v>98</v>
      </c>
      <c r="E538" s="199">
        <v>2</v>
      </c>
      <c r="F538" s="196">
        <v>162</v>
      </c>
      <c r="G538" s="200">
        <v>12</v>
      </c>
      <c r="H538" s="198">
        <v>185</v>
      </c>
      <c r="I538" s="199">
        <v>34</v>
      </c>
      <c r="J538" s="196">
        <v>23</v>
      </c>
      <c r="K538" s="200">
        <v>18</v>
      </c>
      <c r="L538" s="198">
        <v>31</v>
      </c>
      <c r="M538" s="196">
        <v>56</v>
      </c>
      <c r="N538" s="201">
        <v>153</v>
      </c>
      <c r="O538" s="202">
        <v>126</v>
      </c>
      <c r="P538" s="196">
        <v>107</v>
      </c>
      <c r="Q538" s="200">
        <v>107</v>
      </c>
      <c r="R538" s="198">
        <v>90</v>
      </c>
      <c r="S538" s="199">
        <v>52</v>
      </c>
      <c r="T538" s="196">
        <v>19</v>
      </c>
      <c r="U538" s="200">
        <v>24</v>
      </c>
      <c r="V538" s="198">
        <v>35</v>
      </c>
      <c r="W538" s="199">
        <v>70</v>
      </c>
      <c r="X538" s="196">
        <v>135</v>
      </c>
      <c r="Y538" s="200">
        <v>69</v>
      </c>
      <c r="Z538" s="198">
        <v>160</v>
      </c>
      <c r="AA538" s="196">
        <v>117</v>
      </c>
      <c r="AB538" s="172">
        <f t="shared" si="9731"/>
        <v>1320</v>
      </c>
      <c r="AC538" s="173">
        <f t="shared" si="9732"/>
        <v>687</v>
      </c>
      <c r="AE538" s="275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3.6116044997039666E-2</v>
      </c>
      <c r="BK538" s="130">
        <f t="shared" ref="BK538" si="9760">C538/C560</f>
        <v>0</v>
      </c>
      <c r="BL538" s="131">
        <f t="shared" ref="BL538" si="9761">D538/D560</f>
        <v>5.1497635312664214E-2</v>
      </c>
      <c r="BM538" s="132">
        <f t="shared" ref="BM538" si="9762">E538/E560</f>
        <v>7.4515648286140089E-4</v>
      </c>
      <c r="BN538" s="129">
        <f t="shared" ref="BN538" si="9763">F538/F560</f>
        <v>5.3695724229366922E-2</v>
      </c>
      <c r="BO538" s="130">
        <f t="shared" ref="BO538" si="9764">G538/G560</f>
        <v>3.7558685446009389E-3</v>
      </c>
      <c r="BP538" s="131">
        <f t="shared" ref="BP538" si="9765">H538/H560</f>
        <v>3.2507467931822173E-2</v>
      </c>
      <c r="BQ538" s="132">
        <f t="shared" ref="BQ538" si="9766">I538/I560</f>
        <v>5.9017531678528037E-3</v>
      </c>
      <c r="BR538" s="129">
        <f t="shared" ref="BR538" si="9767">J538/J560</f>
        <v>2.3255813953488372E-2</v>
      </c>
      <c r="BS538" s="130">
        <f t="shared" ref="BS538" si="9768">K538/K560</f>
        <v>2.2249690976514216E-2</v>
      </c>
      <c r="BT538" s="131">
        <f t="shared" ref="BT538" si="9769">L538/L560</f>
        <v>1.1751326762699014E-2</v>
      </c>
      <c r="BU538" s="129">
        <f t="shared" ref="BU538" si="9770">M538/M560</f>
        <v>2.5806451612903226E-2</v>
      </c>
      <c r="BV538" s="133">
        <f t="shared" ref="BV538" si="9771">N538/N560</f>
        <v>2.9131759329779131E-2</v>
      </c>
      <c r="BW538" s="134">
        <f t="shared" ref="BW538" si="9772">O538/O560</f>
        <v>2.7540983606557379E-2</v>
      </c>
      <c r="BX538" s="129">
        <f t="shared" ref="BX538" si="9773">P538/P560</f>
        <v>3.4416211000321648E-2</v>
      </c>
      <c r="BY538" s="130">
        <f t="shared" ref="BY538" si="9774">Q538/Q560</f>
        <v>4.5570698466780239E-2</v>
      </c>
      <c r="BZ538" s="131">
        <f t="shared" ref="BZ538" si="9775">R538/R560</f>
        <v>2.6994601079784044E-2</v>
      </c>
      <c r="CA538" s="132">
        <f t="shared" ref="CA538" si="9776">S538/S560</f>
        <v>1.8604651162790697E-2</v>
      </c>
      <c r="CB538" s="129">
        <f t="shared" ref="CB538" si="9777">T538/T560</f>
        <v>3.292894280762565E-2</v>
      </c>
      <c r="CC538" s="130">
        <f t="shared" ref="CC538" si="9778">U538/U560</f>
        <v>6.1068702290076333E-2</v>
      </c>
      <c r="CD538" s="131">
        <f t="shared" ref="CD538" si="9779">V538/V560</f>
        <v>9.9601593625498006E-3</v>
      </c>
      <c r="CE538" s="132">
        <f t="shared" ref="CE538" si="9780">W538/W560</f>
        <v>2.4535576586049771E-2</v>
      </c>
      <c r="CF538" s="129">
        <f t="shared" ref="CF538" si="9781">X538/X560</f>
        <v>6.1475409836065573E-2</v>
      </c>
      <c r="CG538" s="130">
        <f t="shared" ref="CG538" si="9782">Y538/Y560</f>
        <v>4.1717049576783558E-2</v>
      </c>
      <c r="CH538" s="131">
        <f t="shared" ref="CH538" si="9783">Z538/Z560</f>
        <v>3.7914691943127965E-2</v>
      </c>
      <c r="CI538" s="129">
        <f t="shared" ref="CI538" si="9784">AA538/AA560</f>
        <v>1.9867549668874173E-2</v>
      </c>
      <c r="CJ538" s="135">
        <f t="shared" ref="CJ538" si="9785">AB538/AB560</f>
        <v>3.3150836305188607E-2</v>
      </c>
      <c r="CK538" s="136">
        <f t="shared" ref="CK538" si="9786">AC538/AC560</f>
        <v>1.7286497911529364E-2</v>
      </c>
    </row>
    <row r="539" spans="1:89" ht="15" thickTop="1" thickBot="1">
      <c r="A539" s="137" t="s">
        <v>19</v>
      </c>
      <c r="B539" s="189">
        <v>176</v>
      </c>
      <c r="C539" s="190">
        <v>125</v>
      </c>
      <c r="D539" s="191">
        <v>154</v>
      </c>
      <c r="E539" s="192">
        <v>143</v>
      </c>
      <c r="F539" s="189">
        <v>224</v>
      </c>
      <c r="G539" s="193">
        <v>118</v>
      </c>
      <c r="H539" s="191">
        <v>341</v>
      </c>
      <c r="I539" s="192">
        <v>262</v>
      </c>
      <c r="J539" s="189">
        <v>24</v>
      </c>
      <c r="K539" s="193">
        <v>68</v>
      </c>
      <c r="L539" s="191">
        <v>107</v>
      </c>
      <c r="M539" s="189">
        <v>155</v>
      </c>
      <c r="N539" s="194">
        <v>252</v>
      </c>
      <c r="O539" s="195">
        <v>318</v>
      </c>
      <c r="P539" s="189">
        <v>172</v>
      </c>
      <c r="Q539" s="193">
        <v>155</v>
      </c>
      <c r="R539" s="191">
        <v>173</v>
      </c>
      <c r="S539" s="192">
        <v>121</v>
      </c>
      <c r="T539" s="189">
        <v>24</v>
      </c>
      <c r="U539" s="193">
        <v>49</v>
      </c>
      <c r="V539" s="191">
        <v>123</v>
      </c>
      <c r="W539" s="192">
        <v>101</v>
      </c>
      <c r="X539" s="189">
        <v>157</v>
      </c>
      <c r="Y539" s="193">
        <v>99</v>
      </c>
      <c r="Z539" s="191">
        <v>220</v>
      </c>
      <c r="AA539" s="189">
        <v>213</v>
      </c>
      <c r="AB539" s="172">
        <f t="shared" si="9731"/>
        <v>2147</v>
      </c>
      <c r="AC539" s="173">
        <f t="shared" si="9732"/>
        <v>1927</v>
      </c>
      <c r="AE539" s="269" t="s">
        <v>13</v>
      </c>
      <c r="AF539" s="20">
        <f t="shared" ref="AF539:BG539" si="9787">SUM(AF536:AF538)</f>
        <v>543</v>
      </c>
      <c r="AG539" s="21">
        <f t="shared" si="9787"/>
        <v>566</v>
      </c>
      <c r="AH539" s="20">
        <f t="shared" si="9787"/>
        <v>425</v>
      </c>
      <c r="AI539" s="21">
        <f t="shared" si="9787"/>
        <v>249</v>
      </c>
      <c r="AJ539" s="20">
        <f t="shared" si="9787"/>
        <v>586</v>
      </c>
      <c r="AK539" s="21">
        <f t="shared" si="9787"/>
        <v>280</v>
      </c>
      <c r="AL539" s="20">
        <f t="shared" si="9787"/>
        <v>930</v>
      </c>
      <c r="AM539" s="21">
        <f t="shared" si="9787"/>
        <v>697</v>
      </c>
      <c r="AN539" s="20">
        <f t="shared" si="9787"/>
        <v>96</v>
      </c>
      <c r="AO539" s="21">
        <f t="shared" si="9787"/>
        <v>199</v>
      </c>
      <c r="AP539" s="20">
        <f t="shared" si="9787"/>
        <v>214</v>
      </c>
      <c r="AQ539" s="21">
        <f t="shared" si="9787"/>
        <v>492</v>
      </c>
      <c r="AR539" s="20">
        <f t="shared" si="9787"/>
        <v>677</v>
      </c>
      <c r="AS539" s="21">
        <f t="shared" si="9787"/>
        <v>751</v>
      </c>
      <c r="AT539" s="20">
        <f t="shared" si="9787"/>
        <v>421</v>
      </c>
      <c r="AU539" s="21">
        <f t="shared" si="9787"/>
        <v>277</v>
      </c>
      <c r="AV539" s="20">
        <f t="shared" si="9787"/>
        <v>530</v>
      </c>
      <c r="AW539" s="21">
        <f t="shared" si="9787"/>
        <v>313</v>
      </c>
      <c r="AX539" s="20">
        <f t="shared" si="9787"/>
        <v>57</v>
      </c>
      <c r="AY539" s="21">
        <f t="shared" si="9787"/>
        <v>119</v>
      </c>
      <c r="AZ539" s="20">
        <f t="shared" si="9787"/>
        <v>300</v>
      </c>
      <c r="BA539" s="21">
        <f t="shared" si="9787"/>
        <v>485</v>
      </c>
      <c r="BB539" s="20">
        <f t="shared" si="9787"/>
        <v>331</v>
      </c>
      <c r="BC539" s="21">
        <f t="shared" si="9787"/>
        <v>268</v>
      </c>
      <c r="BD539" s="20">
        <f t="shared" si="9787"/>
        <v>621</v>
      </c>
      <c r="BE539" s="21">
        <f t="shared" si="9787"/>
        <v>726</v>
      </c>
      <c r="BF539" s="174">
        <f t="shared" si="9787"/>
        <v>5731</v>
      </c>
      <c r="BG539" s="175">
        <f t="shared" si="9787"/>
        <v>5422</v>
      </c>
      <c r="BI539" s="137" t="s">
        <v>19</v>
      </c>
      <c r="BJ539" s="129">
        <f>B539/B560</f>
        <v>5.2101835405565421E-2</v>
      </c>
      <c r="BK539" s="130">
        <f t="shared" ref="BK539" si="9788">C539/C560</f>
        <v>2.7079722703639515E-2</v>
      </c>
      <c r="BL539" s="131">
        <f t="shared" ref="BL539" si="9789">D539/D560</f>
        <v>8.0924855491329481E-2</v>
      </c>
      <c r="BM539" s="132">
        <f t="shared" ref="BM539" si="9790">E539/E560</f>
        <v>5.3278688524590161E-2</v>
      </c>
      <c r="BN539" s="129">
        <f t="shared" ref="BN539" si="9791">F539/F560</f>
        <v>7.4245939675174011E-2</v>
      </c>
      <c r="BO539" s="130">
        <f t="shared" ref="BO539" si="9792">G539/G560</f>
        <v>3.6932707355242567E-2</v>
      </c>
      <c r="BP539" s="131">
        <f t="shared" ref="BP539" si="9793">H539/H560</f>
        <v>5.9919170620277629E-2</v>
      </c>
      <c r="BQ539" s="132">
        <f t="shared" ref="BQ539" si="9794">I539/I560</f>
        <v>4.5478215587571605E-2</v>
      </c>
      <c r="BR539" s="129">
        <f t="shared" ref="BR539" si="9795">J539/J560</f>
        <v>2.4266936299292215E-2</v>
      </c>
      <c r="BS539" s="130">
        <f t="shared" ref="BS539" si="9796">K539/K560</f>
        <v>8.4054388133498151E-2</v>
      </c>
      <c r="BT539" s="131">
        <f t="shared" ref="BT539" si="9797">L539/L560</f>
        <v>4.056103108415466E-2</v>
      </c>
      <c r="BU539" s="129">
        <f t="shared" ref="BU539" si="9798">M539/M560</f>
        <v>7.1428571428571425E-2</v>
      </c>
      <c r="BV539" s="133">
        <f t="shared" ref="BV539" si="9799">N539/N560</f>
        <v>4.7981721249047982E-2</v>
      </c>
      <c r="BW539" s="134">
        <f t="shared" ref="BW539" si="9800">O539/O560</f>
        <v>6.9508196721311477E-2</v>
      </c>
      <c r="BX539" s="129">
        <f t="shared" ref="BX539" si="9801">P539/P560</f>
        <v>5.5323255065937597E-2</v>
      </c>
      <c r="BY539" s="130">
        <f t="shared" ref="BY539" si="9802">Q539/Q560</f>
        <v>6.601362862010221E-2</v>
      </c>
      <c r="BZ539" s="131">
        <f t="shared" ref="BZ539" si="9803">R539/R560</f>
        <v>5.1889622075584882E-2</v>
      </c>
      <c r="CA539" s="132">
        <f t="shared" ref="CA539" si="9804">S539/S560</f>
        <v>4.3291592128801432E-2</v>
      </c>
      <c r="CB539" s="129">
        <f t="shared" ref="CB539" si="9805">T539/T560</f>
        <v>4.1594454072790298E-2</v>
      </c>
      <c r="CC539" s="130">
        <f t="shared" ref="CC539" si="9806">U539/U560</f>
        <v>0.12468193384223919</v>
      </c>
      <c r="CD539" s="131">
        <f t="shared" ref="CD539" si="9807">V539/V560</f>
        <v>3.5002845759817873E-2</v>
      </c>
      <c r="CE539" s="132">
        <f t="shared" ref="CE539" si="9808">W539/W560</f>
        <v>3.5401331931300385E-2</v>
      </c>
      <c r="CF539" s="129">
        <f t="shared" ref="CF539" si="9809">X539/X560</f>
        <v>7.1493624772313302E-2</v>
      </c>
      <c r="CG539" s="130">
        <f t="shared" ref="CG539" si="9810">Y539/Y560</f>
        <v>5.9854897218863362E-2</v>
      </c>
      <c r="CH539" s="131">
        <f t="shared" ref="CH539" si="9811">Z539/Z560</f>
        <v>5.2132701421800945E-2</v>
      </c>
      <c r="CI539" s="129">
        <f t="shared" ref="CI539" si="9812">AA539/AA560</f>
        <v>3.616912888436067E-2</v>
      </c>
      <c r="CJ539" s="135">
        <f t="shared" ref="CJ539" si="9813">AB539/AB560</f>
        <v>5.3920337535787836E-2</v>
      </c>
      <c r="CK539" s="136">
        <f t="shared" ref="CK539" si="9814">AC539/AC560</f>
        <v>4.8487745961451362E-2</v>
      </c>
    </row>
    <row r="540" spans="1:89" ht="14" thickTop="1">
      <c r="A540" s="146" t="s">
        <v>20</v>
      </c>
      <c r="B540" s="196">
        <v>249</v>
      </c>
      <c r="C540" s="197">
        <v>247</v>
      </c>
      <c r="D540" s="198">
        <v>191</v>
      </c>
      <c r="E540" s="199">
        <v>127</v>
      </c>
      <c r="F540" s="196">
        <v>304</v>
      </c>
      <c r="G540" s="200">
        <v>131</v>
      </c>
      <c r="H540" s="198">
        <v>424</v>
      </c>
      <c r="I540" s="199">
        <v>339</v>
      </c>
      <c r="J540" s="196">
        <v>43</v>
      </c>
      <c r="K540" s="200">
        <v>112</v>
      </c>
      <c r="L540" s="198">
        <v>108</v>
      </c>
      <c r="M540" s="196">
        <v>214</v>
      </c>
      <c r="N540" s="201">
        <v>341</v>
      </c>
      <c r="O540" s="202">
        <v>348</v>
      </c>
      <c r="P540" s="196">
        <v>204</v>
      </c>
      <c r="Q540" s="200">
        <v>148</v>
      </c>
      <c r="R540" s="198">
        <v>229</v>
      </c>
      <c r="S540" s="199">
        <v>153</v>
      </c>
      <c r="T540" s="196">
        <v>23</v>
      </c>
      <c r="U540" s="200">
        <v>70</v>
      </c>
      <c r="V540" s="198">
        <v>154</v>
      </c>
      <c r="W540" s="199">
        <v>194</v>
      </c>
      <c r="X540" s="196">
        <v>167</v>
      </c>
      <c r="Y540" s="200">
        <v>137</v>
      </c>
      <c r="Z540" s="198">
        <v>275</v>
      </c>
      <c r="AA540" s="196">
        <v>353</v>
      </c>
      <c r="AB540" s="172">
        <f t="shared" si="9731"/>
        <v>2712</v>
      </c>
      <c r="AC540" s="173">
        <f t="shared" si="9732"/>
        <v>2573</v>
      </c>
      <c r="BI540" s="146" t="s">
        <v>20</v>
      </c>
      <c r="BJ540" s="129">
        <f>B540/B560</f>
        <v>7.3712255772646534E-2</v>
      </c>
      <c r="BK540" s="130">
        <f t="shared" ref="BK540" si="9815">C540/C560</f>
        <v>5.3509532062391681E-2</v>
      </c>
      <c r="BL540" s="131">
        <f t="shared" ref="BL540" si="9816">D540/D560</f>
        <v>0.10036784025223332</v>
      </c>
      <c r="BM540" s="132">
        <f t="shared" ref="BM540" si="9817">E540/E560</f>
        <v>4.7317436661698957E-2</v>
      </c>
      <c r="BN540" s="129">
        <f t="shared" ref="BN540" si="9818">F540/F560</f>
        <v>0.10076234670202187</v>
      </c>
      <c r="BO540" s="130">
        <f t="shared" ref="BO540" si="9819">G540/G560</f>
        <v>4.1001564945226915E-2</v>
      </c>
      <c r="BP540" s="131">
        <f t="shared" ref="BP540" si="9820">H540/H560</f>
        <v>7.4503602178878928E-2</v>
      </c>
      <c r="BQ540" s="132">
        <f t="shared" ref="BQ540" si="9821">I540/I560</f>
        <v>5.8843950703002953E-2</v>
      </c>
      <c r="BR540" s="129">
        <f t="shared" ref="BR540" si="9822">J540/J560</f>
        <v>4.3478260869565216E-2</v>
      </c>
      <c r="BS540" s="130">
        <f t="shared" ref="BS540" si="9823">K540/K560</f>
        <v>0.138442521631644</v>
      </c>
      <c r="BT540" s="131">
        <f t="shared" ref="BT540" si="9824">L540/L560</f>
        <v>4.0940106141015918E-2</v>
      </c>
      <c r="BU540" s="129">
        <f t="shared" ref="BU540" si="9825">M540/M560</f>
        <v>9.8617511520737333E-2</v>
      </c>
      <c r="BV540" s="133">
        <f t="shared" ref="BV540" si="9826">N540/N560</f>
        <v>6.4927646610814932E-2</v>
      </c>
      <c r="BW540" s="134">
        <f t="shared" ref="BW540" si="9827">O540/O560</f>
        <v>7.6065573770491807E-2</v>
      </c>
      <c r="BX540" s="129">
        <f t="shared" ref="BX540" si="9828">P540/P560</f>
        <v>6.5615953682856221E-2</v>
      </c>
      <c r="BY540" s="130">
        <f t="shared" ref="BY540" si="9829">Q540/Q560</f>
        <v>6.3032367972742753E-2</v>
      </c>
      <c r="BZ540" s="131">
        <f t="shared" ref="BZ540" si="9830">R540/R560</f>
        <v>6.8686262747450516E-2</v>
      </c>
      <c r="CA540" s="132">
        <f t="shared" ref="CA540" si="9831">S540/S560</f>
        <v>5.4740608228980324E-2</v>
      </c>
      <c r="CB540" s="129">
        <f t="shared" ref="CB540" si="9832">T540/T560</f>
        <v>3.9861351819757362E-2</v>
      </c>
      <c r="CC540" s="130">
        <f t="shared" ref="CC540" si="9833">U540/U560</f>
        <v>0.17811704834605599</v>
      </c>
      <c r="CD540" s="131">
        <f t="shared" ref="CD540" si="9834">V540/V560</f>
        <v>4.3824701195219126E-2</v>
      </c>
      <c r="CE540" s="132">
        <f t="shared" ref="CE540" si="9835">W540/W560</f>
        <v>6.7998597967052224E-2</v>
      </c>
      <c r="CF540" s="129">
        <f t="shared" ref="CF540" si="9836">X540/X560</f>
        <v>7.6047358834244086E-2</v>
      </c>
      <c r="CG540" s="130">
        <f t="shared" ref="CG540" si="9837">Y540/Y560</f>
        <v>8.2829504232164453E-2</v>
      </c>
      <c r="CH540" s="131">
        <f t="shared" ref="CH540" si="9838">Z540/Z560</f>
        <v>6.5165876777251192E-2</v>
      </c>
      <c r="CI540" s="129">
        <f t="shared" ref="CI540" si="9839">AA540/AA560</f>
        <v>5.9942265240278486E-2</v>
      </c>
      <c r="CJ540" s="135">
        <f t="shared" ref="CJ540" si="9840">AB540/AB560</f>
        <v>6.8109900045205687E-2</v>
      </c>
      <c r="CK540" s="136">
        <f t="shared" ref="CK540" si="9841">AC540/AC560</f>
        <v>6.4742589703588149E-2</v>
      </c>
    </row>
    <row r="541" spans="1:89" ht="14" thickBot="1">
      <c r="A541" s="137" t="s">
        <v>21</v>
      </c>
      <c r="B541" s="189">
        <v>294</v>
      </c>
      <c r="C541" s="190">
        <v>319</v>
      </c>
      <c r="D541" s="191">
        <v>234</v>
      </c>
      <c r="E541" s="192">
        <v>122</v>
      </c>
      <c r="F541" s="189">
        <v>282</v>
      </c>
      <c r="G541" s="193">
        <v>149</v>
      </c>
      <c r="H541" s="191">
        <v>506</v>
      </c>
      <c r="I541" s="192">
        <v>358</v>
      </c>
      <c r="J541" s="189">
        <v>53</v>
      </c>
      <c r="K541" s="193">
        <v>87</v>
      </c>
      <c r="L541" s="191">
        <v>106</v>
      </c>
      <c r="M541" s="189">
        <v>278</v>
      </c>
      <c r="N541" s="194">
        <v>336</v>
      </c>
      <c r="O541" s="195">
        <v>403</v>
      </c>
      <c r="P541" s="189">
        <v>217</v>
      </c>
      <c r="Q541" s="193">
        <v>129</v>
      </c>
      <c r="R541" s="191">
        <v>301</v>
      </c>
      <c r="S541" s="192">
        <v>160</v>
      </c>
      <c r="T541" s="189">
        <v>34</v>
      </c>
      <c r="U541" s="193">
        <v>49</v>
      </c>
      <c r="V541" s="191">
        <v>146</v>
      </c>
      <c r="W541" s="192">
        <v>291</v>
      </c>
      <c r="X541" s="189">
        <v>164</v>
      </c>
      <c r="Y541" s="193">
        <v>131</v>
      </c>
      <c r="Z541" s="191">
        <v>346</v>
      </c>
      <c r="AA541" s="189">
        <v>373</v>
      </c>
      <c r="AB541" s="172">
        <f t="shared" si="9731"/>
        <v>3019</v>
      </c>
      <c r="AC541" s="173">
        <f t="shared" si="9732"/>
        <v>2849</v>
      </c>
      <c r="AE541" s="272" t="s">
        <v>85</v>
      </c>
      <c r="BI541" s="137" t="s">
        <v>21</v>
      </c>
      <c r="BJ541" s="129">
        <f>B541/B560</f>
        <v>8.7033747779751328E-2</v>
      </c>
      <c r="BK541" s="130">
        <f t="shared" ref="BK541" si="9842">C541/C560</f>
        <v>6.9107452339688041E-2</v>
      </c>
      <c r="BL541" s="131">
        <f t="shared" ref="BL541" si="9843">D541/D560</f>
        <v>0.12296374146085129</v>
      </c>
      <c r="BM541" s="132">
        <f t="shared" ref="BM541" si="9844">E541/E560</f>
        <v>4.5454545454545456E-2</v>
      </c>
      <c r="BN541" s="129">
        <f t="shared" ref="BN541" si="9845">F541/F560</f>
        <v>9.3470334769638716E-2</v>
      </c>
      <c r="BO541" s="130">
        <f t="shared" ref="BO541" si="9846">G541/G560</f>
        <v>4.6635367762128323E-2</v>
      </c>
      <c r="BP541" s="131">
        <f t="shared" ref="BP541" si="9847">H541/H560</f>
        <v>8.8912317694605517E-2</v>
      </c>
      <c r="BQ541" s="132">
        <f t="shared" ref="BQ541" si="9848">I541/I560</f>
        <v>6.214198923797952E-2</v>
      </c>
      <c r="BR541" s="129">
        <f t="shared" ref="BR541" si="9849">J541/J560</f>
        <v>5.3589484327603638E-2</v>
      </c>
      <c r="BS541" s="130">
        <f t="shared" ref="BS541" si="9850">K541/K560</f>
        <v>0.10754017305315204</v>
      </c>
      <c r="BT541" s="131">
        <f t="shared" ref="BT541" si="9851">L541/L560</f>
        <v>4.0181956027293401E-2</v>
      </c>
      <c r="BU541" s="129">
        <f t="shared" ref="BU541" si="9852">M541/M560</f>
        <v>0.12811059907834102</v>
      </c>
      <c r="BV541" s="133">
        <f t="shared" ref="BV541" si="9853">N541/N560</f>
        <v>6.397562833206398E-2</v>
      </c>
      <c r="BW541" s="134">
        <f t="shared" ref="BW541" si="9854">O541/O560</f>
        <v>8.8087431693989068E-2</v>
      </c>
      <c r="BX541" s="129">
        <f t="shared" ref="BX541" si="9855">P541/P560</f>
        <v>6.9797362495979412E-2</v>
      </c>
      <c r="BY541" s="130">
        <f t="shared" ref="BY541" si="9856">Q541/Q560</f>
        <v>5.4940374787052812E-2</v>
      </c>
      <c r="BZ541" s="131">
        <f t="shared" ref="BZ541" si="9857">R541/R560</f>
        <v>9.028194361127774E-2</v>
      </c>
      <c r="CA541" s="132">
        <f t="shared" ref="CA541" si="9858">S541/S560</f>
        <v>5.7245080500894455E-2</v>
      </c>
      <c r="CB541" s="129">
        <f t="shared" ref="CB541" si="9859">T541/T560</f>
        <v>5.8925476603119586E-2</v>
      </c>
      <c r="CC541" s="130">
        <f t="shared" ref="CC541" si="9860">U541/U560</f>
        <v>0.12468193384223919</v>
      </c>
      <c r="CD541" s="131">
        <f t="shared" ref="CD541" si="9861">V541/V560</f>
        <v>4.1548093340922028E-2</v>
      </c>
      <c r="CE541" s="132">
        <f t="shared" ref="CE541" si="9862">W541/W560</f>
        <v>0.10199789695057834</v>
      </c>
      <c r="CF541" s="129">
        <f t="shared" ref="CF541" si="9863">X541/X560</f>
        <v>7.4681238615664849E-2</v>
      </c>
      <c r="CG541" s="130">
        <f t="shared" ref="CG541" si="9864">Y541/Y560</f>
        <v>7.9201934703748492E-2</v>
      </c>
      <c r="CH541" s="131">
        <f t="shared" ref="CH541" si="9865">Z541/Z560</f>
        <v>8.1990521327014218E-2</v>
      </c>
      <c r="CI541" s="129">
        <f t="shared" ref="CI541" si="9866">AA541/AA560</f>
        <v>6.3338427576838177E-2</v>
      </c>
      <c r="CJ541" s="135">
        <f t="shared" ref="CJ541" si="9867">AB541/AB560</f>
        <v>7.5819980913154852E-2</v>
      </c>
      <c r="CK541" s="136">
        <f t="shared" ref="CK541" si="9868">AC541/AC560</f>
        <v>7.1687383624377238E-2</v>
      </c>
    </row>
    <row r="542" spans="1:89" ht="15" thickTop="1" thickBot="1">
      <c r="A542" s="146" t="s">
        <v>22</v>
      </c>
      <c r="B542" s="196">
        <v>242</v>
      </c>
      <c r="C542" s="197">
        <v>374</v>
      </c>
      <c r="D542" s="198">
        <v>177</v>
      </c>
      <c r="E542" s="199">
        <v>119</v>
      </c>
      <c r="F542" s="196">
        <v>291</v>
      </c>
      <c r="G542" s="200">
        <v>102</v>
      </c>
      <c r="H542" s="198">
        <v>426</v>
      </c>
      <c r="I542" s="199">
        <v>337</v>
      </c>
      <c r="J542" s="196">
        <v>49</v>
      </c>
      <c r="K542" s="200">
        <v>102</v>
      </c>
      <c r="L542" s="198">
        <v>92</v>
      </c>
      <c r="M542" s="196">
        <v>298</v>
      </c>
      <c r="N542" s="201">
        <v>301</v>
      </c>
      <c r="O542" s="202">
        <v>549</v>
      </c>
      <c r="P542" s="196">
        <v>213</v>
      </c>
      <c r="Q542" s="200">
        <v>164</v>
      </c>
      <c r="R542" s="198">
        <v>308</v>
      </c>
      <c r="S542" s="199">
        <v>151</v>
      </c>
      <c r="T542" s="196">
        <v>41</v>
      </c>
      <c r="U542" s="200">
        <v>30</v>
      </c>
      <c r="V542" s="198">
        <v>114</v>
      </c>
      <c r="W542" s="199">
        <v>385</v>
      </c>
      <c r="X542" s="196">
        <v>120</v>
      </c>
      <c r="Y542" s="200">
        <v>108</v>
      </c>
      <c r="Z542" s="198">
        <v>299</v>
      </c>
      <c r="AA542" s="196">
        <v>304</v>
      </c>
      <c r="AB542" s="172">
        <f t="shared" si="9731"/>
        <v>2673</v>
      </c>
      <c r="AC542" s="173">
        <f t="shared" si="9732"/>
        <v>3023</v>
      </c>
      <c r="AE542" s="298" t="s">
        <v>0</v>
      </c>
      <c r="AF542" s="292" t="s">
        <v>1</v>
      </c>
      <c r="AG542" s="293"/>
      <c r="AH542" s="292" t="s">
        <v>2</v>
      </c>
      <c r="AI542" s="293"/>
      <c r="AJ542" s="292" t="s">
        <v>3</v>
      </c>
      <c r="AK542" s="293"/>
      <c r="AL542" s="292" t="s">
        <v>4</v>
      </c>
      <c r="AM542" s="293"/>
      <c r="AN542" s="292" t="s">
        <v>5</v>
      </c>
      <c r="AO542" s="293"/>
      <c r="AP542" s="292" t="s">
        <v>6</v>
      </c>
      <c r="AQ542" s="293"/>
      <c r="AR542" s="292" t="s">
        <v>7</v>
      </c>
      <c r="AS542" s="293"/>
      <c r="AT542" s="292" t="s">
        <v>8</v>
      </c>
      <c r="AU542" s="293"/>
      <c r="AV542" s="292" t="s">
        <v>9</v>
      </c>
      <c r="AW542" s="293"/>
      <c r="AX542" s="292" t="s">
        <v>10</v>
      </c>
      <c r="AY542" s="293"/>
      <c r="AZ542" s="292" t="s">
        <v>11</v>
      </c>
      <c r="BA542" s="293"/>
      <c r="BB542" s="292" t="s">
        <v>12</v>
      </c>
      <c r="BC542" s="293"/>
      <c r="BD542" s="294" t="s">
        <v>40</v>
      </c>
      <c r="BE542" s="295"/>
      <c r="BF542" s="296" t="s">
        <v>41</v>
      </c>
      <c r="BG542" s="297"/>
      <c r="BI542" s="146" t="s">
        <v>22</v>
      </c>
      <c r="BJ542" s="129">
        <f>B542/B560</f>
        <v>7.1640023682652459E-2</v>
      </c>
      <c r="BK542" s="130">
        <f t="shared" ref="BK542" si="9869">C542/C560</f>
        <v>8.1022530329289424E-2</v>
      </c>
      <c r="BL542" s="131">
        <f t="shared" ref="BL542" si="9870">D542/D560</f>
        <v>9.3011035207566997E-2</v>
      </c>
      <c r="BM542" s="132">
        <f t="shared" ref="BM542" si="9871">E542/E560</f>
        <v>4.4336810730253355E-2</v>
      </c>
      <c r="BN542" s="129">
        <f t="shared" ref="BN542" si="9872">F542/F560</f>
        <v>9.6453430560159092E-2</v>
      </c>
      <c r="BO542" s="130">
        <f t="shared" ref="BO542" si="9873">G542/G560</f>
        <v>3.1924882629107983E-2</v>
      </c>
      <c r="BP542" s="131">
        <f t="shared" ref="BP542" si="9874">H542/H560</f>
        <v>7.4855034264628362E-2</v>
      </c>
      <c r="BQ542" s="132">
        <f t="shared" ref="BQ542" si="9875">I542/I560</f>
        <v>5.8496788751952786E-2</v>
      </c>
      <c r="BR542" s="129">
        <f t="shared" ref="BR542" si="9876">J542/J560</f>
        <v>4.9544994944388271E-2</v>
      </c>
      <c r="BS542" s="130">
        <f t="shared" ref="BS542" si="9877">K542/K560</f>
        <v>0.12608158220024721</v>
      </c>
      <c r="BT542" s="131">
        <f t="shared" ref="BT542" si="9878">L542/L560</f>
        <v>3.4874905231235785E-2</v>
      </c>
      <c r="BU542" s="129">
        <f t="shared" ref="BU542" si="9879">M542/M560</f>
        <v>0.13732718894009216</v>
      </c>
      <c r="BV542" s="133">
        <f t="shared" ref="BV542" si="9880">N542/N560</f>
        <v>5.7311500380807311E-2</v>
      </c>
      <c r="BW542" s="134">
        <f t="shared" ref="BW542" si="9881">O542/O560</f>
        <v>0.12</v>
      </c>
      <c r="BX542" s="129">
        <f t="shared" ref="BX542" si="9882">P542/P560</f>
        <v>6.8510775168864585E-2</v>
      </c>
      <c r="BY542" s="130">
        <f t="shared" ref="BY542" si="9883">Q542/Q560</f>
        <v>6.9846678023850084E-2</v>
      </c>
      <c r="BZ542" s="131">
        <f t="shared" ref="BZ542" si="9884">R542/R560</f>
        <v>9.2381523695260953E-2</v>
      </c>
      <c r="CA542" s="132">
        <f t="shared" ref="CA542" si="9885">S542/S560</f>
        <v>5.4025044722719143E-2</v>
      </c>
      <c r="CB542" s="129">
        <f t="shared" ref="CB542" si="9886">T542/T560</f>
        <v>7.1057192374350084E-2</v>
      </c>
      <c r="CC542" s="130">
        <f t="shared" ref="CC542" si="9887">U542/U560</f>
        <v>7.6335877862595422E-2</v>
      </c>
      <c r="CD542" s="131">
        <f t="shared" ref="CD542" si="9888">V542/V560</f>
        <v>3.2441661923733635E-2</v>
      </c>
      <c r="CE542" s="132">
        <f t="shared" ref="CE542" si="9889">W542/W560</f>
        <v>0.13494567122327375</v>
      </c>
      <c r="CF542" s="129">
        <f t="shared" ref="CF542" si="9890">X542/X560</f>
        <v>5.4644808743169397E-2</v>
      </c>
      <c r="CG542" s="130">
        <f t="shared" ref="CG542" si="9891">Y542/Y560</f>
        <v>6.529625151148731E-2</v>
      </c>
      <c r="CH542" s="131">
        <f t="shared" ref="CH542" si="9892">Z542/Z560</f>
        <v>7.0853080568720375E-2</v>
      </c>
      <c r="CI542" s="129">
        <f t="shared" ref="CI542" si="9893">AA542/AA560</f>
        <v>5.1621667515707251E-2</v>
      </c>
      <c r="CJ542" s="135">
        <f t="shared" ref="CJ542" si="9894">AB542/AB560</f>
        <v>6.7130443518006927E-2</v>
      </c>
      <c r="CK542" s="136">
        <f t="shared" ref="CK542" si="9895">AC542/AC560</f>
        <v>7.60656232700921E-2</v>
      </c>
    </row>
    <row r="543" spans="1:89" ht="15" thickTop="1" thickBot="1">
      <c r="A543" s="137" t="s">
        <v>23</v>
      </c>
      <c r="B543" s="189">
        <v>178</v>
      </c>
      <c r="C543" s="190">
        <v>259</v>
      </c>
      <c r="D543" s="191">
        <v>116</v>
      </c>
      <c r="E543" s="192">
        <v>113</v>
      </c>
      <c r="F543" s="189">
        <v>181</v>
      </c>
      <c r="G543" s="193">
        <v>80</v>
      </c>
      <c r="H543" s="191">
        <v>301</v>
      </c>
      <c r="I543" s="192">
        <v>304</v>
      </c>
      <c r="J543" s="189">
        <v>50</v>
      </c>
      <c r="K543" s="193">
        <v>61</v>
      </c>
      <c r="L543" s="191">
        <v>72</v>
      </c>
      <c r="M543" s="189">
        <v>182</v>
      </c>
      <c r="N543" s="194">
        <v>255</v>
      </c>
      <c r="O543" s="195">
        <v>376</v>
      </c>
      <c r="P543" s="189">
        <v>205</v>
      </c>
      <c r="Q543" s="193">
        <v>104</v>
      </c>
      <c r="R543" s="191">
        <v>268</v>
      </c>
      <c r="S543" s="192">
        <v>115</v>
      </c>
      <c r="T543" s="189">
        <v>28</v>
      </c>
      <c r="U543" s="193">
        <v>15</v>
      </c>
      <c r="V543" s="191">
        <v>123</v>
      </c>
      <c r="W543" s="192">
        <v>253</v>
      </c>
      <c r="X543" s="189">
        <v>106</v>
      </c>
      <c r="Y543" s="193">
        <v>78</v>
      </c>
      <c r="Z543" s="191">
        <v>287</v>
      </c>
      <c r="AA543" s="189">
        <v>354</v>
      </c>
      <c r="AB543" s="172">
        <f t="shared" si="9731"/>
        <v>2170</v>
      </c>
      <c r="AC543" s="173">
        <f t="shared" si="9732"/>
        <v>2294</v>
      </c>
      <c r="AE543" s="299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5.26939017169923E-2</v>
      </c>
      <c r="BK543" s="130">
        <f t="shared" ref="BK543" si="9896">C543/C560</f>
        <v>5.6109185441941073E-2</v>
      </c>
      <c r="BL543" s="131">
        <f t="shared" ref="BL543" si="9897">D543/D560</f>
        <v>6.095638465580662E-2</v>
      </c>
      <c r="BM543" s="132">
        <f t="shared" ref="BM543" si="9898">E543/E560</f>
        <v>4.2101341281669154E-2</v>
      </c>
      <c r="BN543" s="129">
        <f t="shared" ref="BN543" si="9899">F543/F560</f>
        <v>5.999337089824329E-2</v>
      </c>
      <c r="BO543" s="130">
        <f t="shared" ref="BO543" si="9900">G543/G560</f>
        <v>2.5039123630672927E-2</v>
      </c>
      <c r="BP543" s="131">
        <f t="shared" ref="BP543" si="9901">H543/H560</f>
        <v>5.2890528905289051E-2</v>
      </c>
      <c r="BQ543" s="132">
        <f t="shared" ref="BQ543" si="9902">I543/I560</f>
        <v>5.2768616559625066E-2</v>
      </c>
      <c r="BR543" s="129">
        <f t="shared" ref="BR543" si="9903">J543/J560</f>
        <v>5.0556117290192111E-2</v>
      </c>
      <c r="BS543" s="130">
        <f t="shared" ref="BS543" si="9904">K543/K560</f>
        <v>7.5401730531520397E-2</v>
      </c>
      <c r="BT543" s="131">
        <f t="shared" ref="BT543" si="9905">L543/L560</f>
        <v>2.7293404094010616E-2</v>
      </c>
      <c r="BU543" s="129">
        <f t="shared" ref="BU543" si="9906">M543/M560</f>
        <v>8.387096774193549E-2</v>
      </c>
      <c r="BV543" s="133">
        <f t="shared" ref="BV543" si="9907">N543/N560</f>
        <v>4.8552932216298555E-2</v>
      </c>
      <c r="BW543" s="134">
        <f t="shared" ref="BW543" si="9908">O543/O560</f>
        <v>8.2185792349726783E-2</v>
      </c>
      <c r="BX543" s="129">
        <f t="shared" ref="BX543" si="9909">P543/P560</f>
        <v>6.5937600514634931E-2</v>
      </c>
      <c r="BY543" s="130">
        <f t="shared" ref="BY543" si="9910">Q543/Q560</f>
        <v>4.4293015332197615E-2</v>
      </c>
      <c r="BZ543" s="131">
        <f t="shared" ref="BZ543" si="9911">R543/R560</f>
        <v>8.0383923215356923E-2</v>
      </c>
      <c r="CA543" s="132">
        <f t="shared" ref="CA543" si="9912">S543/S560</f>
        <v>4.1144901610017888E-2</v>
      </c>
      <c r="CB543" s="129">
        <f t="shared" ref="CB543" si="9913">T543/T560</f>
        <v>4.852686308492201E-2</v>
      </c>
      <c r="CC543" s="130">
        <f t="shared" ref="CC543" si="9914">U543/U560</f>
        <v>3.8167938931297711E-2</v>
      </c>
      <c r="CD543" s="131">
        <f t="shared" ref="CD543" si="9915">V543/V560</f>
        <v>3.5002845759817873E-2</v>
      </c>
      <c r="CE543" s="132">
        <f t="shared" ref="CE543" si="9916">W543/W560</f>
        <v>8.8678583946722747E-2</v>
      </c>
      <c r="CF543" s="129">
        <f t="shared" ref="CF543" si="9917">X543/X560</f>
        <v>4.8269581056466303E-2</v>
      </c>
      <c r="CG543" s="130">
        <f t="shared" ref="CG543" si="9918">Y543/Y560</f>
        <v>4.7158403869407499E-2</v>
      </c>
      <c r="CH543" s="131">
        <f t="shared" ref="CH543" si="9919">Z543/Z560</f>
        <v>6.8009478672985776E-2</v>
      </c>
      <c r="CI543" s="129">
        <f t="shared" ref="CI543" si="9920">AA543/AA560</f>
        <v>6.0112073357106471E-2</v>
      </c>
      <c r="CJ543" s="135">
        <f t="shared" ref="CJ543" si="9921">AB543/AB560</f>
        <v>5.4497965744135818E-2</v>
      </c>
      <c r="CK543" s="136">
        <f t="shared" ref="CK543" si="9922">AC543/AC560</f>
        <v>5.7722308892355696E-2</v>
      </c>
    </row>
    <row r="544" spans="1:89" ht="14" thickTop="1">
      <c r="A544" s="146" t="s">
        <v>24</v>
      </c>
      <c r="B544" s="203">
        <v>154</v>
      </c>
      <c r="C544" s="197">
        <v>238</v>
      </c>
      <c r="D544" s="198">
        <v>105</v>
      </c>
      <c r="E544" s="199">
        <v>98</v>
      </c>
      <c r="F544" s="196">
        <v>165</v>
      </c>
      <c r="G544" s="200">
        <v>98</v>
      </c>
      <c r="H544" s="198">
        <v>280</v>
      </c>
      <c r="I544" s="199">
        <v>252</v>
      </c>
      <c r="J544" s="196">
        <v>37</v>
      </c>
      <c r="K544" s="200">
        <v>32</v>
      </c>
      <c r="L544" s="198">
        <v>115</v>
      </c>
      <c r="M544" s="196">
        <v>139</v>
      </c>
      <c r="N544" s="201">
        <v>228</v>
      </c>
      <c r="O544" s="204">
        <v>214</v>
      </c>
      <c r="P544" s="196">
        <v>154</v>
      </c>
      <c r="Q544" s="200">
        <v>94</v>
      </c>
      <c r="R544" s="198">
        <v>180</v>
      </c>
      <c r="S544" s="199">
        <v>142</v>
      </c>
      <c r="T544" s="196">
        <v>29</v>
      </c>
      <c r="U544" s="200">
        <v>18</v>
      </c>
      <c r="V544" s="198">
        <v>136</v>
      </c>
      <c r="W544" s="205">
        <v>176</v>
      </c>
      <c r="X544" s="196">
        <v>91</v>
      </c>
      <c r="Y544" s="200">
        <v>72</v>
      </c>
      <c r="Z544" s="198">
        <v>215</v>
      </c>
      <c r="AA544" s="196">
        <v>262</v>
      </c>
      <c r="AB544" s="172">
        <f t="shared" si="9731"/>
        <v>1889</v>
      </c>
      <c r="AC544" s="173">
        <f t="shared" si="9732"/>
        <v>1835</v>
      </c>
      <c r="AE544" s="275" t="str">
        <f>$AE$17</f>
        <v>17:00 - 17:59</v>
      </c>
      <c r="AF544" s="126">
        <f t="shared" ref="AF544:AU545" si="9923">SUMIF($A$9:$A$32,$AE544,B$536:B$559)</f>
        <v>264</v>
      </c>
      <c r="AG544" s="186">
        <f t="shared" si="9923"/>
        <v>366</v>
      </c>
      <c r="AH544" s="127">
        <f t="shared" si="9923"/>
        <v>90</v>
      </c>
      <c r="AI544" s="180">
        <f t="shared" si="9923"/>
        <v>225</v>
      </c>
      <c r="AJ544" s="126">
        <f t="shared" si="9923"/>
        <v>210</v>
      </c>
      <c r="AK544" s="128">
        <f t="shared" si="9923"/>
        <v>379</v>
      </c>
      <c r="AL544" s="127">
        <f t="shared" si="9923"/>
        <v>454</v>
      </c>
      <c r="AM544" s="180">
        <f t="shared" si="9923"/>
        <v>544</v>
      </c>
      <c r="AN544" s="126">
        <f t="shared" si="9923"/>
        <v>104</v>
      </c>
      <c r="AO544" s="128">
        <f t="shared" si="9923"/>
        <v>37</v>
      </c>
      <c r="AP544" s="127">
        <f t="shared" si="9923"/>
        <v>231</v>
      </c>
      <c r="AQ544" s="126">
        <f t="shared" si="9923"/>
        <v>87</v>
      </c>
      <c r="AR544" s="179">
        <f t="shared" si="9923"/>
        <v>398</v>
      </c>
      <c r="AS544" s="181">
        <f t="shared" si="9923"/>
        <v>283</v>
      </c>
      <c r="AT544" s="126">
        <f t="shared" si="9923"/>
        <v>292</v>
      </c>
      <c r="AU544" s="128">
        <f t="shared" si="9923"/>
        <v>190</v>
      </c>
      <c r="AV544" s="127">
        <f t="shared" ref="AP544:BE545" si="9924">SUMIF($A$9:$A$32,$AE544,R$536:R$559)</f>
        <v>225</v>
      </c>
      <c r="AW544" s="180">
        <f t="shared" si="9924"/>
        <v>258</v>
      </c>
      <c r="AX544" s="126">
        <f t="shared" si="9924"/>
        <v>80</v>
      </c>
      <c r="AY544" s="128">
        <f t="shared" si="9924"/>
        <v>10</v>
      </c>
      <c r="AZ544" s="127">
        <f t="shared" si="9924"/>
        <v>330</v>
      </c>
      <c r="BA544" s="180">
        <f t="shared" si="9924"/>
        <v>186</v>
      </c>
      <c r="BB544" s="126">
        <f t="shared" si="9924"/>
        <v>200</v>
      </c>
      <c r="BC544" s="128">
        <f t="shared" si="9924"/>
        <v>125</v>
      </c>
      <c r="BD544" s="184">
        <f t="shared" si="9924"/>
        <v>334</v>
      </c>
      <c r="BE544" s="185">
        <f t="shared" si="9924"/>
        <v>478</v>
      </c>
      <c r="BF544" s="170">
        <f>AF544+AH544+AJ544+AL544+AN544+AP544+AR544+AT544+AV544+AX544+AZ544+BB544+BD544</f>
        <v>3212</v>
      </c>
      <c r="BG544" s="171">
        <f>AG544+AI544+AK544+AM544+AO544+AQ544+AS544+AU544+AW544+AY544+BA544+BC544+BE544</f>
        <v>3168</v>
      </c>
      <c r="BI544" s="146" t="s">
        <v>24</v>
      </c>
      <c r="BJ544" s="129">
        <f>B544/B560</f>
        <v>4.5589105979869746E-2</v>
      </c>
      <c r="BK544" s="130">
        <f t="shared" ref="BK544" si="9925">C544/C560</f>
        <v>5.1559792027729638E-2</v>
      </c>
      <c r="BL544" s="131">
        <f t="shared" ref="BL544" si="9926">D544/D560</f>
        <v>5.5176037834997374E-2</v>
      </c>
      <c r="BM544" s="132">
        <f t="shared" ref="BM544" si="9927">E544/E560</f>
        <v>3.6512667660208643E-2</v>
      </c>
      <c r="BN544" s="129">
        <f t="shared" ref="BN544" si="9928">F544/F560</f>
        <v>5.4690089492873718E-2</v>
      </c>
      <c r="BO544" s="130">
        <f t="shared" ref="BO544" si="9929">G544/G560</f>
        <v>3.0672926447574335E-2</v>
      </c>
      <c r="BP544" s="131">
        <f t="shared" ref="BP544" si="9930">H544/H560</f>
        <v>4.9200492004920049E-2</v>
      </c>
      <c r="BQ544" s="132">
        <f t="shared" ref="BQ544" si="9931">I544/I560</f>
        <v>4.374240583232078E-2</v>
      </c>
      <c r="BR544" s="129">
        <f t="shared" ref="BR544" si="9932">J544/J560</f>
        <v>3.7411526794742161E-2</v>
      </c>
      <c r="BS544" s="130">
        <f t="shared" ref="BS544" si="9933">K544/K560</f>
        <v>3.9555006180469712E-2</v>
      </c>
      <c r="BT544" s="131">
        <f t="shared" ref="BT544" si="9934">L544/L560</f>
        <v>4.3593631539044733E-2</v>
      </c>
      <c r="BU544" s="129">
        <f t="shared" ref="BU544" si="9935">M544/M560</f>
        <v>6.405529953917051E-2</v>
      </c>
      <c r="BV544" s="133">
        <f t="shared" ref="BV544" si="9936">N544/N560</f>
        <v>4.3412033511043412E-2</v>
      </c>
      <c r="BW544" s="134">
        <f t="shared" ref="BW544" si="9937">O544/O560</f>
        <v>4.6775956284153007E-2</v>
      </c>
      <c r="BX544" s="129">
        <f t="shared" ref="BX544" si="9938">P544/P560</f>
        <v>4.9533612093920876E-2</v>
      </c>
      <c r="BY544" s="130">
        <f t="shared" ref="BY544" si="9939">Q544/Q560</f>
        <v>4.003407155025554E-2</v>
      </c>
      <c r="BZ544" s="131">
        <f t="shared" ref="BZ544" si="9940">R544/R560</f>
        <v>5.3989202159568088E-2</v>
      </c>
      <c r="CA544" s="132">
        <f t="shared" ref="CA544" si="9941">S544/S560</f>
        <v>5.0805008944543831E-2</v>
      </c>
      <c r="CB544" s="129">
        <f t="shared" ref="CB544" si="9942">T544/T560</f>
        <v>5.0259965337954939E-2</v>
      </c>
      <c r="CC544" s="130">
        <f t="shared" ref="CC544" si="9943">U544/U560</f>
        <v>4.5801526717557252E-2</v>
      </c>
      <c r="CD544" s="131">
        <f t="shared" ref="CD544" si="9944">V544/V560</f>
        <v>3.8702333523050657E-2</v>
      </c>
      <c r="CE544" s="132">
        <f t="shared" ref="CE544" si="9945">W544/W560</f>
        <v>6.1689449702068001E-2</v>
      </c>
      <c r="CF544" s="129">
        <f t="shared" ref="CF544" si="9946">X544/X560</f>
        <v>4.1438979963570127E-2</v>
      </c>
      <c r="CG544" s="130">
        <f t="shared" ref="CG544" si="9947">Y544/Y560</f>
        <v>4.3530834340991538E-2</v>
      </c>
      <c r="CH544" s="131">
        <f t="shared" ref="CH544" si="9948">Z544/Z560</f>
        <v>5.0947867298578198E-2</v>
      </c>
      <c r="CI544" s="129">
        <f t="shared" ref="CI544" si="9949">AA544/AA560</f>
        <v>4.4489726608931905E-2</v>
      </c>
      <c r="CJ544" s="135">
        <f t="shared" ref="CJ544" si="9950">AB544/AB560</f>
        <v>4.7440855894319151E-2</v>
      </c>
      <c r="CK544" s="136">
        <f t="shared" ref="CK544" si="9951">AC544/AC560</f>
        <v>4.6172814654521666E-2</v>
      </c>
    </row>
    <row r="545" spans="1:89">
      <c r="A545" s="137" t="s">
        <v>25</v>
      </c>
      <c r="B545" s="206">
        <v>164</v>
      </c>
      <c r="C545" s="190">
        <v>306</v>
      </c>
      <c r="D545" s="191">
        <v>95</v>
      </c>
      <c r="E545" s="192">
        <v>156</v>
      </c>
      <c r="F545" s="189">
        <v>154</v>
      </c>
      <c r="G545" s="193">
        <v>134</v>
      </c>
      <c r="H545" s="191">
        <v>271</v>
      </c>
      <c r="I545" s="192">
        <v>329</v>
      </c>
      <c r="J545" s="189">
        <v>60</v>
      </c>
      <c r="K545" s="190">
        <v>31</v>
      </c>
      <c r="L545" s="191">
        <v>121</v>
      </c>
      <c r="M545" s="189">
        <v>94</v>
      </c>
      <c r="N545" s="194">
        <v>247</v>
      </c>
      <c r="O545" s="207">
        <v>248</v>
      </c>
      <c r="P545" s="189">
        <v>162</v>
      </c>
      <c r="Q545" s="190">
        <v>125</v>
      </c>
      <c r="R545" s="191">
        <v>182</v>
      </c>
      <c r="S545" s="192">
        <v>125</v>
      </c>
      <c r="T545" s="198">
        <v>20</v>
      </c>
      <c r="U545" s="189">
        <v>15</v>
      </c>
      <c r="V545" s="191">
        <v>163</v>
      </c>
      <c r="W545" s="208">
        <v>128</v>
      </c>
      <c r="X545" s="189">
        <v>130</v>
      </c>
      <c r="Y545" s="193">
        <v>69</v>
      </c>
      <c r="Z545" s="191">
        <v>247</v>
      </c>
      <c r="AA545" s="189">
        <v>333</v>
      </c>
      <c r="AB545" s="172">
        <f t="shared" si="9731"/>
        <v>2016</v>
      </c>
      <c r="AC545" s="173">
        <f t="shared" si="9732"/>
        <v>2093</v>
      </c>
      <c r="AE545" s="277" t="str">
        <f>$AE$18</f>
        <v>18:00 - 18:59</v>
      </c>
      <c r="AF545" s="126">
        <f t="shared" si="9923"/>
        <v>316</v>
      </c>
      <c r="AG545" s="190">
        <f t="shared" si="9923"/>
        <v>362</v>
      </c>
      <c r="AH545" s="191">
        <f t="shared" si="9923"/>
        <v>103</v>
      </c>
      <c r="AI545" s="192">
        <f t="shared" si="9923"/>
        <v>223</v>
      </c>
      <c r="AJ545" s="278">
        <f t="shared" si="9923"/>
        <v>125</v>
      </c>
      <c r="AK545" s="193">
        <f t="shared" si="9923"/>
        <v>418</v>
      </c>
      <c r="AL545" s="191">
        <f t="shared" si="9923"/>
        <v>446</v>
      </c>
      <c r="AM545" s="192">
        <f t="shared" si="9923"/>
        <v>520</v>
      </c>
      <c r="AN545" s="278">
        <f t="shared" si="9923"/>
        <v>125</v>
      </c>
      <c r="AO545" s="193">
        <f t="shared" si="9923"/>
        <v>43</v>
      </c>
      <c r="AP545" s="191">
        <f t="shared" si="9924"/>
        <v>326</v>
      </c>
      <c r="AQ545" s="278">
        <f t="shared" si="9924"/>
        <v>88</v>
      </c>
      <c r="AR545" s="194">
        <f t="shared" si="9924"/>
        <v>503</v>
      </c>
      <c r="AS545" s="195">
        <f t="shared" si="9924"/>
        <v>244</v>
      </c>
      <c r="AT545" s="278">
        <f t="shared" si="9924"/>
        <v>169</v>
      </c>
      <c r="AU545" s="193">
        <f t="shared" si="9924"/>
        <v>204</v>
      </c>
      <c r="AV545" s="191">
        <f t="shared" si="9924"/>
        <v>237</v>
      </c>
      <c r="AW545" s="192">
        <f t="shared" si="9924"/>
        <v>238</v>
      </c>
      <c r="AX545" s="278">
        <f t="shared" si="9924"/>
        <v>42</v>
      </c>
      <c r="AY545" s="193">
        <f t="shared" si="9924"/>
        <v>19</v>
      </c>
      <c r="AZ545" s="191">
        <f t="shared" si="9924"/>
        <v>408</v>
      </c>
      <c r="BA545" s="192">
        <f t="shared" si="9924"/>
        <v>137</v>
      </c>
      <c r="BB545" s="278">
        <f t="shared" si="9924"/>
        <v>180</v>
      </c>
      <c r="BC545" s="193">
        <f t="shared" si="9924"/>
        <v>139</v>
      </c>
      <c r="BD545" s="191">
        <f t="shared" si="9924"/>
        <v>293</v>
      </c>
      <c r="BE545" s="278">
        <f t="shared" si="9924"/>
        <v>501</v>
      </c>
      <c r="BF545" s="172">
        <f>SUM(AF545,AH545,AJ545,AL545,AN545,AP545,AR545,AT545,AV545,AX545,AZ545,BB545,BD545)</f>
        <v>3273</v>
      </c>
      <c r="BG545" s="173">
        <f>SUM(AG545,AI545,AK545,AM545,AO545,AQ545,AS545,AU545,AW545,AY545,BA545,BC545,BE545)</f>
        <v>3136</v>
      </c>
      <c r="BI545" s="137" t="s">
        <v>25</v>
      </c>
      <c r="BJ545" s="129">
        <f>B545/B560</f>
        <v>4.8549437537004143E-2</v>
      </c>
      <c r="BK545" s="130">
        <f t="shared" ref="BK545" si="9952">C545/C560</f>
        <v>6.6291161178509528E-2</v>
      </c>
      <c r="BL545" s="131">
        <f t="shared" ref="BL545" si="9953">D545/D560</f>
        <v>4.9921177088807146E-2</v>
      </c>
      <c r="BM545" s="132">
        <f t="shared" ref="BM545" si="9954">E545/E560</f>
        <v>5.8122205663189271E-2</v>
      </c>
      <c r="BN545" s="129">
        <f t="shared" ref="BN545" si="9955">F545/F560</f>
        <v>5.1044083526682132E-2</v>
      </c>
      <c r="BO545" s="130">
        <f t="shared" ref="BO545" si="9956">G545/G560</f>
        <v>4.1940532081377151E-2</v>
      </c>
      <c r="BP545" s="131">
        <f t="shared" ref="BP545" si="9957">H545/H560</f>
        <v>4.7619047619047616E-2</v>
      </c>
      <c r="BQ545" s="132">
        <f t="shared" ref="BQ545" si="9958">I545/I560</f>
        <v>5.7108140947752128E-2</v>
      </c>
      <c r="BR545" s="129">
        <f t="shared" ref="BR545" si="9959">J545/J560</f>
        <v>6.0667340748230533E-2</v>
      </c>
      <c r="BS545" s="130">
        <f t="shared" ref="BS545" si="9960">K545/K560</f>
        <v>3.8318912237330034E-2</v>
      </c>
      <c r="BT545" s="131">
        <f t="shared" ref="BT545" si="9961">L545/L560</f>
        <v>4.5868081880212283E-2</v>
      </c>
      <c r="BU545" s="129">
        <f t="shared" ref="BU545" si="9962">M545/M560</f>
        <v>4.3317972350230417E-2</v>
      </c>
      <c r="BV545" s="133">
        <f t="shared" ref="BV545" si="9963">N545/N560</f>
        <v>4.702970297029703E-2</v>
      </c>
      <c r="BW545" s="134">
        <f t="shared" ref="BW545" si="9964">O545/O560</f>
        <v>5.4207650273224044E-2</v>
      </c>
      <c r="BX545" s="129">
        <f t="shared" ref="BX545" si="9965">P545/P560</f>
        <v>5.210678674815053E-2</v>
      </c>
      <c r="BY545" s="130">
        <f t="shared" ref="BY545" si="9966">Q545/Q560</f>
        <v>5.3236797274275979E-2</v>
      </c>
      <c r="BZ545" s="131">
        <f t="shared" ref="BZ545" si="9967">R545/R560</f>
        <v>5.4589082183563287E-2</v>
      </c>
      <c r="CA545" s="132">
        <f t="shared" ref="CA545" si="9968">S545/S560</f>
        <v>4.4722719141323794E-2</v>
      </c>
      <c r="CB545" s="129">
        <f t="shared" ref="CB545" si="9969">T545/T560</f>
        <v>3.4662045060658578E-2</v>
      </c>
      <c r="CC545" s="130">
        <f t="shared" ref="CC545" si="9970">U545/U560</f>
        <v>3.8167938931297711E-2</v>
      </c>
      <c r="CD545" s="131">
        <f t="shared" ref="CD545" si="9971">V545/V560</f>
        <v>4.6385885031303357E-2</v>
      </c>
      <c r="CE545" s="132">
        <f t="shared" ref="CE545" si="9972">W545/W560</f>
        <v>4.4865054328776729E-2</v>
      </c>
      <c r="CF545" s="129">
        <f t="shared" ref="CF545" si="9973">X545/X560</f>
        <v>5.9198542805100181E-2</v>
      </c>
      <c r="CG545" s="130">
        <f t="shared" ref="CG545" si="9974">Y545/Y560</f>
        <v>4.1717049576783558E-2</v>
      </c>
      <c r="CH545" s="131">
        <f t="shared" ref="CH545" si="9975">Z545/Z560</f>
        <v>5.8530805687203792E-2</v>
      </c>
      <c r="CI545" s="129">
        <f t="shared" ref="CI545" si="9976">AA545/AA560</f>
        <v>5.6546102903718795E-2</v>
      </c>
      <c r="CJ545" s="135">
        <f t="shared" ref="CJ545" si="9977">AB545/AB560</f>
        <v>5.063036817519715E-2</v>
      </c>
      <c r="CK545" s="136">
        <f t="shared" ref="CK545" si="9978">AC545/AC560</f>
        <v>5.2664687232650595E-2</v>
      </c>
    </row>
    <row r="546" spans="1:89" ht="14" thickBot="1">
      <c r="A546" s="146" t="s">
        <v>26</v>
      </c>
      <c r="B546" s="203">
        <v>153</v>
      </c>
      <c r="C546" s="197">
        <v>186</v>
      </c>
      <c r="D546" s="198">
        <v>81</v>
      </c>
      <c r="E546" s="199">
        <v>172</v>
      </c>
      <c r="F546" s="196">
        <v>165</v>
      </c>
      <c r="G546" s="200">
        <v>137</v>
      </c>
      <c r="H546" s="198">
        <v>347</v>
      </c>
      <c r="I546" s="199">
        <v>308</v>
      </c>
      <c r="J546" s="196">
        <v>42</v>
      </c>
      <c r="K546" s="197">
        <v>24</v>
      </c>
      <c r="L546" s="198">
        <v>105</v>
      </c>
      <c r="M546" s="196">
        <v>111</v>
      </c>
      <c r="N546" s="201">
        <v>256</v>
      </c>
      <c r="O546" s="204">
        <v>232</v>
      </c>
      <c r="P546" s="196">
        <v>176</v>
      </c>
      <c r="Q546" s="197">
        <v>103</v>
      </c>
      <c r="R546" s="198">
        <v>205</v>
      </c>
      <c r="S546" s="199">
        <v>124</v>
      </c>
      <c r="T546" s="196">
        <v>15</v>
      </c>
      <c r="U546" s="200">
        <v>8</v>
      </c>
      <c r="V546" s="198">
        <v>141</v>
      </c>
      <c r="W546" s="205">
        <v>163</v>
      </c>
      <c r="X546" s="196">
        <v>90</v>
      </c>
      <c r="Y546" s="200">
        <v>101</v>
      </c>
      <c r="Z546" s="198">
        <v>241</v>
      </c>
      <c r="AA546" s="196">
        <v>286</v>
      </c>
      <c r="AB546" s="172">
        <f t="shared" si="9731"/>
        <v>2017</v>
      </c>
      <c r="AC546" s="173">
        <f t="shared" si="9732"/>
        <v>1955</v>
      </c>
      <c r="AE546" s="275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4.5293072824156302E-2</v>
      </c>
      <c r="BK546" s="130">
        <f t="shared" ref="BK546" si="9979">C546/C560</f>
        <v>4.0294627383015598E-2</v>
      </c>
      <c r="BL546" s="131">
        <f t="shared" ref="BL546" si="9980">D546/D560</f>
        <v>4.2564372044140833E-2</v>
      </c>
      <c r="BM546" s="132">
        <f t="shared" ref="BM546" si="9981">E546/E560</f>
        <v>6.4083457526080481E-2</v>
      </c>
      <c r="BN546" s="129">
        <f t="shared" ref="BN546" si="9982">F546/F560</f>
        <v>5.4690089492873718E-2</v>
      </c>
      <c r="BO546" s="130">
        <f t="shared" ref="BO546" si="9983">G546/G560</f>
        <v>4.2879499217527386E-2</v>
      </c>
      <c r="BP546" s="131">
        <f t="shared" ref="BP546" si="9984">H546/H560</f>
        <v>6.0973466877525917E-2</v>
      </c>
      <c r="BQ546" s="132">
        <f t="shared" ref="BQ546" si="9985">I546/I560</f>
        <v>5.3462940461725394E-2</v>
      </c>
      <c r="BR546" s="129">
        <f t="shared" ref="BR546" si="9986">J546/J560</f>
        <v>4.2467138523761376E-2</v>
      </c>
      <c r="BS546" s="130">
        <f t="shared" ref="BS546" si="9987">K546/K560</f>
        <v>2.9666254635352288E-2</v>
      </c>
      <c r="BT546" s="131">
        <f t="shared" ref="BT546" si="9988">L546/L560</f>
        <v>3.9802880970432143E-2</v>
      </c>
      <c r="BU546" s="129">
        <f t="shared" ref="BU546" si="9989">M546/M560</f>
        <v>5.1152073732718892E-2</v>
      </c>
      <c r="BV546" s="133">
        <f t="shared" ref="BV546" si="9990">N546/N560</f>
        <v>4.8743335872048744E-2</v>
      </c>
      <c r="BW546" s="134">
        <f t="shared" ref="BW546" si="9991">O546/O560</f>
        <v>5.0710382513661202E-2</v>
      </c>
      <c r="BX546" s="129">
        <f t="shared" ref="BX546" si="9992">P546/P560</f>
        <v>5.6609842393052431E-2</v>
      </c>
      <c r="BY546" s="130">
        <f t="shared" ref="BY546" si="9993">Q546/Q560</f>
        <v>4.3867120954003407E-2</v>
      </c>
      <c r="BZ546" s="131">
        <f t="shared" ref="BZ546" si="9994">R546/R560</f>
        <v>6.1487702459508096E-2</v>
      </c>
      <c r="CA546" s="132">
        <f t="shared" ref="CA546" si="9995">S546/S560</f>
        <v>4.43649373881932E-2</v>
      </c>
      <c r="CB546" s="129">
        <f t="shared" ref="CB546" si="9996">T546/T560</f>
        <v>2.5996533795493933E-2</v>
      </c>
      <c r="CC546" s="130">
        <f t="shared" ref="CC546" si="9997">U546/U560</f>
        <v>2.0356234096692113E-2</v>
      </c>
      <c r="CD546" s="131">
        <f t="shared" ref="CD546" si="9998">V546/V560</f>
        <v>4.0125213431986342E-2</v>
      </c>
      <c r="CE546" s="132">
        <f t="shared" ref="CE546" si="9999">W546/W560</f>
        <v>5.7132842621801613E-2</v>
      </c>
      <c r="CF546" s="129">
        <f t="shared" ref="CF546" si="10000">X546/X560</f>
        <v>4.0983606557377046E-2</v>
      </c>
      <c r="CG546" s="130">
        <f t="shared" ref="CG546" si="10001">Y546/Y560</f>
        <v>6.106408706166868E-2</v>
      </c>
      <c r="CH546" s="131">
        <f t="shared" ref="CH546" si="10002">Z546/Z560</f>
        <v>5.7109004739336493E-2</v>
      </c>
      <c r="CI546" s="129">
        <f t="shared" ref="CI546" si="10003">AA546/AA560</f>
        <v>4.856512141280353E-2</v>
      </c>
      <c r="CJ546" s="135">
        <f t="shared" ref="CJ546" si="10004">AB546/AB560</f>
        <v>5.065548244512532E-2</v>
      </c>
      <c r="CK546" s="136">
        <f t="shared" ref="CK546" si="10005">AC546/AC560</f>
        <v>4.9192290272256051E-2</v>
      </c>
    </row>
    <row r="547" spans="1:89" ht="15" thickTop="1" thickBot="1">
      <c r="A547" s="137" t="s">
        <v>27</v>
      </c>
      <c r="B547" s="206">
        <v>174</v>
      </c>
      <c r="C547" s="190">
        <v>324</v>
      </c>
      <c r="D547" s="191">
        <v>87</v>
      </c>
      <c r="E547" s="192">
        <v>174</v>
      </c>
      <c r="F547" s="189">
        <v>160</v>
      </c>
      <c r="G547" s="193">
        <v>126</v>
      </c>
      <c r="H547" s="191">
        <v>329</v>
      </c>
      <c r="I547" s="192">
        <v>318</v>
      </c>
      <c r="J547" s="189">
        <v>62</v>
      </c>
      <c r="K547" s="190">
        <v>32</v>
      </c>
      <c r="L547" s="191">
        <v>143</v>
      </c>
      <c r="M547" s="189">
        <v>103</v>
      </c>
      <c r="N547" s="194">
        <v>292</v>
      </c>
      <c r="O547" s="207">
        <v>204</v>
      </c>
      <c r="P547" s="189">
        <v>189</v>
      </c>
      <c r="Q547" s="190">
        <v>97</v>
      </c>
      <c r="R547" s="191">
        <v>191</v>
      </c>
      <c r="S547" s="192">
        <v>173</v>
      </c>
      <c r="T547" s="189">
        <v>28</v>
      </c>
      <c r="U547" s="193">
        <v>18</v>
      </c>
      <c r="V547" s="191">
        <v>196</v>
      </c>
      <c r="W547" s="208">
        <v>132</v>
      </c>
      <c r="X547" s="189">
        <v>108</v>
      </c>
      <c r="Y547" s="193">
        <v>79</v>
      </c>
      <c r="Z547" s="191">
        <v>287</v>
      </c>
      <c r="AA547" s="189">
        <v>393</v>
      </c>
      <c r="AB547" s="172">
        <f t="shared" si="9731"/>
        <v>2246</v>
      </c>
      <c r="AC547" s="173">
        <f t="shared" si="9732"/>
        <v>2173</v>
      </c>
      <c r="AE547" s="269" t="s">
        <v>13</v>
      </c>
      <c r="AF547" s="20">
        <f t="shared" ref="AF547:BG547" si="10006">SUM(AF544:AF546)</f>
        <v>580</v>
      </c>
      <c r="AG547" s="21">
        <f t="shared" si="10006"/>
        <v>728</v>
      </c>
      <c r="AH547" s="20">
        <f t="shared" si="10006"/>
        <v>193</v>
      </c>
      <c r="AI547" s="21">
        <f t="shared" si="10006"/>
        <v>448</v>
      </c>
      <c r="AJ547" s="20">
        <f t="shared" si="10006"/>
        <v>335</v>
      </c>
      <c r="AK547" s="21">
        <f t="shared" si="10006"/>
        <v>797</v>
      </c>
      <c r="AL547" s="20">
        <f t="shared" si="10006"/>
        <v>900</v>
      </c>
      <c r="AM547" s="21">
        <f t="shared" si="10006"/>
        <v>1064</v>
      </c>
      <c r="AN547" s="20">
        <f t="shared" si="10006"/>
        <v>229</v>
      </c>
      <c r="AO547" s="21">
        <f t="shared" si="10006"/>
        <v>80</v>
      </c>
      <c r="AP547" s="20">
        <f t="shared" si="10006"/>
        <v>557</v>
      </c>
      <c r="AQ547" s="21">
        <f t="shared" si="10006"/>
        <v>175</v>
      </c>
      <c r="AR547" s="20">
        <f t="shared" si="10006"/>
        <v>901</v>
      </c>
      <c r="AS547" s="21">
        <f t="shared" si="10006"/>
        <v>527</v>
      </c>
      <c r="AT547" s="20">
        <f t="shared" si="10006"/>
        <v>461</v>
      </c>
      <c r="AU547" s="21">
        <f t="shared" si="10006"/>
        <v>394</v>
      </c>
      <c r="AV547" s="20">
        <f t="shared" si="10006"/>
        <v>462</v>
      </c>
      <c r="AW547" s="21">
        <f t="shared" si="10006"/>
        <v>496</v>
      </c>
      <c r="AX547" s="20">
        <f t="shared" si="10006"/>
        <v>122</v>
      </c>
      <c r="AY547" s="21">
        <f t="shared" si="10006"/>
        <v>29</v>
      </c>
      <c r="AZ547" s="20">
        <f t="shared" si="10006"/>
        <v>738</v>
      </c>
      <c r="BA547" s="21">
        <f t="shared" si="10006"/>
        <v>323</v>
      </c>
      <c r="BB547" s="20">
        <f t="shared" si="10006"/>
        <v>380</v>
      </c>
      <c r="BC547" s="21">
        <f t="shared" si="10006"/>
        <v>264</v>
      </c>
      <c r="BD547" s="20">
        <f t="shared" si="10006"/>
        <v>627</v>
      </c>
      <c r="BE547" s="21">
        <f t="shared" si="10006"/>
        <v>979</v>
      </c>
      <c r="BF547" s="174">
        <f t="shared" si="10006"/>
        <v>6485</v>
      </c>
      <c r="BG547" s="175">
        <f t="shared" si="10006"/>
        <v>6304</v>
      </c>
      <c r="BI547" s="137" t="s">
        <v>27</v>
      </c>
      <c r="BJ547" s="129">
        <f>B547/B560</f>
        <v>5.1509769094138541E-2</v>
      </c>
      <c r="BK547" s="130">
        <f t="shared" ref="BK547" si="10007">C547/C560</f>
        <v>7.0190641247833627E-2</v>
      </c>
      <c r="BL547" s="131">
        <f t="shared" ref="BL547" si="10008">D547/D560</f>
        <v>4.5717288491854968E-2</v>
      </c>
      <c r="BM547" s="132">
        <f t="shared" ref="BM547" si="10009">E547/E560</f>
        <v>6.4828614008941882E-2</v>
      </c>
      <c r="BN547" s="129">
        <f t="shared" ref="BN547" si="10010">F547/F560</f>
        <v>5.3032814053695726E-2</v>
      </c>
      <c r="BO547" s="130">
        <f t="shared" ref="BO547" si="10011">G547/G560</f>
        <v>3.9436619718309862E-2</v>
      </c>
      <c r="BP547" s="131">
        <f t="shared" ref="BP547" si="10012">H547/H560</f>
        <v>5.7810578105781059E-2</v>
      </c>
      <c r="BQ547" s="132">
        <f t="shared" ref="BQ547" si="10013">I547/I560</f>
        <v>5.519875021697622E-2</v>
      </c>
      <c r="BR547" s="129">
        <f t="shared" ref="BR547" si="10014">J547/J560</f>
        <v>6.2689585439838214E-2</v>
      </c>
      <c r="BS547" s="130">
        <f t="shared" ref="BS547" si="10015">K547/K560</f>
        <v>3.9555006180469712E-2</v>
      </c>
      <c r="BT547" s="131">
        <f t="shared" ref="BT547" si="10016">L547/L560</f>
        <v>5.4207733131159973E-2</v>
      </c>
      <c r="BU547" s="129">
        <f t="shared" ref="BU547" si="10017">M547/M560</f>
        <v>4.7465437788018434E-2</v>
      </c>
      <c r="BV547" s="133">
        <f t="shared" ref="BV547" si="10018">N547/N560</f>
        <v>5.5597867479055596E-2</v>
      </c>
      <c r="BW547" s="134">
        <f t="shared" ref="BW547" si="10019">O547/O560</f>
        <v>4.4590163934426233E-2</v>
      </c>
      <c r="BX547" s="129">
        <f t="shared" ref="BX547" si="10020">P547/P560</f>
        <v>6.0791251206175616E-2</v>
      </c>
      <c r="BY547" s="130">
        <f t="shared" ref="BY547" si="10021">Q547/Q560</f>
        <v>4.1311754684838158E-2</v>
      </c>
      <c r="BZ547" s="131">
        <f t="shared" ref="BZ547" si="10022">R547/R560</f>
        <v>5.7288542291541691E-2</v>
      </c>
      <c r="CA547" s="132">
        <f t="shared" ref="CA547" si="10023">S547/S560</f>
        <v>6.1896243291592129E-2</v>
      </c>
      <c r="CB547" s="129">
        <f t="shared" ref="CB547" si="10024">T547/T560</f>
        <v>4.852686308492201E-2</v>
      </c>
      <c r="CC547" s="130">
        <f t="shared" ref="CC547" si="10025">U547/U560</f>
        <v>4.5801526717557252E-2</v>
      </c>
      <c r="CD547" s="131">
        <f t="shared" ref="CD547" si="10026">V547/V560</f>
        <v>5.5776892430278883E-2</v>
      </c>
      <c r="CE547" s="132">
        <f t="shared" ref="CE547" si="10027">W547/W560</f>
        <v>4.6267087276550996E-2</v>
      </c>
      <c r="CF547" s="129">
        <f t="shared" ref="CF547" si="10028">X547/X560</f>
        <v>4.9180327868852458E-2</v>
      </c>
      <c r="CG547" s="130">
        <f t="shared" ref="CG547" si="10029">Y547/Y560</f>
        <v>4.7762998790810154E-2</v>
      </c>
      <c r="CH547" s="131">
        <f t="shared" ref="CH547" si="10030">Z547/Z560</f>
        <v>6.8009478672985776E-2</v>
      </c>
      <c r="CI547" s="129">
        <f t="shared" ref="CI547" si="10031">AA547/AA560</f>
        <v>6.6734589913397854E-2</v>
      </c>
      <c r="CJ547" s="135">
        <f t="shared" ref="CJ547" si="10032">AB547/AB560</f>
        <v>5.6406650258676978E-2</v>
      </c>
      <c r="CK547" s="136">
        <f t="shared" ref="CK547" si="10033">AC547/AC560</f>
        <v>5.4677670977806854E-2</v>
      </c>
    </row>
    <row r="548" spans="1:89" ht="14" thickTop="1">
      <c r="A548" s="146" t="s">
        <v>28</v>
      </c>
      <c r="B548" s="203">
        <v>182</v>
      </c>
      <c r="C548" s="197">
        <v>314</v>
      </c>
      <c r="D548" s="198">
        <v>81</v>
      </c>
      <c r="E548" s="199">
        <v>196</v>
      </c>
      <c r="F548" s="196">
        <v>143</v>
      </c>
      <c r="G548" s="200">
        <v>212</v>
      </c>
      <c r="H548" s="198">
        <v>341</v>
      </c>
      <c r="I548" s="199">
        <v>363</v>
      </c>
      <c r="J548" s="196">
        <v>55</v>
      </c>
      <c r="K548" s="197">
        <v>37</v>
      </c>
      <c r="L548" s="198">
        <v>187</v>
      </c>
      <c r="M548" s="196">
        <v>109</v>
      </c>
      <c r="N548" s="201">
        <v>326</v>
      </c>
      <c r="O548" s="204">
        <v>199</v>
      </c>
      <c r="P548" s="196">
        <v>245</v>
      </c>
      <c r="Q548" s="197">
        <v>131</v>
      </c>
      <c r="R548" s="198">
        <v>205</v>
      </c>
      <c r="S548" s="199">
        <v>174</v>
      </c>
      <c r="T548" s="196">
        <v>47</v>
      </c>
      <c r="U548" s="200">
        <v>9</v>
      </c>
      <c r="V548" s="198">
        <v>218</v>
      </c>
      <c r="W548" s="205">
        <v>196</v>
      </c>
      <c r="X548" s="196">
        <v>168</v>
      </c>
      <c r="Y548" s="200">
        <v>76</v>
      </c>
      <c r="Z548" s="198">
        <v>288</v>
      </c>
      <c r="AA548" s="196">
        <v>368</v>
      </c>
      <c r="AB548" s="172">
        <f t="shared" si="9731"/>
        <v>2486</v>
      </c>
      <c r="AC548" s="173">
        <f t="shared" si="9732"/>
        <v>2384</v>
      </c>
      <c r="BI548" s="146" t="s">
        <v>28</v>
      </c>
      <c r="BJ548" s="129">
        <f>B548/B560</f>
        <v>5.3878034339846066E-2</v>
      </c>
      <c r="BK548" s="130">
        <f t="shared" ref="BK548" si="10034">C548/C560</f>
        <v>6.8024263431542456E-2</v>
      </c>
      <c r="BL548" s="131">
        <f t="shared" ref="BL548" si="10035">D548/D560</f>
        <v>4.2564372044140833E-2</v>
      </c>
      <c r="BM548" s="132">
        <f t="shared" ref="BM548" si="10036">E548/E560</f>
        <v>7.3025335320417287E-2</v>
      </c>
      <c r="BN548" s="129">
        <f t="shared" ref="BN548" si="10037">F548/F560</f>
        <v>4.7398077560490554E-2</v>
      </c>
      <c r="BO548" s="130">
        <f t="shared" ref="BO548" si="10038">G548/G560</f>
        <v>6.6353677621283261E-2</v>
      </c>
      <c r="BP548" s="131">
        <f t="shared" ref="BP548" si="10039">H548/H560</f>
        <v>5.9919170620277629E-2</v>
      </c>
      <c r="BQ548" s="132">
        <f t="shared" ref="BQ548" si="10040">I548/I560</f>
        <v>6.3009894115604925E-2</v>
      </c>
      <c r="BR548" s="129">
        <f t="shared" ref="BR548" si="10041">J548/J560</f>
        <v>5.5611729019211326E-2</v>
      </c>
      <c r="BS548" s="130">
        <f t="shared" ref="BS548" si="10042">K548/K560</f>
        <v>4.573547589616811E-2</v>
      </c>
      <c r="BT548" s="131">
        <f t="shared" ref="BT548" si="10043">L548/L560</f>
        <v>7.0887035633055345E-2</v>
      </c>
      <c r="BU548" s="129">
        <f t="shared" ref="BU548" si="10044">M548/M560</f>
        <v>5.0230414746543779E-2</v>
      </c>
      <c r="BV548" s="133">
        <f t="shared" ref="BV548" si="10045">N548/N560</f>
        <v>6.207159177456207E-2</v>
      </c>
      <c r="BW548" s="134">
        <f t="shared" ref="BW548" si="10046">O548/O560</f>
        <v>4.3497267759562842E-2</v>
      </c>
      <c r="BX548" s="129">
        <f t="shared" ref="BX548" si="10047">P548/P560</f>
        <v>7.8803473785783215E-2</v>
      </c>
      <c r="BY548" s="130">
        <f t="shared" ref="BY548" si="10048">Q548/Q560</f>
        <v>5.5792163543441228E-2</v>
      </c>
      <c r="BZ548" s="131">
        <f t="shared" ref="BZ548" si="10049">R548/R560</f>
        <v>6.1487702459508096E-2</v>
      </c>
      <c r="CA548" s="132">
        <f t="shared" ref="CA548" si="10050">S548/S560</f>
        <v>6.2254025044722716E-2</v>
      </c>
      <c r="CB548" s="129">
        <f t="shared" ref="CB548" si="10051">T548/T560</f>
        <v>8.1455805892547667E-2</v>
      </c>
      <c r="CC548" s="130">
        <f t="shared" ref="CC548" si="10052">U548/U560</f>
        <v>2.2900763358778626E-2</v>
      </c>
      <c r="CD548" s="131">
        <f t="shared" ref="CD548" si="10053">V548/V560</f>
        <v>6.2037564029595905E-2</v>
      </c>
      <c r="CE548" s="132">
        <f t="shared" ref="CE548" si="10054">W548/W560</f>
        <v>6.8699614440939361E-2</v>
      </c>
      <c r="CF548" s="129">
        <f t="shared" ref="CF548" si="10055">X548/X560</f>
        <v>7.650273224043716E-2</v>
      </c>
      <c r="CG548" s="130">
        <f t="shared" ref="CG548" si="10056">Y548/Y560</f>
        <v>4.5949214026602174E-2</v>
      </c>
      <c r="CH548" s="131">
        <f t="shared" ref="CH548" si="10057">Z548/Z560</f>
        <v>6.8246445497630329E-2</v>
      </c>
      <c r="CI548" s="129">
        <f t="shared" ref="CI548" si="10058">AA548/AA560</f>
        <v>6.2489386992698251E-2</v>
      </c>
      <c r="CJ548" s="135">
        <f t="shared" ref="CJ548" si="10059">AB548/AB560</f>
        <v>6.2434075041438546E-2</v>
      </c>
      <c r="CK548" s="136">
        <f t="shared" ref="CK548" si="10060">AC548/AC560</f>
        <v>5.9986915605656485E-2</v>
      </c>
    </row>
    <row r="549" spans="1:89">
      <c r="A549" s="137" t="s">
        <v>29</v>
      </c>
      <c r="B549" s="206">
        <v>213</v>
      </c>
      <c r="C549" s="190">
        <v>332</v>
      </c>
      <c r="D549" s="191">
        <v>116</v>
      </c>
      <c r="E549" s="192">
        <v>245</v>
      </c>
      <c r="F549" s="189">
        <v>187</v>
      </c>
      <c r="G549" s="193">
        <v>326</v>
      </c>
      <c r="H549" s="191">
        <v>414</v>
      </c>
      <c r="I549" s="192">
        <v>419</v>
      </c>
      <c r="J549" s="189">
        <v>94</v>
      </c>
      <c r="K549" s="190">
        <v>26</v>
      </c>
      <c r="L549" s="191">
        <v>256</v>
      </c>
      <c r="M549" s="189">
        <v>108</v>
      </c>
      <c r="N549" s="194">
        <v>433</v>
      </c>
      <c r="O549" s="207">
        <v>278</v>
      </c>
      <c r="P549" s="189">
        <v>302</v>
      </c>
      <c r="Q549" s="190">
        <v>167</v>
      </c>
      <c r="R549" s="191">
        <v>231</v>
      </c>
      <c r="S549" s="192">
        <v>208</v>
      </c>
      <c r="T549" s="189">
        <v>82</v>
      </c>
      <c r="U549" s="193">
        <v>16</v>
      </c>
      <c r="V549" s="191">
        <v>285</v>
      </c>
      <c r="W549" s="208">
        <v>183</v>
      </c>
      <c r="X549" s="189">
        <v>183</v>
      </c>
      <c r="Y549" s="193">
        <v>120</v>
      </c>
      <c r="Z549" s="191">
        <v>303</v>
      </c>
      <c r="AA549" s="189">
        <v>392</v>
      </c>
      <c r="AB549" s="172">
        <f t="shared" si="9731"/>
        <v>3099</v>
      </c>
      <c r="AC549" s="173">
        <f t="shared" si="9732"/>
        <v>2820</v>
      </c>
      <c r="BI549" s="137" t="s">
        <v>29</v>
      </c>
      <c r="BJ549" s="129">
        <f>B549/B560</f>
        <v>6.3055062166962703E-2</v>
      </c>
      <c r="BK549" s="130">
        <f t="shared" ref="BK549" si="10061">C549/C560</f>
        <v>7.1923743500866555E-2</v>
      </c>
      <c r="BL549" s="131">
        <f t="shared" ref="BL549" si="10062">D549/D560</f>
        <v>6.095638465580662E-2</v>
      </c>
      <c r="BM549" s="132">
        <f t="shared" ref="BM549" si="10063">E549/E560</f>
        <v>9.1281669150521605E-2</v>
      </c>
      <c r="BN549" s="129">
        <f t="shared" ref="BN549" si="10064">F549/F560</f>
        <v>6.1982101425256876E-2</v>
      </c>
      <c r="BO549" s="130">
        <f t="shared" ref="BO549" si="10065">G549/G560</f>
        <v>0.10203442879499218</v>
      </c>
      <c r="BP549" s="131">
        <f t="shared" ref="BP549" si="10066">H549/H560</f>
        <v>7.2746441750131785E-2</v>
      </c>
      <c r="BQ549" s="132">
        <f t="shared" ref="BQ549" si="10067">I549/I560</f>
        <v>7.2730428745009554E-2</v>
      </c>
      <c r="BR549" s="129">
        <f t="shared" ref="BR549" si="10068">J549/J560</f>
        <v>9.5045500505561167E-2</v>
      </c>
      <c r="BS549" s="130">
        <f t="shared" ref="BS549" si="10069">K549/K560</f>
        <v>3.2138442521631644E-2</v>
      </c>
      <c r="BT549" s="131">
        <f t="shared" ref="BT549" si="10070">L549/L560</f>
        <v>9.7043214556482182E-2</v>
      </c>
      <c r="BU549" s="129">
        <f t="shared" ref="BU549" si="10071">M549/M560</f>
        <v>4.9769585253456219E-2</v>
      </c>
      <c r="BV549" s="133">
        <f t="shared" ref="BV549" si="10072">N549/N560</f>
        <v>8.2444782939832442E-2</v>
      </c>
      <c r="BW549" s="134">
        <f t="shared" ref="BW549" si="10073">O549/O560</f>
        <v>6.0765027322404373E-2</v>
      </c>
      <c r="BX549" s="129">
        <f t="shared" ref="BX549" si="10074">P549/P560</f>
        <v>9.7137343197169504E-2</v>
      </c>
      <c r="BY549" s="130">
        <f t="shared" ref="BY549" si="10075">Q549/Q560</f>
        <v>7.1124361158432708E-2</v>
      </c>
      <c r="BZ549" s="131">
        <f t="shared" ref="BZ549" si="10076">R549/R560</f>
        <v>6.9286142771445708E-2</v>
      </c>
      <c r="CA549" s="132">
        <f t="shared" ref="CA549" si="10077">S549/S560</f>
        <v>7.441860465116279E-2</v>
      </c>
      <c r="CB549" s="129">
        <f t="shared" ref="CB549" si="10078">T549/T560</f>
        <v>0.14211438474870017</v>
      </c>
      <c r="CC549" s="130">
        <f t="shared" ref="CC549" si="10079">U549/U560</f>
        <v>4.0712468193384227E-2</v>
      </c>
      <c r="CD549" s="131">
        <f t="shared" ref="CD549" si="10080">V549/V560</f>
        <v>8.1104154809334097E-2</v>
      </c>
      <c r="CE549" s="132">
        <f t="shared" ref="CE549" si="10081">W549/W560</f>
        <v>6.4143007360672979E-2</v>
      </c>
      <c r="CF549" s="129">
        <f t="shared" ref="CF549" si="10082">X549/X560</f>
        <v>8.3333333333333329E-2</v>
      </c>
      <c r="CG549" s="130">
        <f t="shared" ref="CG549" si="10083">Y549/Y560</f>
        <v>7.2551390568319232E-2</v>
      </c>
      <c r="CH549" s="131">
        <f t="shared" ref="CH549" si="10084">Z549/Z560</f>
        <v>7.1800947867298584E-2</v>
      </c>
      <c r="CI549" s="129">
        <f t="shared" ref="CI549" si="10085">AA549/AA560</f>
        <v>6.6564781796569883E-2</v>
      </c>
      <c r="CJ549" s="135">
        <f t="shared" ref="CJ549" si="10086">AB549/AB560</f>
        <v>7.7829122507408713E-2</v>
      </c>
      <c r="CK549" s="136">
        <f t="shared" ref="CK549" si="10087">AC549/AC560</f>
        <v>7.0957677016758092E-2</v>
      </c>
    </row>
    <row r="550" spans="1:89">
      <c r="A550" s="146" t="s">
        <v>30</v>
      </c>
      <c r="B550" s="203">
        <v>264</v>
      </c>
      <c r="C550" s="197">
        <v>366</v>
      </c>
      <c r="D550" s="198">
        <v>90</v>
      </c>
      <c r="E550" s="199">
        <v>225</v>
      </c>
      <c r="F550" s="196">
        <v>210</v>
      </c>
      <c r="G550" s="200">
        <v>379</v>
      </c>
      <c r="H550" s="198">
        <v>454</v>
      </c>
      <c r="I550" s="199">
        <v>544</v>
      </c>
      <c r="J550" s="196">
        <v>104</v>
      </c>
      <c r="K550" s="197">
        <v>37</v>
      </c>
      <c r="L550" s="198">
        <v>231</v>
      </c>
      <c r="M550" s="196">
        <v>87</v>
      </c>
      <c r="N550" s="201">
        <v>398</v>
      </c>
      <c r="O550" s="204">
        <v>283</v>
      </c>
      <c r="P550" s="196">
        <v>292</v>
      </c>
      <c r="Q550" s="197">
        <v>190</v>
      </c>
      <c r="R550" s="198">
        <v>225</v>
      </c>
      <c r="S550" s="199">
        <v>258</v>
      </c>
      <c r="T550" s="196">
        <v>80</v>
      </c>
      <c r="U550" s="200">
        <v>10</v>
      </c>
      <c r="V550" s="198">
        <v>330</v>
      </c>
      <c r="W550" s="205">
        <v>186</v>
      </c>
      <c r="X550" s="196">
        <v>200</v>
      </c>
      <c r="Y550" s="200">
        <v>125</v>
      </c>
      <c r="Z550" s="198">
        <v>334</v>
      </c>
      <c r="AA550" s="196">
        <v>478</v>
      </c>
      <c r="AB550" s="172">
        <f t="shared" si="9731"/>
        <v>3212</v>
      </c>
      <c r="AC550" s="173">
        <f t="shared" si="9732"/>
        <v>3168</v>
      </c>
      <c r="BI550" s="146" t="s">
        <v>30</v>
      </c>
      <c r="BJ550" s="129">
        <f>B550/B560</f>
        <v>7.8152753108348141E-2</v>
      </c>
      <c r="BK550" s="130">
        <f t="shared" ref="BK550" si="10088">C550/C560</f>
        <v>7.9289428076256496E-2</v>
      </c>
      <c r="BL550" s="131">
        <f t="shared" ref="BL550" si="10089">D550/D560</f>
        <v>4.7293746715712036E-2</v>
      </c>
      <c r="BM550" s="132">
        <f t="shared" ref="BM550" si="10090">E550/E560</f>
        <v>8.38301043219076E-2</v>
      </c>
      <c r="BN550" s="129">
        <f t="shared" ref="BN550" si="10091">F550/F560</f>
        <v>6.9605568445475635E-2</v>
      </c>
      <c r="BO550" s="130">
        <f t="shared" ref="BO550" si="10092">G550/G560</f>
        <v>0.11862284820031299</v>
      </c>
      <c r="BP550" s="131">
        <f t="shared" ref="BP550" si="10093">H550/H560</f>
        <v>7.9775083465120369E-2</v>
      </c>
      <c r="BQ550" s="132">
        <f t="shared" ref="BQ550" si="10094">I550/I560</f>
        <v>9.442805068564486E-2</v>
      </c>
      <c r="BR550" s="129">
        <f t="shared" ref="BR550" si="10095">J550/J560</f>
        <v>0.1051567239635996</v>
      </c>
      <c r="BS550" s="130">
        <f t="shared" ref="BS550" si="10096">K550/K560</f>
        <v>4.573547589616811E-2</v>
      </c>
      <c r="BT550" s="131">
        <f t="shared" ref="BT550" si="10097">L550/L560</f>
        <v>8.7566338134950725E-2</v>
      </c>
      <c r="BU550" s="129">
        <f t="shared" ref="BU550" si="10098">M550/M560</f>
        <v>4.0092165898617513E-2</v>
      </c>
      <c r="BV550" s="133">
        <f t="shared" ref="BV550" si="10099">N550/N560</f>
        <v>7.578065498857578E-2</v>
      </c>
      <c r="BW550" s="134">
        <f t="shared" ref="BW550" si="10100">O550/O560</f>
        <v>6.1857923497267757E-2</v>
      </c>
      <c r="BX550" s="129">
        <f t="shared" ref="BX550" si="10101">P550/P560</f>
        <v>9.3920874879382443E-2</v>
      </c>
      <c r="BY550" s="130">
        <f t="shared" ref="BY550" si="10102">Q550/Q560</f>
        <v>8.0919931856899482E-2</v>
      </c>
      <c r="BZ550" s="131">
        <f t="shared" ref="BZ550" si="10103">R550/R560</f>
        <v>6.7486502699460105E-2</v>
      </c>
      <c r="CA550" s="132">
        <f t="shared" ref="CA550" si="10104">S550/S560</f>
        <v>9.2307692307692313E-2</v>
      </c>
      <c r="CB550" s="129">
        <f t="shared" ref="CB550" si="10105">T550/T560</f>
        <v>0.13864818024263431</v>
      </c>
      <c r="CC550" s="130">
        <f t="shared" ref="CC550" si="10106">U550/U560</f>
        <v>2.5445292620865138E-2</v>
      </c>
      <c r="CD550" s="131">
        <f t="shared" ref="CD550" si="10107">V550/V560</f>
        <v>9.3910073989755261E-2</v>
      </c>
      <c r="CE550" s="132">
        <f t="shared" ref="CE550" si="10108">W550/W560</f>
        <v>6.5194532071503677E-2</v>
      </c>
      <c r="CF550" s="129">
        <f t="shared" ref="CF550" si="10109">X550/X560</f>
        <v>9.107468123861566E-2</v>
      </c>
      <c r="CG550" s="130">
        <f t="shared" ref="CG550" si="10110">Y550/Y560</f>
        <v>7.5574365175332531E-2</v>
      </c>
      <c r="CH550" s="131">
        <f t="shared" ref="CH550" si="10111">Z550/Z560</f>
        <v>7.9146919431279619E-2</v>
      </c>
      <c r="CI550" s="129">
        <f t="shared" ref="CI550" si="10112">AA550/AA560</f>
        <v>8.1168279843776531E-2</v>
      </c>
      <c r="CJ550" s="135">
        <f t="shared" ref="CJ550" si="10113">AB550/AB560</f>
        <v>8.0667035009292273E-2</v>
      </c>
      <c r="CK550" s="136">
        <f t="shared" ref="CK550" si="10114">AC550/AC560</f>
        <v>7.9714156308187817E-2</v>
      </c>
    </row>
    <row r="551" spans="1:89">
      <c r="A551" s="137" t="s">
        <v>31</v>
      </c>
      <c r="B551" s="206">
        <v>316</v>
      </c>
      <c r="C551" s="190">
        <v>362</v>
      </c>
      <c r="D551" s="191">
        <v>103</v>
      </c>
      <c r="E551" s="192">
        <v>223</v>
      </c>
      <c r="F551" s="189">
        <v>125</v>
      </c>
      <c r="G551" s="193">
        <v>418</v>
      </c>
      <c r="H551" s="191">
        <v>446</v>
      </c>
      <c r="I551" s="192">
        <v>520</v>
      </c>
      <c r="J551" s="189">
        <v>125</v>
      </c>
      <c r="K551" s="190">
        <v>43</v>
      </c>
      <c r="L551" s="191">
        <v>326</v>
      </c>
      <c r="M551" s="189">
        <v>88</v>
      </c>
      <c r="N551" s="194">
        <v>503</v>
      </c>
      <c r="O551" s="207">
        <v>244</v>
      </c>
      <c r="P551" s="189">
        <v>169</v>
      </c>
      <c r="Q551" s="190">
        <v>204</v>
      </c>
      <c r="R551" s="191">
        <v>237</v>
      </c>
      <c r="S551" s="192">
        <v>238</v>
      </c>
      <c r="T551" s="189">
        <v>42</v>
      </c>
      <c r="U551" s="193">
        <v>19</v>
      </c>
      <c r="V551" s="191">
        <v>408</v>
      </c>
      <c r="W551" s="208">
        <v>137</v>
      </c>
      <c r="X551" s="189">
        <v>180</v>
      </c>
      <c r="Y551" s="193">
        <v>139</v>
      </c>
      <c r="Z551" s="191">
        <v>293</v>
      </c>
      <c r="AA551" s="189">
        <v>501</v>
      </c>
      <c r="AB551" s="172">
        <f t="shared" si="9731"/>
        <v>3273</v>
      </c>
      <c r="AC551" s="173">
        <f t="shared" si="9732"/>
        <v>3136</v>
      </c>
      <c r="BI551" s="137" t="s">
        <v>31</v>
      </c>
      <c r="BJ551" s="129">
        <f>B551/B560</f>
        <v>9.354647720544701E-2</v>
      </c>
      <c r="BK551" s="130">
        <f t="shared" ref="BK551" si="10115">C551/C560</f>
        <v>7.8422876949740039E-2</v>
      </c>
      <c r="BL551" s="131">
        <f t="shared" ref="BL551" si="10116">D551/D560</f>
        <v>5.4125065685759324E-2</v>
      </c>
      <c r="BM551" s="132">
        <f t="shared" ref="BM551" si="10117">E551/E560</f>
        <v>8.30849478390462E-2</v>
      </c>
      <c r="BN551" s="129">
        <f t="shared" ref="BN551" si="10118">F551/F560</f>
        <v>4.1431885979449787E-2</v>
      </c>
      <c r="BO551" s="130">
        <f t="shared" ref="BO551" si="10119">G551/G560</f>
        <v>0.13082942097026604</v>
      </c>
      <c r="BP551" s="131">
        <f t="shared" ref="BP551" si="10120">H551/H560</f>
        <v>7.8369355122122647E-2</v>
      </c>
      <c r="BQ551" s="132">
        <f t="shared" ref="BQ551" si="10121">I551/I560</f>
        <v>9.0262107273042874E-2</v>
      </c>
      <c r="BR551" s="129">
        <f t="shared" ref="BR551" si="10122">J551/J560</f>
        <v>0.12639029322548029</v>
      </c>
      <c r="BS551" s="130">
        <f t="shared" ref="BS551" si="10123">K551/K560</f>
        <v>5.3152039555006178E-2</v>
      </c>
      <c r="BT551" s="131">
        <f t="shared" ref="BT551" si="10124">L551/L560</f>
        <v>0.12357846853677028</v>
      </c>
      <c r="BU551" s="129">
        <f t="shared" ref="BU551" si="10125">M551/M560</f>
        <v>4.0552995391705073E-2</v>
      </c>
      <c r="BV551" s="133">
        <f t="shared" ref="BV551" si="10126">N551/N560</f>
        <v>9.5773038842345767E-2</v>
      </c>
      <c r="BW551" s="134">
        <f t="shared" ref="BW551" si="10127">O551/O560</f>
        <v>5.3333333333333337E-2</v>
      </c>
      <c r="BX551" s="129">
        <f t="shared" ref="BX551" si="10128">P551/P560</f>
        <v>5.4358314570601481E-2</v>
      </c>
      <c r="BY551" s="130">
        <f t="shared" ref="BY551" si="10129">Q551/Q560</f>
        <v>8.6882453151618397E-2</v>
      </c>
      <c r="BZ551" s="131">
        <f t="shared" ref="BZ551" si="10130">R551/R560</f>
        <v>7.1085782843431311E-2</v>
      </c>
      <c r="CA551" s="132">
        <f t="shared" ref="CA551" si="10131">S551/S560</f>
        <v>8.5152057245080501E-2</v>
      </c>
      <c r="CB551" s="129">
        <f t="shared" ref="CB551" si="10132">T551/T560</f>
        <v>7.2790294627383012E-2</v>
      </c>
      <c r="CC551" s="130">
        <f t="shared" ref="CC551" si="10133">U551/U560</f>
        <v>4.8346055979643768E-2</v>
      </c>
      <c r="CD551" s="131">
        <f t="shared" ref="CD551" si="10134">V551/V560</f>
        <v>0.11610700056915196</v>
      </c>
      <c r="CE551" s="132">
        <f t="shared" ref="CE551" si="10135">W551/W560</f>
        <v>4.8019628461268837E-2</v>
      </c>
      <c r="CF551" s="129">
        <f t="shared" ref="CF551" si="10136">X551/X560</f>
        <v>8.1967213114754092E-2</v>
      </c>
      <c r="CG551" s="130">
        <f t="shared" ref="CG551" si="10137">Y551/Y560</f>
        <v>8.4038694074969764E-2</v>
      </c>
      <c r="CH551" s="131">
        <f t="shared" ref="CH551" si="10138">Z551/Z560</f>
        <v>6.9431279620853076E-2</v>
      </c>
      <c r="CI551" s="129">
        <f t="shared" ref="CI551" si="10139">AA551/AA560</f>
        <v>8.5073866530820177E-2</v>
      </c>
      <c r="CJ551" s="135">
        <f t="shared" ref="CJ551" si="10140">AB551/AB560</f>
        <v>8.2199005474910838E-2</v>
      </c>
      <c r="CK551" s="136">
        <f t="shared" ref="CK551" si="10141">AC551/AC560</f>
        <v>7.8908962810125313E-2</v>
      </c>
    </row>
    <row r="552" spans="1:89">
      <c r="A552" s="146" t="s">
        <v>32</v>
      </c>
      <c r="B552" s="203">
        <v>311</v>
      </c>
      <c r="C552" s="197">
        <v>362</v>
      </c>
      <c r="D552" s="198">
        <v>96</v>
      </c>
      <c r="E552" s="199">
        <v>207</v>
      </c>
      <c r="F552" s="196">
        <v>101</v>
      </c>
      <c r="G552" s="200">
        <v>353</v>
      </c>
      <c r="H552" s="198">
        <v>410</v>
      </c>
      <c r="I552" s="199">
        <v>563</v>
      </c>
      <c r="J552" s="196">
        <v>91</v>
      </c>
      <c r="K552" s="197">
        <v>38</v>
      </c>
      <c r="L552" s="198">
        <v>218</v>
      </c>
      <c r="M552" s="196">
        <v>79</v>
      </c>
      <c r="N552" s="201">
        <v>538</v>
      </c>
      <c r="O552" s="204">
        <v>250</v>
      </c>
      <c r="P552" s="196">
        <v>174</v>
      </c>
      <c r="Q552" s="197">
        <v>232</v>
      </c>
      <c r="R552" s="198">
        <v>169</v>
      </c>
      <c r="S552" s="199">
        <v>306</v>
      </c>
      <c r="T552" s="196">
        <v>30</v>
      </c>
      <c r="U552" s="200">
        <v>22</v>
      </c>
      <c r="V552" s="198">
        <v>476</v>
      </c>
      <c r="W552" s="205">
        <v>146</v>
      </c>
      <c r="X552" s="196">
        <v>121</v>
      </c>
      <c r="Y552" s="200">
        <v>146</v>
      </c>
      <c r="Z552" s="198">
        <v>201</v>
      </c>
      <c r="AA552" s="196">
        <v>502</v>
      </c>
      <c r="AB552" s="172">
        <f t="shared" si="9731"/>
        <v>2936</v>
      </c>
      <c r="AC552" s="173">
        <f t="shared" si="9732"/>
        <v>3206</v>
      </c>
      <c r="BI552" s="146" t="s">
        <v>32</v>
      </c>
      <c r="BJ552" s="129">
        <f>B552/B560</f>
        <v>9.2066311426879807E-2</v>
      </c>
      <c r="BK552" s="130">
        <f t="shared" ref="BK552" si="10142">C552/C560</f>
        <v>7.8422876949740039E-2</v>
      </c>
      <c r="BL552" s="131">
        <f t="shared" ref="BL552" si="10143">D552/D560</f>
        <v>5.0446663163426171E-2</v>
      </c>
      <c r="BM552" s="132">
        <f t="shared" ref="BM552" si="10144">E552/E560</f>
        <v>7.7123695976154996E-2</v>
      </c>
      <c r="BN552" s="129">
        <f t="shared" ref="BN552" si="10145">F552/F560</f>
        <v>3.3476963871395427E-2</v>
      </c>
      <c r="BO552" s="130">
        <f t="shared" ref="BO552" si="10146">G552/G560</f>
        <v>0.11048513302034428</v>
      </c>
      <c r="BP552" s="131">
        <f t="shared" ref="BP552" si="10147">H552/H560</f>
        <v>7.2043577578632931E-2</v>
      </c>
      <c r="BQ552" s="132">
        <f t="shared" ref="BQ552" si="10148">I552/I560</f>
        <v>9.7726089220621426E-2</v>
      </c>
      <c r="BR552" s="129">
        <f t="shared" ref="BR552" si="10149">J552/J560</f>
        <v>9.201213346814964E-2</v>
      </c>
      <c r="BS552" s="130">
        <f t="shared" ref="BS552" si="10150">K552/K560</f>
        <v>4.6971569839307788E-2</v>
      </c>
      <c r="BT552" s="131">
        <f t="shared" ref="BT552" si="10151">L552/L560</f>
        <v>8.2638362395754353E-2</v>
      </c>
      <c r="BU552" s="129">
        <f t="shared" ref="BU552" si="10152">M552/M560</f>
        <v>3.6405529953917048E-2</v>
      </c>
      <c r="BV552" s="133">
        <f t="shared" ref="BV552" si="10153">N552/N560</f>
        <v>0.10243716679360244</v>
      </c>
      <c r="BW552" s="134">
        <f t="shared" ref="BW552" si="10154">O552/O560</f>
        <v>5.4644808743169397E-2</v>
      </c>
      <c r="BX552" s="129">
        <f t="shared" ref="BX552" si="10155">P552/P560</f>
        <v>5.5966548729495018E-2</v>
      </c>
      <c r="BY552" s="130">
        <f t="shared" ref="BY552" si="10156">Q552/Q560</f>
        <v>9.8807495741056212E-2</v>
      </c>
      <c r="BZ552" s="131">
        <f t="shared" ref="BZ552" si="10157">R552/R560</f>
        <v>5.0689862027594484E-2</v>
      </c>
      <c r="CA552" s="132">
        <f t="shared" ref="CA552" si="10158">S552/S560</f>
        <v>0.10948121645796065</v>
      </c>
      <c r="CB552" s="129">
        <f t="shared" ref="CB552" si="10159">T552/T560</f>
        <v>5.1993067590987867E-2</v>
      </c>
      <c r="CC552" s="130">
        <f t="shared" ref="CC552" si="10160">U552/U560</f>
        <v>5.5979643765903309E-2</v>
      </c>
      <c r="CD552" s="131">
        <f t="shared" ref="CD552" si="10161">V552/V560</f>
        <v>0.13545816733067728</v>
      </c>
      <c r="CE552" s="132">
        <f t="shared" ref="CE552" si="10162">W552/W560</f>
        <v>5.1174202593760952E-2</v>
      </c>
      <c r="CF552" s="129">
        <f t="shared" ref="CF552" si="10163">X552/X560</f>
        <v>5.5100182149362478E-2</v>
      </c>
      <c r="CG552" s="130">
        <f t="shared" ref="CG552" si="10164">Y552/Y560</f>
        <v>8.8270858524788387E-2</v>
      </c>
      <c r="CH552" s="131">
        <f t="shared" ref="CH552" si="10165">Z552/Z560</f>
        <v>4.7630331753554501E-2</v>
      </c>
      <c r="CI552" s="129">
        <f t="shared" ref="CI552" si="10166">AA552/AA560</f>
        <v>8.5243674647648163E-2</v>
      </c>
      <c r="CJ552" s="135">
        <f t="shared" ref="CJ552" si="10167">AB552/AB560</f>
        <v>7.3735496509116483E-2</v>
      </c>
      <c r="CK552" s="136">
        <f t="shared" ref="CK552" si="10168">AC552/AC560</f>
        <v>8.0670323587137036E-2</v>
      </c>
    </row>
    <row r="553" spans="1:89">
      <c r="A553" s="137" t="s">
        <v>33</v>
      </c>
      <c r="B553" s="206">
        <v>152</v>
      </c>
      <c r="C553" s="190">
        <v>319</v>
      </c>
      <c r="D553" s="191">
        <v>48</v>
      </c>
      <c r="E553" s="192">
        <v>217</v>
      </c>
      <c r="F553" s="189">
        <v>77</v>
      </c>
      <c r="G553" s="193">
        <v>330</v>
      </c>
      <c r="H553" s="191">
        <v>138</v>
      </c>
      <c r="I553" s="192">
        <v>381</v>
      </c>
      <c r="J553" s="189">
        <v>58</v>
      </c>
      <c r="K553" s="190">
        <v>35</v>
      </c>
      <c r="L553" s="191">
        <v>344</v>
      </c>
      <c r="M553" s="189">
        <v>55</v>
      </c>
      <c r="N553" s="194">
        <v>322</v>
      </c>
      <c r="O553" s="207">
        <v>219</v>
      </c>
      <c r="P553" s="189">
        <v>79</v>
      </c>
      <c r="Q553" s="190">
        <v>141</v>
      </c>
      <c r="R553" s="191">
        <v>97</v>
      </c>
      <c r="S553" s="192">
        <v>195</v>
      </c>
      <c r="T553" s="189">
        <v>21</v>
      </c>
      <c r="U553" s="193">
        <v>16</v>
      </c>
      <c r="V553" s="191">
        <v>390</v>
      </c>
      <c r="W553" s="208">
        <v>85</v>
      </c>
      <c r="X553" s="189">
        <v>56</v>
      </c>
      <c r="Y553" s="193">
        <v>71</v>
      </c>
      <c r="Z553" s="191">
        <v>148</v>
      </c>
      <c r="AA553" s="189">
        <v>483</v>
      </c>
      <c r="AB553" s="172">
        <f t="shared" si="9731"/>
        <v>1930</v>
      </c>
      <c r="AC553" s="173">
        <f t="shared" si="9732"/>
        <v>2547</v>
      </c>
      <c r="BI553" s="137" t="s">
        <v>33</v>
      </c>
      <c r="BJ553" s="129">
        <f>B553/B560</f>
        <v>4.4997039668442866E-2</v>
      </c>
      <c r="BK553" s="130">
        <f t="shared" ref="BK553" si="10169">C553/C560</f>
        <v>6.9107452339688041E-2</v>
      </c>
      <c r="BL553" s="131">
        <f t="shared" ref="BL553" si="10170">D553/D560</f>
        <v>2.5223331581713086E-2</v>
      </c>
      <c r="BM553" s="132">
        <f t="shared" ref="BM553" si="10171">E553/E560</f>
        <v>8.0849478390461998E-2</v>
      </c>
      <c r="BN553" s="129">
        <f t="shared" ref="BN553" si="10172">F553/F560</f>
        <v>2.5522041763341066E-2</v>
      </c>
      <c r="BO553" s="130">
        <f t="shared" ref="BO553" si="10173">G553/G560</f>
        <v>0.10328638497652583</v>
      </c>
      <c r="BP553" s="131">
        <f t="shared" ref="BP553" si="10174">H553/H560</f>
        <v>2.4248813916710597E-2</v>
      </c>
      <c r="BQ553" s="132">
        <f t="shared" ref="BQ553" si="10175">I553/I560</f>
        <v>6.6134351675056408E-2</v>
      </c>
      <c r="BR553" s="129">
        <f t="shared" ref="BR553" si="10176">J553/J560</f>
        <v>5.8645096056622853E-2</v>
      </c>
      <c r="BS553" s="130">
        <f t="shared" ref="BS553" si="10177">K553/K560</f>
        <v>4.3263288009888753E-2</v>
      </c>
      <c r="BT553" s="131">
        <f t="shared" ref="BT553" si="10178">L553/L560</f>
        <v>0.13040181956027294</v>
      </c>
      <c r="BU553" s="129">
        <f t="shared" ref="BU553" si="10179">M553/M560</f>
        <v>2.5345622119815669E-2</v>
      </c>
      <c r="BV553" s="133">
        <f t="shared" ref="BV553" si="10180">N553/N560</f>
        <v>6.1309977151561307E-2</v>
      </c>
      <c r="BW553" s="134">
        <f t="shared" ref="BW553" si="10181">O553/O560</f>
        <v>4.7868852459016391E-2</v>
      </c>
      <c r="BX553" s="129">
        <f t="shared" ref="BX553" si="10182">P553/P560</f>
        <v>2.5410099710517851E-2</v>
      </c>
      <c r="BY553" s="130">
        <f t="shared" ref="BY553" si="10183">Q553/Q560</f>
        <v>6.0051107325383303E-2</v>
      </c>
      <c r="BZ553" s="131">
        <f t="shared" ref="BZ553" si="10184">R553/R560</f>
        <v>2.9094181163767247E-2</v>
      </c>
      <c r="CA553" s="132">
        <f t="shared" ref="CA553" si="10185">S553/S560</f>
        <v>6.9767441860465115E-2</v>
      </c>
      <c r="CB553" s="129">
        <f t="shared" ref="CB553" si="10186">T553/T560</f>
        <v>3.6395147313691506E-2</v>
      </c>
      <c r="CC553" s="130">
        <f t="shared" ref="CC553" si="10187">U553/U560</f>
        <v>4.0712468193384227E-2</v>
      </c>
      <c r="CD553" s="131">
        <f t="shared" ref="CD553" si="10188">V553/V560</f>
        <v>0.1109846328969835</v>
      </c>
      <c r="CE553" s="132">
        <f t="shared" ref="CE553" si="10189">W553/W560</f>
        <v>2.9793200140203296E-2</v>
      </c>
      <c r="CF553" s="129">
        <f t="shared" ref="CF553" si="10190">X553/X560</f>
        <v>2.5500910746812388E-2</v>
      </c>
      <c r="CG553" s="130">
        <f t="shared" ref="CG553" si="10191">Y553/Y560</f>
        <v>4.2926239419588876E-2</v>
      </c>
      <c r="CH553" s="131">
        <f t="shared" ref="CH553" si="10192">Z553/Z560</f>
        <v>3.5071090047393366E-2</v>
      </c>
      <c r="CI553" s="129">
        <f t="shared" ref="CI553" si="10193">AA553/AA560</f>
        <v>8.2017320427916457E-2</v>
      </c>
      <c r="CJ553" s="135">
        <f t="shared" ref="CJ553" si="10194">AB553/AB560</f>
        <v>4.847054096137425E-2</v>
      </c>
      <c r="CK553" s="136">
        <f t="shared" ref="CK553" si="10195">AC553/AC560</f>
        <v>6.4088369986412361E-2</v>
      </c>
    </row>
    <row r="554" spans="1:89">
      <c r="A554" s="146" t="s">
        <v>34</v>
      </c>
      <c r="B554" s="203">
        <v>6</v>
      </c>
      <c r="C554" s="197">
        <v>165</v>
      </c>
      <c r="D554" s="198">
        <v>4</v>
      </c>
      <c r="E554" s="199">
        <v>124</v>
      </c>
      <c r="F554" s="196">
        <v>8</v>
      </c>
      <c r="G554" s="200">
        <v>80</v>
      </c>
      <c r="H554" s="198">
        <v>22</v>
      </c>
      <c r="I554" s="199">
        <v>111</v>
      </c>
      <c r="J554" s="196">
        <v>9</v>
      </c>
      <c r="K554" s="197">
        <v>15</v>
      </c>
      <c r="L554" s="198">
        <v>62</v>
      </c>
      <c r="M554" s="196">
        <v>12</v>
      </c>
      <c r="N554" s="201">
        <v>60</v>
      </c>
      <c r="O554" s="204">
        <v>60</v>
      </c>
      <c r="P554" s="196">
        <v>32</v>
      </c>
      <c r="Q554" s="197">
        <v>40</v>
      </c>
      <c r="R554" s="198">
        <v>36</v>
      </c>
      <c r="S554" s="199">
        <v>95</v>
      </c>
      <c r="T554" s="196">
        <v>13</v>
      </c>
      <c r="U554" s="200">
        <v>4</v>
      </c>
      <c r="V554" s="198">
        <v>74</v>
      </c>
      <c r="W554" s="205">
        <v>27</v>
      </c>
      <c r="X554" s="196">
        <v>18</v>
      </c>
      <c r="Y554" s="200">
        <v>34</v>
      </c>
      <c r="Z554" s="198">
        <v>76</v>
      </c>
      <c r="AA554" s="196">
        <v>163</v>
      </c>
      <c r="AB554" s="172">
        <f t="shared" si="9731"/>
        <v>420</v>
      </c>
      <c r="AC554" s="173">
        <f t="shared" si="9732"/>
        <v>930</v>
      </c>
      <c r="BI554" s="146" t="s">
        <v>34</v>
      </c>
      <c r="BJ554" s="129">
        <f>B554/B560</f>
        <v>1.7761989342806395E-3</v>
      </c>
      <c r="BK554" s="130">
        <f t="shared" ref="BK554" si="10196">C554/C560</f>
        <v>3.5745233968804156E-2</v>
      </c>
      <c r="BL554" s="131">
        <f t="shared" ref="BL554" si="10197">D554/D560</f>
        <v>2.1019442984760903E-3</v>
      </c>
      <c r="BM554" s="132">
        <f t="shared" ref="BM554" si="10198">E554/E560</f>
        <v>4.6199701937406856E-2</v>
      </c>
      <c r="BN554" s="129">
        <f t="shared" ref="BN554" si="10199">F554/F560</f>
        <v>2.651640702684786E-3</v>
      </c>
      <c r="BO554" s="130">
        <f t="shared" ref="BO554" si="10200">G554/G560</f>
        <v>2.5039123630672927E-2</v>
      </c>
      <c r="BP554" s="131">
        <f t="shared" ref="BP554" si="10201">H554/H560</f>
        <v>3.865752943243718E-3</v>
      </c>
      <c r="BQ554" s="132">
        <f t="shared" ref="BQ554" si="10202">I554/I560</f>
        <v>1.9267488283284152E-2</v>
      </c>
      <c r="BR554" s="129">
        <f t="shared" ref="BR554" si="10203">J554/J560</f>
        <v>9.1001011122345803E-3</v>
      </c>
      <c r="BS554" s="130">
        <f t="shared" ref="BS554" si="10204">K554/K560</f>
        <v>1.8541409147095178E-2</v>
      </c>
      <c r="BT554" s="131">
        <f t="shared" ref="BT554" si="10205">L554/L560</f>
        <v>2.3502653525398029E-2</v>
      </c>
      <c r="BU554" s="129">
        <f t="shared" ref="BU554" si="10206">M554/M560</f>
        <v>5.5299539170506912E-3</v>
      </c>
      <c r="BV554" s="133">
        <f t="shared" ref="BV554" si="10207">N554/N560</f>
        <v>1.1424219345011425E-2</v>
      </c>
      <c r="BW554" s="134">
        <f t="shared" ref="BW554" si="10208">O554/O560</f>
        <v>1.3114754098360656E-2</v>
      </c>
      <c r="BX554" s="129">
        <f t="shared" ref="BX554" si="10209">P554/P560</f>
        <v>1.0292698616918623E-2</v>
      </c>
      <c r="BY554" s="130">
        <f t="shared" ref="BY554" si="10210">Q554/Q560</f>
        <v>1.7035775127768313E-2</v>
      </c>
      <c r="BZ554" s="131">
        <f t="shared" ref="BZ554" si="10211">R554/R560</f>
        <v>1.0797840431913617E-2</v>
      </c>
      <c r="CA554" s="132">
        <f t="shared" ref="CA554" si="10212">S554/S560</f>
        <v>3.3989266547406083E-2</v>
      </c>
      <c r="CB554" s="129">
        <f t="shared" ref="CB554" si="10213">T554/T560</f>
        <v>2.2530329289428077E-2</v>
      </c>
      <c r="CC554" s="130">
        <f t="shared" ref="CC554" si="10214">U554/U560</f>
        <v>1.0178117048346057E-2</v>
      </c>
      <c r="CD554" s="131">
        <f t="shared" ref="CD554" si="10215">V554/V560</f>
        <v>2.105862265224815E-2</v>
      </c>
      <c r="CE554" s="132">
        <f t="shared" ref="CE554" si="10216">W554/W560</f>
        <v>9.4637223974763408E-3</v>
      </c>
      <c r="CF554" s="129">
        <f t="shared" ref="CF554" si="10217">X554/X560</f>
        <v>8.1967213114754103E-3</v>
      </c>
      <c r="CG554" s="130">
        <f t="shared" ref="CG554" si="10218">Y554/Y560</f>
        <v>2.0556227327690448E-2</v>
      </c>
      <c r="CH554" s="131">
        <f t="shared" ref="CH554" si="10219">Z554/Z560</f>
        <v>1.8009478672985781E-2</v>
      </c>
      <c r="CI554" s="129">
        <f t="shared" ref="CI554" si="10220">AA554/AA560</f>
        <v>2.7678723042961453E-2</v>
      </c>
      <c r="CJ554" s="135">
        <f t="shared" ref="CJ554" si="10221">AB554/AB560</f>
        <v>1.0547993369832739E-2</v>
      </c>
      <c r="CK554" s="136">
        <f t="shared" ref="CK554" si="10222">AC554/AC560</f>
        <v>2.3400936037441498E-2</v>
      </c>
    </row>
    <row r="555" spans="1:89">
      <c r="A555" s="137" t="s">
        <v>35</v>
      </c>
      <c r="B555" s="206">
        <v>0</v>
      </c>
      <c r="C555" s="190">
        <v>17</v>
      </c>
      <c r="D555" s="191">
        <v>0</v>
      </c>
      <c r="E555" s="192">
        <v>20</v>
      </c>
      <c r="F555" s="189">
        <v>0</v>
      </c>
      <c r="G555" s="193">
        <v>7</v>
      </c>
      <c r="H555" s="191">
        <v>8</v>
      </c>
      <c r="I555" s="192">
        <v>15</v>
      </c>
      <c r="J555" s="189">
        <v>1</v>
      </c>
      <c r="K555" s="190">
        <v>2</v>
      </c>
      <c r="L555" s="191">
        <v>7</v>
      </c>
      <c r="M555" s="189">
        <v>0</v>
      </c>
      <c r="N555" s="194">
        <v>3</v>
      </c>
      <c r="O555" s="207">
        <v>12</v>
      </c>
      <c r="P555" s="189">
        <v>3</v>
      </c>
      <c r="Q555" s="190">
        <v>2</v>
      </c>
      <c r="R555" s="191">
        <v>4</v>
      </c>
      <c r="S555" s="192">
        <v>5</v>
      </c>
      <c r="T555" s="189">
        <v>1</v>
      </c>
      <c r="U555" s="193">
        <v>1</v>
      </c>
      <c r="V555" s="191">
        <v>2</v>
      </c>
      <c r="W555" s="208">
        <v>0</v>
      </c>
      <c r="X555" s="189">
        <v>2</v>
      </c>
      <c r="Y555" s="193">
        <v>0</v>
      </c>
      <c r="Z555" s="191">
        <v>0</v>
      </c>
      <c r="AA555" s="189">
        <v>14</v>
      </c>
      <c r="AB555" s="172">
        <f t="shared" si="9731"/>
        <v>31</v>
      </c>
      <c r="AC555" s="173">
        <f t="shared" si="9732"/>
        <v>95</v>
      </c>
      <c r="BI555" s="137" t="s">
        <v>35</v>
      </c>
      <c r="BJ555" s="129">
        <f>B555/B560</f>
        <v>0</v>
      </c>
      <c r="BK555" s="130">
        <f t="shared" ref="BK555" si="10223">C555/C560</f>
        <v>3.6828422876949742E-3</v>
      </c>
      <c r="BL555" s="131">
        <f t="shared" ref="BL555" si="10224">D555/D560</f>
        <v>0</v>
      </c>
      <c r="BM555" s="132">
        <f t="shared" ref="BM555" si="10225">E555/E560</f>
        <v>7.4515648286140089E-3</v>
      </c>
      <c r="BN555" s="129">
        <f t="shared" ref="BN555" si="10226">F555/F560</f>
        <v>0</v>
      </c>
      <c r="BO555" s="130">
        <f t="shared" ref="BO555" si="10227">G555/G560</f>
        <v>2.1909233176838809E-3</v>
      </c>
      <c r="BP555" s="131">
        <f t="shared" ref="BP555" si="10228">H555/H560</f>
        <v>1.4057283429977157E-3</v>
      </c>
      <c r="BQ555" s="132">
        <f t="shared" ref="BQ555" si="10229">I555/I560</f>
        <v>2.6037146328762367E-3</v>
      </c>
      <c r="BR555" s="129">
        <f t="shared" ref="BR555" si="10230">J555/J560</f>
        <v>1.0111223458038423E-3</v>
      </c>
      <c r="BS555" s="130">
        <f t="shared" ref="BS555" si="10231">K555/K560</f>
        <v>2.472187886279357E-3</v>
      </c>
      <c r="BT555" s="131">
        <f t="shared" ref="BT555" si="10232">L555/L560</f>
        <v>2.6535253980288099E-3</v>
      </c>
      <c r="BU555" s="129">
        <f t="shared" ref="BU555" si="10233">M555/M560</f>
        <v>0</v>
      </c>
      <c r="BV555" s="133">
        <f t="shared" ref="BV555" si="10234">N555/N560</f>
        <v>5.7121096725057125E-4</v>
      </c>
      <c r="BW555" s="134">
        <f t="shared" ref="BW555" si="10235">O555/O560</f>
        <v>2.6229508196721311E-3</v>
      </c>
      <c r="BX555" s="129">
        <f t="shared" ref="BX555" si="10236">P555/P560</f>
        <v>9.6494049533612093E-4</v>
      </c>
      <c r="BY555" s="130">
        <f t="shared" ref="BY555" si="10237">Q555/Q560</f>
        <v>8.5178875638841568E-4</v>
      </c>
      <c r="BZ555" s="131">
        <f t="shared" ref="BZ555" si="10238">R555/R560</f>
        <v>1.1997600479904018E-3</v>
      </c>
      <c r="CA555" s="132">
        <f t="shared" ref="CA555" si="10239">S555/S560</f>
        <v>1.7889087656529517E-3</v>
      </c>
      <c r="CB555" s="129">
        <f t="shared" ref="CB555" si="10240">T555/T560</f>
        <v>1.7331022530329288E-3</v>
      </c>
      <c r="CC555" s="130">
        <f t="shared" ref="CC555" si="10241">U555/U560</f>
        <v>2.5445292620865142E-3</v>
      </c>
      <c r="CD555" s="131">
        <f t="shared" ref="CD555" si="10242">V555/V560</f>
        <v>5.6915196357427435E-4</v>
      </c>
      <c r="CE555" s="132">
        <f t="shared" ref="CE555" si="10243">W555/W560</f>
        <v>0</v>
      </c>
      <c r="CF555" s="129">
        <f t="shared" ref="CF555" si="10244">X555/X560</f>
        <v>9.1074681238615665E-4</v>
      </c>
      <c r="CG555" s="130">
        <f t="shared" ref="CG555" si="10245">Y555/Y560</f>
        <v>0</v>
      </c>
      <c r="CH555" s="131">
        <f t="shared" ref="CH555" si="10246">Z555/Z560</f>
        <v>0</v>
      </c>
      <c r="CI555" s="129">
        <f t="shared" ref="CI555" si="10247">AA555/AA560</f>
        <v>2.3773136355917813E-3</v>
      </c>
      <c r="CJ555" s="135">
        <f t="shared" ref="CJ555" si="10248">AB555/AB560</f>
        <v>7.7854236777336885E-4</v>
      </c>
      <c r="CK555" s="136">
        <f t="shared" ref="CK555" si="10249">AC555/AC560</f>
        <v>2.3904181973730563E-3</v>
      </c>
    </row>
    <row r="556" spans="1:89">
      <c r="A556" s="146" t="s">
        <v>36</v>
      </c>
      <c r="B556" s="203">
        <v>0</v>
      </c>
      <c r="C556" s="197">
        <v>1</v>
      </c>
      <c r="D556" s="198">
        <v>0</v>
      </c>
      <c r="E556" s="199">
        <v>1</v>
      </c>
      <c r="F556" s="196">
        <v>0</v>
      </c>
      <c r="G556" s="200">
        <v>1</v>
      </c>
      <c r="H556" s="198">
        <v>0</v>
      </c>
      <c r="I556" s="199">
        <v>0</v>
      </c>
      <c r="J556" s="196">
        <v>0</v>
      </c>
      <c r="K556" s="200">
        <v>0</v>
      </c>
      <c r="L556" s="198">
        <v>0</v>
      </c>
      <c r="M556" s="196">
        <v>0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72">
        <f t="shared" si="9731"/>
        <v>0</v>
      </c>
      <c r="AC556" s="173">
        <f t="shared" si="9732"/>
        <v>3</v>
      </c>
      <c r="BI556" s="146" t="s">
        <v>36</v>
      </c>
      <c r="BJ556" s="129">
        <f>B556/B560</f>
        <v>0</v>
      </c>
      <c r="BK556" s="130">
        <f t="shared" ref="BK556" si="10250">C556/C560</f>
        <v>2.1663778162911611E-4</v>
      </c>
      <c r="BL556" s="131">
        <f t="shared" ref="BL556" si="10251">D556/D560</f>
        <v>0</v>
      </c>
      <c r="BM556" s="132">
        <f t="shared" ref="BM556" si="10252">E556/E560</f>
        <v>3.7257824143070045E-4</v>
      </c>
      <c r="BN556" s="129">
        <f t="shared" ref="BN556" si="10253">F556/F560</f>
        <v>0</v>
      </c>
      <c r="BO556" s="130">
        <f t="shared" ref="BO556" si="10254">G556/G560</f>
        <v>3.1298904538341156E-4</v>
      </c>
      <c r="BP556" s="131">
        <f t="shared" ref="BP556" si="10255">H556/H560</f>
        <v>0</v>
      </c>
      <c r="BQ556" s="132">
        <f t="shared" ref="BQ556" si="10256">I556/I560</f>
        <v>0</v>
      </c>
      <c r="BR556" s="129">
        <f t="shared" ref="BR556" si="10257">J556/J560</f>
        <v>0</v>
      </c>
      <c r="BS556" s="130">
        <f t="shared" ref="BS556" si="10258">K556/K560</f>
        <v>0</v>
      </c>
      <c r="BT556" s="131">
        <f t="shared" ref="BT556" si="10259">L556/L560</f>
        <v>0</v>
      </c>
      <c r="BU556" s="129">
        <f t="shared" ref="BU556" si="10260">M556/M560</f>
        <v>0</v>
      </c>
      <c r="BV556" s="133">
        <f t="shared" ref="BV556" si="10261">N556/N560</f>
        <v>0</v>
      </c>
      <c r="BW556" s="134">
        <f t="shared" ref="BW556" si="10262">O556/O560</f>
        <v>0</v>
      </c>
      <c r="BX556" s="129">
        <f t="shared" ref="BX556" si="10263">P556/P560</f>
        <v>0</v>
      </c>
      <c r="BY556" s="130">
        <f t="shared" ref="BY556" si="10264">Q556/Q560</f>
        <v>0</v>
      </c>
      <c r="BZ556" s="131">
        <f t="shared" ref="BZ556" si="10265">R556/R560</f>
        <v>0</v>
      </c>
      <c r="CA556" s="132">
        <f t="shared" ref="CA556" si="10266">S556/S560</f>
        <v>0</v>
      </c>
      <c r="CB556" s="129">
        <f t="shared" ref="CB556" si="10267">T556/T560</f>
        <v>0</v>
      </c>
      <c r="CC556" s="130">
        <f t="shared" ref="CC556" si="10268">U556/U560</f>
        <v>0</v>
      </c>
      <c r="CD556" s="131">
        <f t="shared" ref="CD556" si="10269">V556/V560</f>
        <v>0</v>
      </c>
      <c r="CE556" s="132">
        <f t="shared" ref="CE556" si="10270">W556/W560</f>
        <v>0</v>
      </c>
      <c r="CF556" s="129">
        <f t="shared" ref="CF556" si="10271">X556/X560</f>
        <v>0</v>
      </c>
      <c r="CG556" s="130">
        <f t="shared" ref="CG556" si="10272">Y556/Y560</f>
        <v>0</v>
      </c>
      <c r="CH556" s="131">
        <f t="shared" ref="CH556" si="10273">Z556/Z560</f>
        <v>0</v>
      </c>
      <c r="CI556" s="129">
        <f t="shared" ref="CI556" si="10274">AA556/AA560</f>
        <v>0</v>
      </c>
      <c r="CJ556" s="135">
        <f t="shared" ref="CJ556" si="10275">AB556/AB560</f>
        <v>0</v>
      </c>
      <c r="CK556" s="136">
        <f t="shared" ref="CK556" si="10276">AC556/AC560</f>
        <v>7.5486890443359674E-5</v>
      </c>
    </row>
    <row r="557" spans="1:89">
      <c r="A557" s="137" t="s">
        <v>37</v>
      </c>
      <c r="B557" s="59"/>
      <c r="C557" s="60"/>
      <c r="D557" s="139"/>
      <c r="E557" s="140"/>
      <c r="F557" s="138"/>
      <c r="G557" s="141"/>
      <c r="H557" s="139"/>
      <c r="I557" s="140"/>
      <c r="J557" s="138"/>
      <c r="K557" s="141"/>
      <c r="L557" s="139"/>
      <c r="M557" s="138"/>
      <c r="N557" s="142"/>
      <c r="O557" s="143"/>
      <c r="P557" s="138"/>
      <c r="Q557" s="141"/>
      <c r="R557" s="139"/>
      <c r="S557" s="140"/>
      <c r="T557" s="138"/>
      <c r="U557" s="141"/>
      <c r="V557" s="139"/>
      <c r="W557" s="140"/>
      <c r="X557" s="138"/>
      <c r="Y557" s="141"/>
      <c r="Z557" s="144"/>
      <c r="AA557" s="145"/>
      <c r="AB557" s="172"/>
      <c r="AC557" s="173"/>
      <c r="BI557" s="137" t="s">
        <v>37</v>
      </c>
      <c r="BJ557" s="129">
        <f>B557/B560</f>
        <v>0</v>
      </c>
      <c r="BK557" s="130">
        <f t="shared" ref="BK557" si="10277">C557/C560</f>
        <v>0</v>
      </c>
      <c r="BL557" s="131">
        <f t="shared" ref="BL557" si="10278">D557/D560</f>
        <v>0</v>
      </c>
      <c r="BM557" s="132">
        <f t="shared" ref="BM557" si="10279">E557/E560</f>
        <v>0</v>
      </c>
      <c r="BN557" s="129">
        <f t="shared" ref="BN557" si="10280">F557/F560</f>
        <v>0</v>
      </c>
      <c r="BO557" s="130">
        <f t="shared" ref="BO557" si="10281">G557/G560</f>
        <v>0</v>
      </c>
      <c r="BP557" s="131">
        <f t="shared" ref="BP557" si="10282">H557/H560</f>
        <v>0</v>
      </c>
      <c r="BQ557" s="132">
        <f t="shared" ref="BQ557" si="10283">I557/I560</f>
        <v>0</v>
      </c>
      <c r="BR557" s="129">
        <f t="shared" ref="BR557" si="10284">J557/J560</f>
        <v>0</v>
      </c>
      <c r="BS557" s="130">
        <f t="shared" ref="BS557" si="10285">K557/K560</f>
        <v>0</v>
      </c>
      <c r="BT557" s="131">
        <f t="shared" ref="BT557" si="10286">L557/L560</f>
        <v>0</v>
      </c>
      <c r="BU557" s="129">
        <f t="shared" ref="BU557" si="10287">M557/M560</f>
        <v>0</v>
      </c>
      <c r="BV557" s="133">
        <f t="shared" ref="BV557" si="10288">N557/N560</f>
        <v>0</v>
      </c>
      <c r="BW557" s="134">
        <f t="shared" ref="BW557" si="10289">O557/O560</f>
        <v>0</v>
      </c>
      <c r="BX557" s="129">
        <f t="shared" ref="BX557" si="10290">P557/P560</f>
        <v>0</v>
      </c>
      <c r="BY557" s="130">
        <f t="shared" ref="BY557" si="10291">Q557/Q560</f>
        <v>0</v>
      </c>
      <c r="BZ557" s="131">
        <f t="shared" ref="BZ557" si="10292">R557/R560</f>
        <v>0</v>
      </c>
      <c r="CA557" s="132">
        <f t="shared" ref="CA557" si="10293">S557/S560</f>
        <v>0</v>
      </c>
      <c r="CB557" s="129">
        <f t="shared" ref="CB557" si="10294">T557/T560</f>
        <v>0</v>
      </c>
      <c r="CC557" s="130">
        <f t="shared" ref="CC557" si="10295">U557/U560</f>
        <v>0</v>
      </c>
      <c r="CD557" s="131">
        <f t="shared" ref="CD557" si="10296">V557/V560</f>
        <v>0</v>
      </c>
      <c r="CE557" s="132">
        <f t="shared" ref="CE557" si="10297">W557/W560</f>
        <v>0</v>
      </c>
      <c r="CF557" s="129">
        <f t="shared" ref="CF557" si="10298">X557/X560</f>
        <v>0</v>
      </c>
      <c r="CG557" s="130">
        <f t="shared" ref="CG557" si="10299">Y557/Y560</f>
        <v>0</v>
      </c>
      <c r="CH557" s="131">
        <f t="shared" ref="CH557" si="10300">Z557/Z560</f>
        <v>0</v>
      </c>
      <c r="CI557" s="129">
        <f t="shared" ref="CI557" si="10301">AA557/AA560</f>
        <v>0</v>
      </c>
      <c r="CJ557" s="135">
        <f t="shared" ref="CJ557" si="10302">AB557/AB560</f>
        <v>0</v>
      </c>
      <c r="CK557" s="136">
        <f t="shared" ref="CK557" si="10303">AC557/AC560</f>
        <v>0</v>
      </c>
    </row>
    <row r="558" spans="1:89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2"/>
      <c r="AC558" s="173"/>
      <c r="BI558" s="146" t="s">
        <v>38</v>
      </c>
      <c r="BJ558" s="129">
        <f>B558/B560</f>
        <v>0</v>
      </c>
      <c r="BK558" s="130">
        <f t="shared" ref="BK558" si="10304">C558/C560</f>
        <v>0</v>
      </c>
      <c r="BL558" s="131">
        <f t="shared" ref="BL558" si="10305">D558/D560</f>
        <v>0</v>
      </c>
      <c r="BM558" s="132">
        <f t="shared" ref="BM558" si="10306">E558/E560</f>
        <v>0</v>
      </c>
      <c r="BN558" s="129">
        <f t="shared" ref="BN558" si="10307">F558/F560</f>
        <v>0</v>
      </c>
      <c r="BO558" s="130">
        <f t="shared" ref="BO558" si="10308">G558/G560</f>
        <v>0</v>
      </c>
      <c r="BP558" s="131">
        <f t="shared" ref="BP558" si="10309">H558/H560</f>
        <v>0</v>
      </c>
      <c r="BQ558" s="132">
        <f t="shared" ref="BQ558" si="10310">I558/I560</f>
        <v>0</v>
      </c>
      <c r="BR558" s="129">
        <f t="shared" ref="BR558" si="10311">J558/J560</f>
        <v>0</v>
      </c>
      <c r="BS558" s="130">
        <f t="shared" ref="BS558" si="10312">K558/K560</f>
        <v>0</v>
      </c>
      <c r="BT558" s="131">
        <f t="shared" ref="BT558" si="10313">L558/L560</f>
        <v>0</v>
      </c>
      <c r="BU558" s="129">
        <f t="shared" ref="BU558" si="10314">M558/M560</f>
        <v>0</v>
      </c>
      <c r="BV558" s="133">
        <f t="shared" ref="BV558" si="10315">N558/N560</f>
        <v>0</v>
      </c>
      <c r="BW558" s="134">
        <f t="shared" ref="BW558" si="10316">O558/O560</f>
        <v>0</v>
      </c>
      <c r="BX558" s="129">
        <f t="shared" ref="BX558" si="10317">P558/P560</f>
        <v>0</v>
      </c>
      <c r="BY558" s="130">
        <f t="shared" ref="BY558" si="10318">Q558/Q560</f>
        <v>0</v>
      </c>
      <c r="BZ558" s="131">
        <f t="shared" ref="BZ558" si="10319">R558/R560</f>
        <v>0</v>
      </c>
      <c r="CA558" s="132">
        <f t="shared" ref="CA558" si="10320">S558/S560</f>
        <v>0</v>
      </c>
      <c r="CB558" s="129">
        <f t="shared" ref="CB558" si="10321">T558/T560</f>
        <v>0</v>
      </c>
      <c r="CC558" s="130">
        <f t="shared" ref="CC558" si="10322">U558/U560</f>
        <v>0</v>
      </c>
      <c r="CD558" s="131">
        <f t="shared" ref="CD558" si="10323">V558/V560</f>
        <v>0</v>
      </c>
      <c r="CE558" s="132">
        <f t="shared" ref="CE558" si="10324">W558/W560</f>
        <v>0</v>
      </c>
      <c r="CF558" s="129">
        <f t="shared" ref="CF558" si="10325">X558/X560</f>
        <v>0</v>
      </c>
      <c r="CG558" s="130">
        <f t="shared" ref="CG558" si="10326">Y558/Y560</f>
        <v>0</v>
      </c>
      <c r="CH558" s="131">
        <f t="shared" ref="CH558" si="10327">Z558/Z560</f>
        <v>0</v>
      </c>
      <c r="CI558" s="129">
        <f t="shared" ref="CI558" si="10328">AA558/AA560</f>
        <v>0</v>
      </c>
      <c r="CJ558" s="135">
        <f t="shared" ref="CJ558" si="10329">AB558/AB560</f>
        <v>0</v>
      </c>
      <c r="CK558" s="136">
        <f t="shared" ref="CK558" si="10330">AC558/AC560</f>
        <v>0</v>
      </c>
    </row>
    <row r="559" spans="1:89" ht="14" thickBot="1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2"/>
      <c r="AC559" s="173"/>
      <c r="BI559" s="137" t="s">
        <v>39</v>
      </c>
      <c r="BJ559" s="129">
        <f>B559/B560</f>
        <v>0</v>
      </c>
      <c r="BK559" s="130">
        <f t="shared" ref="BK559" si="10331">C559/C560</f>
        <v>0</v>
      </c>
      <c r="BL559" s="131">
        <f t="shared" ref="BL559" si="10332">D559/D560</f>
        <v>0</v>
      </c>
      <c r="BM559" s="132">
        <f t="shared" ref="BM559" si="10333">E559/E560</f>
        <v>0</v>
      </c>
      <c r="BN559" s="129">
        <f t="shared" ref="BN559" si="10334">F559/F560</f>
        <v>0</v>
      </c>
      <c r="BO559" s="130">
        <f t="shared" ref="BO559" si="10335">G559/G560</f>
        <v>0</v>
      </c>
      <c r="BP559" s="131">
        <f t="shared" ref="BP559" si="10336">H559/H560</f>
        <v>0</v>
      </c>
      <c r="BQ559" s="132">
        <f t="shared" ref="BQ559" si="10337">I559/I560</f>
        <v>0</v>
      </c>
      <c r="BR559" s="129">
        <f t="shared" ref="BR559" si="10338">J559/J560</f>
        <v>0</v>
      </c>
      <c r="BS559" s="130">
        <f t="shared" ref="BS559" si="10339">K559/K560</f>
        <v>0</v>
      </c>
      <c r="BT559" s="131">
        <f t="shared" ref="BT559" si="10340">L559/L560</f>
        <v>0</v>
      </c>
      <c r="BU559" s="129">
        <f t="shared" ref="BU559" si="10341">M559/M560</f>
        <v>0</v>
      </c>
      <c r="BV559" s="133">
        <f t="shared" ref="BV559" si="10342">N559/N560</f>
        <v>0</v>
      </c>
      <c r="BW559" s="134">
        <f t="shared" ref="BW559" si="10343">O559/O560</f>
        <v>0</v>
      </c>
      <c r="BX559" s="129">
        <f t="shared" ref="BX559" si="10344">P559/P560</f>
        <v>0</v>
      </c>
      <c r="BY559" s="130">
        <f t="shared" ref="BY559" si="10345">Q559/Q560</f>
        <v>0</v>
      </c>
      <c r="BZ559" s="131">
        <f t="shared" ref="BZ559" si="10346">R559/R560</f>
        <v>0</v>
      </c>
      <c r="CA559" s="132">
        <f t="shared" ref="CA559" si="10347">S559/S560</f>
        <v>0</v>
      </c>
      <c r="CB559" s="129">
        <f t="shared" ref="CB559" si="10348">T559/T560</f>
        <v>0</v>
      </c>
      <c r="CC559" s="130">
        <f t="shared" ref="CC559" si="10349">U559/U560</f>
        <v>0</v>
      </c>
      <c r="CD559" s="131">
        <f t="shared" ref="CD559" si="10350">V559/V560</f>
        <v>0</v>
      </c>
      <c r="CE559" s="132">
        <f t="shared" ref="CE559" si="10351">W559/W560</f>
        <v>0</v>
      </c>
      <c r="CF559" s="129">
        <f t="shared" ref="CF559" si="10352">X559/X560</f>
        <v>0</v>
      </c>
      <c r="CG559" s="130">
        <f t="shared" ref="CG559" si="10353">Y559/Y560</f>
        <v>0</v>
      </c>
      <c r="CH559" s="131">
        <f t="shared" ref="CH559" si="10354">Z559/Z560</f>
        <v>0</v>
      </c>
      <c r="CI559" s="129">
        <f t="shared" ref="CI559" si="10355">AA559/AA560</f>
        <v>0</v>
      </c>
      <c r="CJ559" s="135">
        <f t="shared" ref="CJ559" si="10356">AB559/AB560</f>
        <v>0</v>
      </c>
      <c r="CK559" s="136">
        <f t="shared" ref="CK559" si="10357">AC559/AC560</f>
        <v>0</v>
      </c>
    </row>
    <row r="560" spans="1:89" ht="15" thickTop="1" thickBot="1">
      <c r="A560" s="269" t="s">
        <v>13</v>
      </c>
      <c r="B560" s="20">
        <f t="shared" ref="B560:AA560" si="10358">SUM(B537:B559)</f>
        <v>3378</v>
      </c>
      <c r="C560" s="21">
        <f t="shared" si="10358"/>
        <v>4616</v>
      </c>
      <c r="D560" s="20">
        <f t="shared" si="10358"/>
        <v>1903</v>
      </c>
      <c r="E560" s="21">
        <f t="shared" si="10358"/>
        <v>2684</v>
      </c>
      <c r="F560" s="20">
        <f t="shared" si="10358"/>
        <v>3017</v>
      </c>
      <c r="G560" s="21">
        <f t="shared" si="10358"/>
        <v>3195</v>
      </c>
      <c r="H560" s="20">
        <f t="shared" si="10358"/>
        <v>5691</v>
      </c>
      <c r="I560" s="21">
        <f t="shared" si="10358"/>
        <v>5761</v>
      </c>
      <c r="J560" s="20">
        <f t="shared" si="10358"/>
        <v>989</v>
      </c>
      <c r="K560" s="21">
        <f t="shared" si="10358"/>
        <v>809</v>
      </c>
      <c r="L560" s="20">
        <f t="shared" si="10358"/>
        <v>2638</v>
      </c>
      <c r="M560" s="21">
        <f t="shared" si="10358"/>
        <v>2170</v>
      </c>
      <c r="N560" s="20">
        <f t="shared" si="10358"/>
        <v>5252</v>
      </c>
      <c r="O560" s="21">
        <f t="shared" si="10358"/>
        <v>4575</v>
      </c>
      <c r="P560" s="20">
        <f t="shared" si="10358"/>
        <v>3109</v>
      </c>
      <c r="Q560" s="21">
        <f t="shared" si="10358"/>
        <v>2348</v>
      </c>
      <c r="R560" s="20">
        <f t="shared" si="10358"/>
        <v>3334</v>
      </c>
      <c r="S560" s="21">
        <f t="shared" si="10358"/>
        <v>2795</v>
      </c>
      <c r="T560" s="20">
        <f t="shared" si="10358"/>
        <v>577</v>
      </c>
      <c r="U560" s="21">
        <f t="shared" si="10358"/>
        <v>393</v>
      </c>
      <c r="V560" s="20">
        <f t="shared" si="10358"/>
        <v>3514</v>
      </c>
      <c r="W560" s="21">
        <f t="shared" si="10358"/>
        <v>2853</v>
      </c>
      <c r="X560" s="20">
        <f t="shared" si="10358"/>
        <v>2196</v>
      </c>
      <c r="Y560" s="21">
        <f t="shared" si="10358"/>
        <v>1654</v>
      </c>
      <c r="Z560" s="20">
        <f t="shared" si="10358"/>
        <v>4220</v>
      </c>
      <c r="AA560" s="21">
        <f t="shared" si="10358"/>
        <v>5889</v>
      </c>
      <c r="AB560" s="174">
        <f t="shared" ref="AB560:AC560" si="10359">SUM(AB536:AB559)</f>
        <v>39818</v>
      </c>
      <c r="AC560" s="175">
        <f t="shared" si="10359"/>
        <v>39742</v>
      </c>
      <c r="BI560" s="269" t="s">
        <v>13</v>
      </c>
      <c r="BJ560" s="155">
        <f>SUM(BJ536:BJ559)</f>
        <v>0.99999999999999989</v>
      </c>
      <c r="BK560" s="156">
        <f t="shared" ref="BK560:CK560" si="10360">SUM(BK536:BK559)</f>
        <v>1</v>
      </c>
      <c r="BL560" s="155">
        <f t="shared" si="10360"/>
        <v>1.0000000000000002</v>
      </c>
      <c r="BM560" s="156">
        <f t="shared" si="10360"/>
        <v>1</v>
      </c>
      <c r="BN560" s="155">
        <f t="shared" si="10360"/>
        <v>0.99999999999999978</v>
      </c>
      <c r="BO560" s="156">
        <f t="shared" si="10360"/>
        <v>1</v>
      </c>
      <c r="BP560" s="155">
        <f t="shared" si="10360"/>
        <v>1</v>
      </c>
      <c r="BQ560" s="156">
        <f t="shared" si="10360"/>
        <v>1</v>
      </c>
      <c r="BR560" s="155">
        <f t="shared" si="10360"/>
        <v>1</v>
      </c>
      <c r="BS560" s="156">
        <f t="shared" si="10360"/>
        <v>1.0000000000000002</v>
      </c>
      <c r="BT560" s="155">
        <f t="shared" si="10360"/>
        <v>1.0000000000000002</v>
      </c>
      <c r="BU560" s="156">
        <f t="shared" si="10360"/>
        <v>1.0000000000000002</v>
      </c>
      <c r="BV560" s="155">
        <f t="shared" si="10360"/>
        <v>1.0000000000000002</v>
      </c>
      <c r="BW560" s="156">
        <f t="shared" si="10360"/>
        <v>1</v>
      </c>
      <c r="BX560" s="155">
        <f t="shared" si="10360"/>
        <v>1</v>
      </c>
      <c r="BY560" s="156">
        <f t="shared" si="10360"/>
        <v>0.99999999999999978</v>
      </c>
      <c r="BZ560" s="155">
        <f t="shared" si="10360"/>
        <v>1</v>
      </c>
      <c r="CA560" s="156">
        <f t="shared" si="10360"/>
        <v>0.99999999999999989</v>
      </c>
      <c r="CB560" s="155">
        <f t="shared" si="10360"/>
        <v>1.0000000000000002</v>
      </c>
      <c r="CC560" s="156">
        <f t="shared" si="10360"/>
        <v>0.99999999999999978</v>
      </c>
      <c r="CD560" s="155">
        <f t="shared" si="10360"/>
        <v>1</v>
      </c>
      <c r="CE560" s="156">
        <f t="shared" si="10360"/>
        <v>1</v>
      </c>
      <c r="CF560" s="155">
        <f t="shared" si="10360"/>
        <v>1</v>
      </c>
      <c r="CG560" s="156">
        <f t="shared" si="10360"/>
        <v>1</v>
      </c>
      <c r="CH560" s="155">
        <f t="shared" si="10360"/>
        <v>1</v>
      </c>
      <c r="CI560" s="156">
        <f t="shared" si="10360"/>
        <v>1</v>
      </c>
      <c r="CJ560" s="155">
        <f t="shared" si="10360"/>
        <v>0.99999999999999989</v>
      </c>
      <c r="CK560" s="156">
        <f t="shared" si="10360"/>
        <v>0.99999999999999989</v>
      </c>
    </row>
    <row r="561" spans="1:89" ht="14" thickTop="1">
      <c r="A561" s="187"/>
    </row>
    <row r="563" spans="1:89">
      <c r="A563" s="301">
        <f>+A532+1</f>
        <v>44031</v>
      </c>
      <c r="B563" s="301"/>
      <c r="C563" s="301"/>
      <c r="D563" s="301"/>
      <c r="BI563" s="300">
        <f>+BI501+2</f>
        <v>44031</v>
      </c>
      <c r="BJ563" s="300"/>
      <c r="BK563" s="300"/>
      <c r="BL563" s="300"/>
    </row>
    <row r="564" spans="1:89" ht="14" thickBot="1">
      <c r="AE564" s="272" t="s">
        <v>84</v>
      </c>
    </row>
    <row r="565" spans="1:89" ht="15" thickTop="1" thickBot="1">
      <c r="A565" s="298" t="s">
        <v>0</v>
      </c>
      <c r="B565" s="292" t="s">
        <v>1</v>
      </c>
      <c r="C565" s="293"/>
      <c r="D565" s="292" t="s">
        <v>2</v>
      </c>
      <c r="E565" s="293"/>
      <c r="F565" s="292" t="s">
        <v>3</v>
      </c>
      <c r="G565" s="293"/>
      <c r="H565" s="292" t="s">
        <v>4</v>
      </c>
      <c r="I565" s="293"/>
      <c r="J565" s="292" t="s">
        <v>5</v>
      </c>
      <c r="K565" s="293"/>
      <c r="L565" s="292" t="s">
        <v>6</v>
      </c>
      <c r="M565" s="293"/>
      <c r="N565" s="292" t="s">
        <v>7</v>
      </c>
      <c r="O565" s="293"/>
      <c r="P565" s="292" t="s">
        <v>8</v>
      </c>
      <c r="Q565" s="293"/>
      <c r="R565" s="292" t="s">
        <v>9</v>
      </c>
      <c r="S565" s="293"/>
      <c r="T565" s="292" t="s">
        <v>10</v>
      </c>
      <c r="U565" s="293"/>
      <c r="V565" s="292" t="s">
        <v>11</v>
      </c>
      <c r="W565" s="293"/>
      <c r="X565" s="292" t="s">
        <v>12</v>
      </c>
      <c r="Y565" s="293"/>
      <c r="Z565" s="294" t="s">
        <v>40</v>
      </c>
      <c r="AA565" s="295"/>
      <c r="AB565" s="296" t="s">
        <v>41</v>
      </c>
      <c r="AC565" s="297"/>
      <c r="AE565" s="298" t="s">
        <v>0</v>
      </c>
      <c r="AF565" s="292" t="s">
        <v>1</v>
      </c>
      <c r="AG565" s="293"/>
      <c r="AH565" s="292" t="s">
        <v>2</v>
      </c>
      <c r="AI565" s="293"/>
      <c r="AJ565" s="292" t="s">
        <v>3</v>
      </c>
      <c r="AK565" s="293"/>
      <c r="AL565" s="292" t="s">
        <v>4</v>
      </c>
      <c r="AM565" s="293"/>
      <c r="AN565" s="292" t="s">
        <v>5</v>
      </c>
      <c r="AO565" s="293"/>
      <c r="AP565" s="292" t="s">
        <v>6</v>
      </c>
      <c r="AQ565" s="293"/>
      <c r="AR565" s="292" t="s">
        <v>7</v>
      </c>
      <c r="AS565" s="293"/>
      <c r="AT565" s="292" t="s">
        <v>8</v>
      </c>
      <c r="AU565" s="293"/>
      <c r="AV565" s="292" t="s">
        <v>9</v>
      </c>
      <c r="AW565" s="293"/>
      <c r="AX565" s="292" t="s">
        <v>10</v>
      </c>
      <c r="AY565" s="293"/>
      <c r="AZ565" s="292" t="s">
        <v>11</v>
      </c>
      <c r="BA565" s="293"/>
      <c r="BB565" s="292" t="s">
        <v>12</v>
      </c>
      <c r="BC565" s="293"/>
      <c r="BD565" s="294" t="s">
        <v>40</v>
      </c>
      <c r="BE565" s="295"/>
      <c r="BF565" s="296" t="s">
        <v>41</v>
      </c>
      <c r="BG565" s="297"/>
      <c r="BI565" s="298" t="s">
        <v>0</v>
      </c>
      <c r="BJ565" s="292" t="s">
        <v>1</v>
      </c>
      <c r="BK565" s="293"/>
      <c r="BL565" s="292" t="s">
        <v>2</v>
      </c>
      <c r="BM565" s="293"/>
      <c r="BN565" s="292" t="s">
        <v>3</v>
      </c>
      <c r="BO565" s="293"/>
      <c r="BP565" s="292" t="s">
        <v>4</v>
      </c>
      <c r="BQ565" s="293"/>
      <c r="BR565" s="292" t="s">
        <v>5</v>
      </c>
      <c r="BS565" s="293"/>
      <c r="BT565" s="292" t="s">
        <v>6</v>
      </c>
      <c r="BU565" s="293"/>
      <c r="BV565" s="292" t="s">
        <v>7</v>
      </c>
      <c r="BW565" s="293"/>
      <c r="BX565" s="292" t="s">
        <v>8</v>
      </c>
      <c r="BY565" s="293"/>
      <c r="BZ565" s="292" t="s">
        <v>9</v>
      </c>
      <c r="CA565" s="293"/>
      <c r="CB565" s="292" t="s">
        <v>10</v>
      </c>
      <c r="CC565" s="293"/>
      <c r="CD565" s="292" t="s">
        <v>11</v>
      </c>
      <c r="CE565" s="293"/>
      <c r="CF565" s="292" t="s">
        <v>12</v>
      </c>
      <c r="CG565" s="293"/>
      <c r="CH565" s="294" t="s">
        <v>40</v>
      </c>
      <c r="CI565" s="295"/>
      <c r="CJ565" s="292" t="s">
        <v>41</v>
      </c>
      <c r="CK565" s="293"/>
    </row>
    <row r="566" spans="1:89" ht="15" thickTop="1" thickBot="1">
      <c r="A566" s="299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9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9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4" thickTop="1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5" t="str">
        <f>$AE$9</f>
        <v>07:00 - 07:59</v>
      </c>
      <c r="AF567" s="126">
        <f>SUMIF($A$9:$A$32,$AE567,B$567:B$590)</f>
        <v>166</v>
      </c>
      <c r="AG567" s="186">
        <f t="shared" ref="AG567:AV569" si="10361">SUMIF($A$9:$A$32,$AE567,C$567:C$590)</f>
        <v>136</v>
      </c>
      <c r="AH567" s="127">
        <f t="shared" si="10361"/>
        <v>115</v>
      </c>
      <c r="AI567" s="180">
        <f t="shared" si="10361"/>
        <v>100</v>
      </c>
      <c r="AJ567" s="126">
        <f t="shared" si="10361"/>
        <v>214</v>
      </c>
      <c r="AK567" s="128">
        <f t="shared" si="10361"/>
        <v>114</v>
      </c>
      <c r="AL567" s="127">
        <f t="shared" si="10361"/>
        <v>275</v>
      </c>
      <c r="AM567" s="180">
        <f t="shared" si="10361"/>
        <v>212</v>
      </c>
      <c r="AN567" s="126">
        <f t="shared" si="10361"/>
        <v>33</v>
      </c>
      <c r="AO567" s="128">
        <f t="shared" si="10361"/>
        <v>52</v>
      </c>
      <c r="AP567" s="127">
        <f t="shared" si="10361"/>
        <v>56</v>
      </c>
      <c r="AQ567" s="126">
        <f t="shared" si="10361"/>
        <v>134</v>
      </c>
      <c r="AR567" s="179">
        <f t="shared" si="10361"/>
        <v>204</v>
      </c>
      <c r="AS567" s="181">
        <f t="shared" si="10361"/>
        <v>238</v>
      </c>
      <c r="AT567" s="126">
        <f t="shared" si="10361"/>
        <v>145</v>
      </c>
      <c r="AU567" s="128">
        <f t="shared" si="10361"/>
        <v>76</v>
      </c>
      <c r="AV567" s="127">
        <f t="shared" si="10361"/>
        <v>147</v>
      </c>
      <c r="AW567" s="180">
        <f t="shared" ref="AW567:BE569" si="10362">SUMIF($A$9:$A$32,$AE567,S$567:S$590)</f>
        <v>110</v>
      </c>
      <c r="AX567" s="126">
        <f t="shared" si="10362"/>
        <v>24</v>
      </c>
      <c r="AY567" s="128">
        <f t="shared" si="10362"/>
        <v>19</v>
      </c>
      <c r="AZ567" s="127">
        <f t="shared" si="10362"/>
        <v>108</v>
      </c>
      <c r="BA567" s="180">
        <f t="shared" si="10362"/>
        <v>122</v>
      </c>
      <c r="BB567" s="126">
        <f t="shared" si="10362"/>
        <v>129</v>
      </c>
      <c r="BC567" s="128">
        <f t="shared" si="10362"/>
        <v>75</v>
      </c>
      <c r="BD567" s="184">
        <f t="shared" si="10362"/>
        <v>198</v>
      </c>
      <c r="BE567" s="185">
        <f t="shared" si="10362"/>
        <v>205</v>
      </c>
      <c r="BF567" s="170">
        <f>AF567+AH567+AJ567+AL567+AN567+AP567+AR567+AT567+AV567+AX567+AZ567+BB567+BD567</f>
        <v>1814</v>
      </c>
      <c r="BG567" s="171">
        <f>AG567+AI567+AK567+AM567+AO567+AQ567+AS567+AU567+AW567+AY567+BA567+BC567+BE567</f>
        <v>1593</v>
      </c>
      <c r="BH567" s="231"/>
      <c r="BI567" s="125" t="s">
        <v>16</v>
      </c>
      <c r="BJ567" s="129">
        <f>B567/B591</f>
        <v>0</v>
      </c>
      <c r="BK567" s="130">
        <f t="shared" ref="BK567" si="10363">C567/C591</f>
        <v>0</v>
      </c>
      <c r="BL567" s="131">
        <f t="shared" ref="BL567" si="10364">D567/D591</f>
        <v>0</v>
      </c>
      <c r="BM567" s="132">
        <f t="shared" ref="BM567" si="10365">E567/E591</f>
        <v>0</v>
      </c>
      <c r="BN567" s="129">
        <f t="shared" ref="BN567" si="10366">F567/F591</f>
        <v>0</v>
      </c>
      <c r="BO567" s="130">
        <f t="shared" ref="BO567" si="10367">G567/G591</f>
        <v>0</v>
      </c>
      <c r="BP567" s="131">
        <f t="shared" ref="BP567" si="10368">H567/H591</f>
        <v>0</v>
      </c>
      <c r="BQ567" s="132">
        <f t="shared" ref="BQ567" si="10369">I567/I591</f>
        <v>0</v>
      </c>
      <c r="BR567" s="129">
        <f t="shared" ref="BR567" si="10370">J567/J591</f>
        <v>0</v>
      </c>
      <c r="BS567" s="130">
        <f t="shared" ref="BS567" si="10371">K567/K591</f>
        <v>0</v>
      </c>
      <c r="BT567" s="131">
        <f t="shared" ref="BT567" si="10372">L567/L591</f>
        <v>0</v>
      </c>
      <c r="BU567" s="129">
        <f t="shared" ref="BU567" si="10373">M567/M591</f>
        <v>0</v>
      </c>
      <c r="BV567" s="133">
        <f t="shared" ref="BV567" si="10374">N567/N591</f>
        <v>0</v>
      </c>
      <c r="BW567" s="134">
        <f t="shared" ref="BW567" si="10375">O567/O591</f>
        <v>0</v>
      </c>
      <c r="BX567" s="129">
        <f t="shared" ref="BX567" si="10376">P567/P591</f>
        <v>0</v>
      </c>
      <c r="BY567" s="130">
        <f t="shared" ref="BY567" si="10377">Q567/Q591</f>
        <v>0</v>
      </c>
      <c r="BZ567" s="131">
        <f t="shared" ref="BZ567" si="10378">R567/R591</f>
        <v>0</v>
      </c>
      <c r="CA567" s="132">
        <f t="shared" ref="CA567" si="10379">S567/S591</f>
        <v>0</v>
      </c>
      <c r="CB567" s="129">
        <f t="shared" ref="CB567" si="10380">T567/T591</f>
        <v>0</v>
      </c>
      <c r="CC567" s="130">
        <f t="shared" ref="CC567" si="10381">U567/U591</f>
        <v>0</v>
      </c>
      <c r="CD567" s="131">
        <f t="shared" ref="CD567" si="10382">V567/V591</f>
        <v>0</v>
      </c>
      <c r="CE567" s="132">
        <f t="shared" ref="CE567" si="10383">W567/W591</f>
        <v>0</v>
      </c>
      <c r="CF567" s="129">
        <f t="shared" ref="CF567" si="10384">X567/X591</f>
        <v>0</v>
      </c>
      <c r="CG567" s="130">
        <f t="shared" ref="CG567" si="10385">Y567/Y591</f>
        <v>0</v>
      </c>
      <c r="CH567" s="131">
        <f t="shared" ref="CH567" si="10386">Z567/Z591</f>
        <v>0</v>
      </c>
      <c r="CI567" s="129">
        <f t="shared" ref="CI567" si="10387">AA567/AA591</f>
        <v>0</v>
      </c>
      <c r="CJ567" s="135">
        <f t="shared" ref="CJ567" si="10388">AB567/AB591</f>
        <v>0</v>
      </c>
      <c r="CK567" s="136">
        <f t="shared" ref="CK567" si="10389">AC567/AC591</f>
        <v>0</v>
      </c>
    </row>
    <row r="568" spans="1:89">
      <c r="A568" s="137" t="s">
        <v>17</v>
      </c>
      <c r="B568" s="189">
        <v>17</v>
      </c>
      <c r="C568" s="190">
        <v>0</v>
      </c>
      <c r="D568" s="191">
        <v>29</v>
      </c>
      <c r="E568" s="192">
        <v>0</v>
      </c>
      <c r="F568" s="189">
        <v>50</v>
      </c>
      <c r="G568" s="193">
        <v>1</v>
      </c>
      <c r="H568" s="191">
        <v>31</v>
      </c>
      <c r="I568" s="192">
        <v>0</v>
      </c>
      <c r="J568" s="189">
        <v>0</v>
      </c>
      <c r="K568" s="193">
        <v>0</v>
      </c>
      <c r="L568" s="191">
        <v>0</v>
      </c>
      <c r="M568" s="189">
        <v>0</v>
      </c>
      <c r="N568" s="194">
        <v>0</v>
      </c>
      <c r="O568" s="195">
        <v>0</v>
      </c>
      <c r="P568" s="189">
        <v>0</v>
      </c>
      <c r="Q568" s="193">
        <v>0</v>
      </c>
      <c r="R568" s="191">
        <v>0</v>
      </c>
      <c r="S568" s="192">
        <v>0</v>
      </c>
      <c r="T568" s="189">
        <v>0</v>
      </c>
      <c r="U568" s="193">
        <v>0</v>
      </c>
      <c r="V568" s="191">
        <v>0</v>
      </c>
      <c r="W568" s="192">
        <v>0</v>
      </c>
      <c r="X568" s="189">
        <v>0</v>
      </c>
      <c r="Y568" s="193">
        <v>0</v>
      </c>
      <c r="Z568" s="191">
        <v>0</v>
      </c>
      <c r="AA568" s="189">
        <v>0</v>
      </c>
      <c r="AB568" s="172">
        <f t="shared" ref="AB568:AB587" si="10390">SUM(B568,D568,F568,H568,J568,L568,N568,P568,R568,T568,V568,X568,Z568)</f>
        <v>127</v>
      </c>
      <c r="AC568" s="173">
        <f t="shared" ref="AC568:AC587" si="10391">SUM(C568,E568,G568,I568,K568,M568,O568,Q568,S568,U568,W568,Y568,AA568)</f>
        <v>1</v>
      </c>
      <c r="AE568" s="277" t="str">
        <f>$AE$10</f>
        <v>08:00 - 08:59</v>
      </c>
      <c r="AF568" s="126">
        <f>SUMIF($A$9:$A$32,$AE568,B$567:B$590)</f>
        <v>232</v>
      </c>
      <c r="AG568" s="190">
        <f t="shared" si="10361"/>
        <v>278</v>
      </c>
      <c r="AH568" s="191">
        <f t="shared" si="10361"/>
        <v>153</v>
      </c>
      <c r="AI568" s="192">
        <f t="shared" si="10361"/>
        <v>111</v>
      </c>
      <c r="AJ568" s="278">
        <f t="shared" si="10361"/>
        <v>317</v>
      </c>
      <c r="AK568" s="193">
        <f t="shared" si="10361"/>
        <v>98</v>
      </c>
      <c r="AL568" s="191">
        <f t="shared" si="10361"/>
        <v>435</v>
      </c>
      <c r="AM568" s="192">
        <f t="shared" si="10361"/>
        <v>303</v>
      </c>
      <c r="AN568" s="278">
        <f t="shared" si="10361"/>
        <v>55</v>
      </c>
      <c r="AO568" s="193">
        <f t="shared" si="10361"/>
        <v>68</v>
      </c>
      <c r="AP568" s="191">
        <f t="shared" si="10361"/>
        <v>55</v>
      </c>
      <c r="AQ568" s="278">
        <f t="shared" si="10361"/>
        <v>215</v>
      </c>
      <c r="AR568" s="194">
        <f t="shared" si="10361"/>
        <v>281</v>
      </c>
      <c r="AS568" s="195">
        <f t="shared" si="10361"/>
        <v>320</v>
      </c>
      <c r="AT568" s="278">
        <f t="shared" si="10361"/>
        <v>167</v>
      </c>
      <c r="AU568" s="193">
        <f t="shared" si="10361"/>
        <v>112</v>
      </c>
      <c r="AV568" s="191">
        <f t="shared" si="10361"/>
        <v>243</v>
      </c>
      <c r="AW568" s="192">
        <f t="shared" si="10362"/>
        <v>131</v>
      </c>
      <c r="AX568" s="278">
        <f t="shared" si="10362"/>
        <v>22</v>
      </c>
      <c r="AY568" s="193">
        <f t="shared" si="10362"/>
        <v>28</v>
      </c>
      <c r="AZ568" s="191">
        <f t="shared" si="10362"/>
        <v>130</v>
      </c>
      <c r="BA568" s="192">
        <f t="shared" si="10362"/>
        <v>264</v>
      </c>
      <c r="BB568" s="278">
        <f t="shared" si="10362"/>
        <v>91</v>
      </c>
      <c r="BC568" s="193">
        <f t="shared" si="10362"/>
        <v>94</v>
      </c>
      <c r="BD568" s="191">
        <f t="shared" si="10362"/>
        <v>316</v>
      </c>
      <c r="BE568" s="278">
        <f t="shared" si="10362"/>
        <v>262</v>
      </c>
      <c r="BF568" s="172">
        <f>SUM(AF568,AH568,AJ568,AL568,AN568,AP568,AR568,AT568,AV568,AX568,AZ568,BB568,BD568)</f>
        <v>2497</v>
      </c>
      <c r="BG568" s="173">
        <f>SUM(AG568,AI568,AK568,AM568,AO568,AQ568,AS568,AU568,AW568,AY568,BA568,BC568,BE568)</f>
        <v>2284</v>
      </c>
      <c r="BI568" s="137" t="s">
        <v>17</v>
      </c>
      <c r="BJ568" s="129">
        <f>B568/B591</f>
        <v>5.659121171770972E-3</v>
      </c>
      <c r="BK568" s="130">
        <f t="shared" ref="BK568" si="10392">C568/C591</f>
        <v>0</v>
      </c>
      <c r="BL568" s="131">
        <f t="shared" ref="BL568" si="10393">D568/D591</f>
        <v>1.9958706125258088E-2</v>
      </c>
      <c r="BM568" s="132">
        <f t="shared" ref="BM568" si="10394">E568/E591</f>
        <v>0</v>
      </c>
      <c r="BN568" s="129">
        <f t="shared" ref="BN568" si="10395">F568/F591</f>
        <v>1.7164435290078956E-2</v>
      </c>
      <c r="BO568" s="130">
        <f t="shared" ref="BO568" si="10396">G568/G591</f>
        <v>4.7281323877068556E-4</v>
      </c>
      <c r="BP568" s="131">
        <f t="shared" ref="BP568" si="10397">H568/H591</f>
        <v>6.5442263035676591E-3</v>
      </c>
      <c r="BQ568" s="132">
        <f t="shared" ref="BQ568" si="10398">I568/I591</f>
        <v>0</v>
      </c>
      <c r="BR568" s="129">
        <f t="shared" ref="BR568" si="10399">J568/J591</f>
        <v>0</v>
      </c>
      <c r="BS568" s="130">
        <f t="shared" ref="BS568" si="10400">K568/K591</f>
        <v>0</v>
      </c>
      <c r="BT568" s="131">
        <f t="shared" ref="BT568" si="10401">L568/L591</f>
        <v>0</v>
      </c>
      <c r="BU568" s="129">
        <f t="shared" ref="BU568" si="10402">M568/M591</f>
        <v>0</v>
      </c>
      <c r="BV568" s="133">
        <f t="shared" ref="BV568" si="10403">N568/N591</f>
        <v>0</v>
      </c>
      <c r="BW568" s="134">
        <f t="shared" ref="BW568" si="10404">O568/O591</f>
        <v>0</v>
      </c>
      <c r="BX568" s="129">
        <f t="shared" ref="BX568" si="10405">P568/P591</f>
        <v>0</v>
      </c>
      <c r="BY568" s="130">
        <f t="shared" ref="BY568" si="10406">Q568/Q591</f>
        <v>0</v>
      </c>
      <c r="BZ568" s="131">
        <f t="shared" ref="BZ568" si="10407">R568/R591</f>
        <v>0</v>
      </c>
      <c r="CA568" s="132">
        <f t="shared" ref="CA568" si="10408">S568/S591</f>
        <v>0</v>
      </c>
      <c r="CB568" s="129">
        <f t="shared" ref="CB568" si="10409">T568/T591</f>
        <v>0</v>
      </c>
      <c r="CC568" s="130">
        <f t="shared" ref="CC568" si="10410">U568/U591</f>
        <v>0</v>
      </c>
      <c r="CD568" s="131">
        <f t="shared" ref="CD568" si="10411">V568/V591</f>
        <v>0</v>
      </c>
      <c r="CE568" s="132">
        <f t="shared" ref="CE568" si="10412">W568/W591</f>
        <v>0</v>
      </c>
      <c r="CF568" s="129">
        <f t="shared" ref="CF568" si="10413">X568/X591</f>
        <v>0</v>
      </c>
      <c r="CG568" s="130">
        <f t="shared" ref="CG568" si="10414">Y568/Y591</f>
        <v>0</v>
      </c>
      <c r="CH568" s="131">
        <f t="shared" ref="CH568" si="10415">Z568/Z591</f>
        <v>0</v>
      </c>
      <c r="CI568" s="129">
        <f t="shared" ref="CI568" si="10416">AA568/AA591</f>
        <v>0</v>
      </c>
      <c r="CJ568" s="135">
        <f t="shared" ref="CJ568" si="10417">AB568/AB591</f>
        <v>4.1161599792571462E-3</v>
      </c>
      <c r="CK568" s="136">
        <f t="shared" ref="CK568" si="10418">AC568/AC591</f>
        <v>3.246647836109217E-5</v>
      </c>
    </row>
    <row r="569" spans="1:89" ht="14" thickBot="1">
      <c r="A569" s="146" t="s">
        <v>18</v>
      </c>
      <c r="B569" s="196">
        <v>71</v>
      </c>
      <c r="C569" s="197">
        <v>0</v>
      </c>
      <c r="D569" s="198">
        <v>48</v>
      </c>
      <c r="E569" s="199">
        <v>0</v>
      </c>
      <c r="F569" s="196">
        <v>136</v>
      </c>
      <c r="G569" s="200">
        <v>3</v>
      </c>
      <c r="H569" s="198">
        <v>118</v>
      </c>
      <c r="I569" s="199">
        <v>46</v>
      </c>
      <c r="J569" s="196">
        <v>8</v>
      </c>
      <c r="K569" s="200">
        <v>24</v>
      </c>
      <c r="L569" s="198">
        <v>15</v>
      </c>
      <c r="M569" s="196">
        <v>43</v>
      </c>
      <c r="N569" s="201">
        <v>68</v>
      </c>
      <c r="O569" s="202">
        <v>76</v>
      </c>
      <c r="P569" s="196">
        <v>49</v>
      </c>
      <c r="Q569" s="200">
        <v>45</v>
      </c>
      <c r="R569" s="198">
        <v>63</v>
      </c>
      <c r="S569" s="199">
        <v>27</v>
      </c>
      <c r="T569" s="196">
        <v>10</v>
      </c>
      <c r="U569" s="200">
        <v>21</v>
      </c>
      <c r="V569" s="198">
        <v>10</v>
      </c>
      <c r="W569" s="199">
        <v>44</v>
      </c>
      <c r="X569" s="196">
        <v>83</v>
      </c>
      <c r="Y569" s="200">
        <v>41</v>
      </c>
      <c r="Z569" s="198">
        <v>127</v>
      </c>
      <c r="AA569" s="196">
        <v>71</v>
      </c>
      <c r="AB569" s="172">
        <f t="shared" si="10390"/>
        <v>806</v>
      </c>
      <c r="AC569" s="173">
        <f t="shared" si="10391"/>
        <v>441</v>
      </c>
      <c r="AE569" s="275">
        <f>$AE$11</f>
        <v>0</v>
      </c>
      <c r="AF569" s="126">
        <f>SUMIF($A$9:$A$32,$AE569,B$567:B$590)</f>
        <v>0</v>
      </c>
      <c r="AG569" s="197">
        <f t="shared" si="10361"/>
        <v>0</v>
      </c>
      <c r="AH569" s="198">
        <f t="shared" si="10361"/>
        <v>0</v>
      </c>
      <c r="AI569" s="199">
        <f t="shared" si="10361"/>
        <v>0</v>
      </c>
      <c r="AJ569" s="196">
        <f t="shared" si="10361"/>
        <v>0</v>
      </c>
      <c r="AK569" s="200">
        <f t="shared" si="10361"/>
        <v>0</v>
      </c>
      <c r="AL569" s="198">
        <f t="shared" si="10361"/>
        <v>0</v>
      </c>
      <c r="AM569" s="199">
        <f t="shared" si="10361"/>
        <v>0</v>
      </c>
      <c r="AN569" s="196">
        <f t="shared" si="10361"/>
        <v>0</v>
      </c>
      <c r="AO569" s="200">
        <f t="shared" si="10361"/>
        <v>0</v>
      </c>
      <c r="AP569" s="198">
        <f t="shared" si="10361"/>
        <v>0</v>
      </c>
      <c r="AQ569" s="196">
        <f t="shared" si="10361"/>
        <v>0</v>
      </c>
      <c r="AR569" s="201">
        <f t="shared" si="10361"/>
        <v>0</v>
      </c>
      <c r="AS569" s="202">
        <f t="shared" si="10361"/>
        <v>0</v>
      </c>
      <c r="AT569" s="196">
        <f t="shared" si="10361"/>
        <v>0</v>
      </c>
      <c r="AU569" s="200">
        <f t="shared" si="10361"/>
        <v>0</v>
      </c>
      <c r="AV569" s="198">
        <f t="shared" si="10361"/>
        <v>0</v>
      </c>
      <c r="AW569" s="199">
        <f t="shared" si="10362"/>
        <v>0</v>
      </c>
      <c r="AX569" s="196">
        <f t="shared" si="10362"/>
        <v>0</v>
      </c>
      <c r="AY569" s="200">
        <f t="shared" si="10362"/>
        <v>0</v>
      </c>
      <c r="AZ569" s="198">
        <f t="shared" si="10362"/>
        <v>0</v>
      </c>
      <c r="BA569" s="199">
        <f t="shared" si="10362"/>
        <v>0</v>
      </c>
      <c r="BB569" s="196">
        <f t="shared" si="10362"/>
        <v>0</v>
      </c>
      <c r="BC569" s="200">
        <f t="shared" si="10362"/>
        <v>0</v>
      </c>
      <c r="BD569" s="198">
        <f t="shared" si="10362"/>
        <v>0</v>
      </c>
      <c r="BE569" s="196">
        <f t="shared" si="10362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2.3635153129161118E-2</v>
      </c>
      <c r="BK569" s="130">
        <f t="shared" ref="BK569" si="10419">C569/C591</f>
        <v>0</v>
      </c>
      <c r="BL569" s="131">
        <f t="shared" ref="BL569" si="10420">D569/D591</f>
        <v>3.3035099793530628E-2</v>
      </c>
      <c r="BM569" s="132">
        <f t="shared" ref="BM569" si="10421">E569/E591</f>
        <v>0</v>
      </c>
      <c r="BN569" s="129">
        <f t="shared" ref="BN569" si="10422">F569/F591</f>
        <v>4.6687263989014759E-2</v>
      </c>
      <c r="BO569" s="130">
        <f t="shared" ref="BO569" si="10423">G569/G591</f>
        <v>1.4184397163120568E-3</v>
      </c>
      <c r="BP569" s="131">
        <f t="shared" ref="BP569" si="10424">H569/H591</f>
        <v>2.4910280768418832E-2</v>
      </c>
      <c r="BQ569" s="132">
        <f t="shared" ref="BQ569" si="10425">I569/I591</f>
        <v>1.036036036036036E-2</v>
      </c>
      <c r="BR569" s="129">
        <f t="shared" ref="BR569" si="10426">J569/J591</f>
        <v>1.2195121951219513E-2</v>
      </c>
      <c r="BS569" s="130">
        <f t="shared" ref="BS569" si="10427">K569/K591</f>
        <v>3.7795275590551181E-2</v>
      </c>
      <c r="BT569" s="131">
        <f t="shared" ref="BT569" si="10428">L569/L591</f>
        <v>8.2056892778993428E-3</v>
      </c>
      <c r="BU569" s="129">
        <f t="shared" ref="BU569" si="10429">M569/M591</f>
        <v>2.5610482430017869E-2</v>
      </c>
      <c r="BV569" s="133">
        <f t="shared" ref="BV569" si="10430">N569/N591</f>
        <v>1.8284485076633505E-2</v>
      </c>
      <c r="BW569" s="134">
        <f t="shared" ref="BW569" si="10431">O569/O591</f>
        <v>1.9989479221462388E-2</v>
      </c>
      <c r="BX569" s="129">
        <f t="shared" ref="BX569" si="10432">P569/P591</f>
        <v>2.3557692307692307E-2</v>
      </c>
      <c r="BY569" s="130">
        <f t="shared" ref="BY569" si="10433">Q569/Q591</f>
        <v>2.2982635342185902E-2</v>
      </c>
      <c r="BZ569" s="131">
        <f t="shared" ref="BZ569" si="10434">R569/R591</f>
        <v>2.4832479306267245E-2</v>
      </c>
      <c r="CA569" s="132">
        <f t="shared" ref="CA569" si="10435">S569/S591</f>
        <v>1.0917913465426607E-2</v>
      </c>
      <c r="CB569" s="129">
        <f t="shared" ref="CB569" si="10436">T569/T591</f>
        <v>3.5587188612099648E-2</v>
      </c>
      <c r="CC569" s="130">
        <f t="shared" ref="CC569" si="10437">U569/U591</f>
        <v>6.4220183486238536E-2</v>
      </c>
      <c r="CD569" s="131">
        <f t="shared" ref="CD569" si="10438">V569/V591</f>
        <v>3.7133308577794281E-3</v>
      </c>
      <c r="CE569" s="132">
        <f t="shared" ref="CE569" si="10439">W569/W591</f>
        <v>1.8949181739879414E-2</v>
      </c>
      <c r="CF569" s="129">
        <f t="shared" ref="CF569" si="10440">X569/X591</f>
        <v>6.0232220609579099E-2</v>
      </c>
      <c r="CG569" s="130">
        <f t="shared" ref="CG569" si="10441">Y569/Y591</f>
        <v>3.4367141659681473E-2</v>
      </c>
      <c r="CH569" s="131">
        <f t="shared" ref="CH569" si="10442">Z569/Z591</f>
        <v>3.5524475524475525E-2</v>
      </c>
      <c r="CI569" s="129">
        <f t="shared" ref="CI569" si="10443">AA569/AA591</f>
        <v>1.5222984562607204E-2</v>
      </c>
      <c r="CJ569" s="135">
        <f t="shared" ref="CJ569" si="10444">AB569/AB591</f>
        <v>2.6123031049458741E-2</v>
      </c>
      <c r="CK569" s="136">
        <f t="shared" ref="CK569" si="10445">AC569/AC591</f>
        <v>1.4317716957241648E-2</v>
      </c>
    </row>
    <row r="570" spans="1:89" ht="15" thickTop="1" thickBot="1">
      <c r="A570" s="137" t="s">
        <v>19</v>
      </c>
      <c r="B570" s="189">
        <v>102</v>
      </c>
      <c r="C570" s="190">
        <v>111</v>
      </c>
      <c r="D570" s="191">
        <v>76</v>
      </c>
      <c r="E570" s="192">
        <v>79</v>
      </c>
      <c r="F570" s="189">
        <v>173</v>
      </c>
      <c r="G570" s="193">
        <v>110</v>
      </c>
      <c r="H570" s="191">
        <v>205</v>
      </c>
      <c r="I570" s="192">
        <v>192</v>
      </c>
      <c r="J570" s="189">
        <v>24</v>
      </c>
      <c r="K570" s="193">
        <v>24</v>
      </c>
      <c r="L570" s="191">
        <v>70</v>
      </c>
      <c r="M570" s="189">
        <v>92</v>
      </c>
      <c r="N570" s="194">
        <v>233</v>
      </c>
      <c r="O570" s="195">
        <v>181</v>
      </c>
      <c r="P570" s="189">
        <v>145</v>
      </c>
      <c r="Q570" s="193">
        <v>89</v>
      </c>
      <c r="R570" s="191">
        <v>121</v>
      </c>
      <c r="S570" s="192">
        <v>71</v>
      </c>
      <c r="T570" s="189">
        <v>19</v>
      </c>
      <c r="U570" s="193">
        <v>30</v>
      </c>
      <c r="V570" s="191">
        <v>70</v>
      </c>
      <c r="W570" s="192">
        <v>96</v>
      </c>
      <c r="X570" s="189">
        <v>90</v>
      </c>
      <c r="Y570" s="193">
        <v>54</v>
      </c>
      <c r="Z570" s="191">
        <v>146</v>
      </c>
      <c r="AA570" s="189">
        <v>213</v>
      </c>
      <c r="AB570" s="172">
        <f t="shared" si="10390"/>
        <v>1474</v>
      </c>
      <c r="AC570" s="173">
        <f t="shared" si="10391"/>
        <v>1342</v>
      </c>
      <c r="AE570" s="269" t="s">
        <v>13</v>
      </c>
      <c r="AF570" s="20">
        <f t="shared" ref="AF570:BG570" si="10446">SUM(AF567:AF569)</f>
        <v>398</v>
      </c>
      <c r="AG570" s="21">
        <f t="shared" si="10446"/>
        <v>414</v>
      </c>
      <c r="AH570" s="20">
        <f t="shared" si="10446"/>
        <v>268</v>
      </c>
      <c r="AI570" s="21">
        <f t="shared" si="10446"/>
        <v>211</v>
      </c>
      <c r="AJ570" s="20">
        <f t="shared" si="10446"/>
        <v>531</v>
      </c>
      <c r="AK570" s="21">
        <f t="shared" si="10446"/>
        <v>212</v>
      </c>
      <c r="AL570" s="20">
        <f t="shared" si="10446"/>
        <v>710</v>
      </c>
      <c r="AM570" s="21">
        <f t="shared" si="10446"/>
        <v>515</v>
      </c>
      <c r="AN570" s="20">
        <f t="shared" si="10446"/>
        <v>88</v>
      </c>
      <c r="AO570" s="21">
        <f t="shared" si="10446"/>
        <v>120</v>
      </c>
      <c r="AP570" s="20">
        <f t="shared" si="10446"/>
        <v>111</v>
      </c>
      <c r="AQ570" s="21">
        <f t="shared" si="10446"/>
        <v>349</v>
      </c>
      <c r="AR570" s="20">
        <f t="shared" si="10446"/>
        <v>485</v>
      </c>
      <c r="AS570" s="21">
        <f t="shared" si="10446"/>
        <v>558</v>
      </c>
      <c r="AT570" s="20">
        <f t="shared" si="10446"/>
        <v>312</v>
      </c>
      <c r="AU570" s="21">
        <f t="shared" si="10446"/>
        <v>188</v>
      </c>
      <c r="AV570" s="20">
        <f t="shared" si="10446"/>
        <v>390</v>
      </c>
      <c r="AW570" s="21">
        <f t="shared" si="10446"/>
        <v>241</v>
      </c>
      <c r="AX570" s="20">
        <f t="shared" si="10446"/>
        <v>46</v>
      </c>
      <c r="AY570" s="21">
        <f t="shared" si="10446"/>
        <v>47</v>
      </c>
      <c r="AZ570" s="20">
        <f t="shared" si="10446"/>
        <v>238</v>
      </c>
      <c r="BA570" s="21">
        <f t="shared" si="10446"/>
        <v>386</v>
      </c>
      <c r="BB570" s="20">
        <f t="shared" si="10446"/>
        <v>220</v>
      </c>
      <c r="BC570" s="21">
        <f t="shared" si="10446"/>
        <v>169</v>
      </c>
      <c r="BD570" s="20">
        <f t="shared" si="10446"/>
        <v>514</v>
      </c>
      <c r="BE570" s="21">
        <f t="shared" si="10446"/>
        <v>467</v>
      </c>
      <c r="BF570" s="174">
        <f t="shared" si="10446"/>
        <v>4311</v>
      </c>
      <c r="BG570" s="175">
        <f t="shared" si="10446"/>
        <v>3877</v>
      </c>
      <c r="BI570" s="137" t="s">
        <v>19</v>
      </c>
      <c r="BJ570" s="129">
        <f>B570/B591</f>
        <v>3.3954727030625832E-2</v>
      </c>
      <c r="BK570" s="130">
        <f t="shared" ref="BK570" si="10447">C570/C591</f>
        <v>3.2791728212703104E-2</v>
      </c>
      <c r="BL570" s="131">
        <f t="shared" ref="BL570" si="10448">D570/D591</f>
        <v>5.2305574673090161E-2</v>
      </c>
      <c r="BM570" s="132">
        <f t="shared" ref="BM570" si="10449">E570/E591</f>
        <v>4.3694690265486724E-2</v>
      </c>
      <c r="BN570" s="129">
        <f t="shared" ref="BN570" si="10450">F570/F591</f>
        <v>5.9388946103673186E-2</v>
      </c>
      <c r="BO570" s="130">
        <f t="shared" ref="BO570" si="10451">G570/G591</f>
        <v>5.2009456264775412E-2</v>
      </c>
      <c r="BP570" s="131">
        <f t="shared" ref="BP570" si="10452">H570/H591</f>
        <v>4.327633523327E-2</v>
      </c>
      <c r="BQ570" s="132">
        <f t="shared" ref="BQ570" si="10453">I570/I591</f>
        <v>4.3243243243243246E-2</v>
      </c>
      <c r="BR570" s="129">
        <f t="shared" ref="BR570" si="10454">J570/J591</f>
        <v>3.6585365853658534E-2</v>
      </c>
      <c r="BS570" s="130">
        <f t="shared" ref="BS570" si="10455">K570/K591</f>
        <v>3.7795275590551181E-2</v>
      </c>
      <c r="BT570" s="131">
        <f t="shared" ref="BT570" si="10456">L570/L591</f>
        <v>3.8293216630196934E-2</v>
      </c>
      <c r="BU570" s="129">
        <f t="shared" ref="BU570" si="10457">M570/M591</f>
        <v>5.4794520547945202E-2</v>
      </c>
      <c r="BV570" s="133">
        <f t="shared" ref="BV570" si="10458">N570/N591</f>
        <v>6.2651250336111852E-2</v>
      </c>
      <c r="BW570" s="134">
        <f t="shared" ref="BW570" si="10459">O570/O591</f>
        <v>4.760652288269332E-2</v>
      </c>
      <c r="BX570" s="129">
        <f t="shared" ref="BX570" si="10460">P570/P591</f>
        <v>6.9711538461538464E-2</v>
      </c>
      <c r="BY570" s="130">
        <f t="shared" ref="BY570" si="10461">Q570/Q591</f>
        <v>4.5454545454545456E-2</v>
      </c>
      <c r="BZ570" s="131">
        <f t="shared" ref="BZ570" si="10462">R570/R591</f>
        <v>4.76941269215609E-2</v>
      </c>
      <c r="CA570" s="132">
        <f t="shared" ref="CA570" si="10463">S570/S591</f>
        <v>2.8710068742418115E-2</v>
      </c>
      <c r="CB570" s="129">
        <f t="shared" ref="CB570" si="10464">T570/T591</f>
        <v>6.7615658362989328E-2</v>
      </c>
      <c r="CC570" s="130">
        <f t="shared" ref="CC570" si="10465">U570/U591</f>
        <v>9.1743119266055051E-2</v>
      </c>
      <c r="CD570" s="131">
        <f t="shared" ref="CD570" si="10466">V570/V591</f>
        <v>2.5993316004455997E-2</v>
      </c>
      <c r="CE570" s="132">
        <f t="shared" ref="CE570" si="10467">W570/W591</f>
        <v>4.1343669250645997E-2</v>
      </c>
      <c r="CF570" s="129">
        <f t="shared" ref="CF570" si="10468">X570/X591</f>
        <v>6.5312046444121918E-2</v>
      </c>
      <c r="CG570" s="130">
        <f t="shared" ref="CG570" si="10469">Y570/Y591</f>
        <v>4.526404023470243E-2</v>
      </c>
      <c r="CH570" s="131">
        <f t="shared" ref="CH570" si="10470">Z570/Z591</f>
        <v>4.0839160839160837E-2</v>
      </c>
      <c r="CI570" s="129">
        <f t="shared" ref="CI570" si="10471">AA570/AA591</f>
        <v>4.566895368782161E-2</v>
      </c>
      <c r="CJ570" s="135">
        <f t="shared" ref="CJ570" si="10472">AB570/AB591</f>
        <v>4.7773384326181369E-2</v>
      </c>
      <c r="CK570" s="136">
        <f t="shared" ref="CK570" si="10473">AC570/AC591</f>
        <v>4.3570013960585692E-2</v>
      </c>
    </row>
    <row r="571" spans="1:89" ht="14" thickTop="1">
      <c r="A571" s="146" t="s">
        <v>20</v>
      </c>
      <c r="B571" s="196">
        <v>166</v>
      </c>
      <c r="C571" s="197">
        <v>136</v>
      </c>
      <c r="D571" s="198">
        <v>115</v>
      </c>
      <c r="E571" s="199">
        <v>100</v>
      </c>
      <c r="F571" s="196">
        <v>214</v>
      </c>
      <c r="G571" s="200">
        <v>114</v>
      </c>
      <c r="H571" s="198">
        <v>275</v>
      </c>
      <c r="I571" s="199">
        <v>212</v>
      </c>
      <c r="J571" s="196">
        <v>33</v>
      </c>
      <c r="K571" s="200">
        <v>52</v>
      </c>
      <c r="L571" s="198">
        <v>56</v>
      </c>
      <c r="M571" s="196">
        <v>134</v>
      </c>
      <c r="N571" s="201">
        <v>204</v>
      </c>
      <c r="O571" s="202">
        <v>238</v>
      </c>
      <c r="P571" s="196">
        <v>145</v>
      </c>
      <c r="Q571" s="200">
        <v>76</v>
      </c>
      <c r="R571" s="198">
        <v>147</v>
      </c>
      <c r="S571" s="199">
        <v>110</v>
      </c>
      <c r="T571" s="196">
        <v>24</v>
      </c>
      <c r="U571" s="200">
        <v>19</v>
      </c>
      <c r="V571" s="198">
        <v>108</v>
      </c>
      <c r="W571" s="199">
        <v>122</v>
      </c>
      <c r="X571" s="196">
        <v>129</v>
      </c>
      <c r="Y571" s="200">
        <v>75</v>
      </c>
      <c r="Z571" s="198">
        <v>198</v>
      </c>
      <c r="AA571" s="196">
        <v>205</v>
      </c>
      <c r="AB571" s="172">
        <f t="shared" si="10390"/>
        <v>1814</v>
      </c>
      <c r="AC571" s="173">
        <f t="shared" si="10391"/>
        <v>1593</v>
      </c>
      <c r="BI571" s="146" t="s">
        <v>20</v>
      </c>
      <c r="BJ571" s="129">
        <f>B571/B591</f>
        <v>5.5259653794940078E-2</v>
      </c>
      <c r="BK571" s="130">
        <f t="shared" ref="BK571" si="10474">C571/C591</f>
        <v>4.0177252584933529E-2</v>
      </c>
      <c r="BL571" s="131">
        <f t="shared" ref="BL571" si="10475">D571/D591</f>
        <v>7.9146593255333797E-2</v>
      </c>
      <c r="BM571" s="132">
        <f t="shared" ref="BM571" si="10476">E571/E591</f>
        <v>5.5309734513274339E-2</v>
      </c>
      <c r="BN571" s="129">
        <f t="shared" ref="BN571" si="10477">F571/F591</f>
        <v>7.3463783041537931E-2</v>
      </c>
      <c r="BO571" s="130">
        <f t="shared" ref="BO571" si="10478">G571/G591</f>
        <v>5.3900709219858157E-2</v>
      </c>
      <c r="BP571" s="131">
        <f t="shared" ref="BP571" si="10479">H571/H591</f>
        <v>5.8053620434874394E-2</v>
      </c>
      <c r="BQ571" s="132">
        <f t="shared" ref="BQ571" si="10480">I571/I591</f>
        <v>4.7747747747747746E-2</v>
      </c>
      <c r="BR571" s="129">
        <f t="shared" ref="BR571" si="10481">J571/J591</f>
        <v>5.0304878048780491E-2</v>
      </c>
      <c r="BS571" s="130">
        <f t="shared" ref="BS571" si="10482">K571/K591</f>
        <v>8.1889763779527558E-2</v>
      </c>
      <c r="BT571" s="131">
        <f t="shared" ref="BT571" si="10483">L571/L591</f>
        <v>3.0634573304157548E-2</v>
      </c>
      <c r="BU571" s="129">
        <f t="shared" ref="BU571" si="10484">M571/M591</f>
        <v>7.9809410363311489E-2</v>
      </c>
      <c r="BV571" s="133">
        <f t="shared" ref="BV571" si="10485">N571/N591</f>
        <v>5.4853455229900511E-2</v>
      </c>
      <c r="BW571" s="134">
        <f t="shared" ref="BW571" si="10486">O571/O591</f>
        <v>6.2598632298790105E-2</v>
      </c>
      <c r="BX571" s="129">
        <f t="shared" ref="BX571" si="10487">P571/P591</f>
        <v>6.9711538461538464E-2</v>
      </c>
      <c r="BY571" s="130">
        <f t="shared" ref="BY571" si="10488">Q571/Q591</f>
        <v>3.8815117466802863E-2</v>
      </c>
      <c r="BZ571" s="131">
        <f t="shared" ref="BZ571" si="10489">R571/R591</f>
        <v>5.7942451714623575E-2</v>
      </c>
      <c r="CA571" s="132">
        <f t="shared" ref="CA571" si="10490">S571/S591</f>
        <v>4.4480388192478772E-2</v>
      </c>
      <c r="CB571" s="129">
        <f t="shared" ref="CB571" si="10491">T571/T591</f>
        <v>8.5409252669039148E-2</v>
      </c>
      <c r="CC571" s="130">
        <f t="shared" ref="CC571" si="10492">U571/U591</f>
        <v>5.8103975535168197E-2</v>
      </c>
      <c r="CD571" s="131">
        <f t="shared" ref="CD571" si="10493">V571/V591</f>
        <v>4.0103973264017823E-2</v>
      </c>
      <c r="CE571" s="132">
        <f t="shared" ref="CE571" si="10494">W571/W591</f>
        <v>5.2540913006029283E-2</v>
      </c>
      <c r="CF571" s="129">
        <f t="shared" ref="CF571" si="10495">X571/X591</f>
        <v>9.3613933236574742E-2</v>
      </c>
      <c r="CG571" s="130">
        <f t="shared" ref="CG571" si="10496">Y571/Y591</f>
        <v>6.286672254819782E-2</v>
      </c>
      <c r="CH571" s="131">
        <f t="shared" ref="CH571" si="10497">Z571/Z591</f>
        <v>5.5384615384615386E-2</v>
      </c>
      <c r="CI571" s="129">
        <f t="shared" ref="CI571" si="10498">AA571/AA591</f>
        <v>4.3953687821612353E-2</v>
      </c>
      <c r="CJ571" s="135">
        <f t="shared" ref="CJ571" si="10499">AB571/AB591</f>
        <v>5.879302521553121E-2</v>
      </c>
      <c r="CK571" s="136">
        <f t="shared" ref="CK571" si="10500">AC571/AC591</f>
        <v>5.1719100029219832E-2</v>
      </c>
    </row>
    <row r="572" spans="1:89" ht="14" thickBot="1">
      <c r="A572" s="137" t="s">
        <v>21</v>
      </c>
      <c r="B572" s="189">
        <v>232</v>
      </c>
      <c r="C572" s="190">
        <v>278</v>
      </c>
      <c r="D572" s="191">
        <v>153</v>
      </c>
      <c r="E572" s="192">
        <v>111</v>
      </c>
      <c r="F572" s="189">
        <v>317</v>
      </c>
      <c r="G572" s="193">
        <v>98</v>
      </c>
      <c r="H572" s="191">
        <v>435</v>
      </c>
      <c r="I572" s="192">
        <v>303</v>
      </c>
      <c r="J572" s="189">
        <v>55</v>
      </c>
      <c r="K572" s="193">
        <v>68</v>
      </c>
      <c r="L572" s="191">
        <v>55</v>
      </c>
      <c r="M572" s="189">
        <v>215</v>
      </c>
      <c r="N572" s="194">
        <v>281</v>
      </c>
      <c r="O572" s="195">
        <v>320</v>
      </c>
      <c r="P572" s="189">
        <v>167</v>
      </c>
      <c r="Q572" s="193">
        <v>112</v>
      </c>
      <c r="R572" s="191">
        <v>243</v>
      </c>
      <c r="S572" s="192">
        <v>131</v>
      </c>
      <c r="T572" s="189">
        <v>22</v>
      </c>
      <c r="U572" s="193">
        <v>28</v>
      </c>
      <c r="V572" s="191">
        <v>130</v>
      </c>
      <c r="W572" s="192">
        <v>264</v>
      </c>
      <c r="X572" s="189">
        <v>91</v>
      </c>
      <c r="Y572" s="193">
        <v>94</v>
      </c>
      <c r="Z572" s="191">
        <v>316</v>
      </c>
      <c r="AA572" s="189">
        <v>262</v>
      </c>
      <c r="AB572" s="172">
        <f t="shared" si="10390"/>
        <v>2497</v>
      </c>
      <c r="AC572" s="173">
        <f t="shared" si="10391"/>
        <v>2284</v>
      </c>
      <c r="AE572" s="272" t="s">
        <v>85</v>
      </c>
      <c r="BI572" s="137" t="s">
        <v>21</v>
      </c>
      <c r="BJ572" s="129">
        <f>B572/B591</f>
        <v>7.7230359520639141E-2</v>
      </c>
      <c r="BK572" s="130">
        <f t="shared" ref="BK572" si="10501">C572/C591</f>
        <v>8.2127031019202365E-2</v>
      </c>
      <c r="BL572" s="131">
        <f t="shared" ref="BL572" si="10502">D572/D591</f>
        <v>0.10529938059187888</v>
      </c>
      <c r="BM572" s="132">
        <f t="shared" ref="BM572" si="10503">E572/E591</f>
        <v>6.1393805309734512E-2</v>
      </c>
      <c r="BN572" s="129">
        <f t="shared" ref="BN572" si="10504">F572/F591</f>
        <v>0.10882251973910058</v>
      </c>
      <c r="BO572" s="130">
        <f t="shared" ref="BO572" si="10505">G572/G591</f>
        <v>4.6335697399527184E-2</v>
      </c>
      <c r="BP572" s="131">
        <f t="shared" ref="BP572" si="10506">H572/H591</f>
        <v>9.1830272324255863E-2</v>
      </c>
      <c r="BQ572" s="132">
        <f t="shared" ref="BQ572" si="10507">I572/I591</f>
        <v>6.824324324324324E-2</v>
      </c>
      <c r="BR572" s="129">
        <f t="shared" ref="BR572" si="10508">J572/J591</f>
        <v>8.3841463414634151E-2</v>
      </c>
      <c r="BS572" s="130">
        <f t="shared" ref="BS572" si="10509">K572/K591</f>
        <v>0.10708661417322834</v>
      </c>
      <c r="BT572" s="131">
        <f t="shared" ref="BT572" si="10510">L572/L591</f>
        <v>3.0087527352297593E-2</v>
      </c>
      <c r="BU572" s="129">
        <f t="shared" ref="BU572" si="10511">M572/M591</f>
        <v>0.12805241215008933</v>
      </c>
      <c r="BV572" s="133">
        <f t="shared" ref="BV572" si="10512">N572/N591</f>
        <v>7.5557945684323738E-2</v>
      </c>
      <c r="BW572" s="134">
        <f t="shared" ref="BW572" si="10513">O572/O591</f>
        <v>8.4166228300894264E-2</v>
      </c>
      <c r="BX572" s="129">
        <f t="shared" ref="BX572" si="10514">P572/P591</f>
        <v>8.0288461538461545E-2</v>
      </c>
      <c r="BY572" s="130">
        <f t="shared" ref="BY572" si="10515">Q572/Q591</f>
        <v>5.7201225740551587E-2</v>
      </c>
      <c r="BZ572" s="131">
        <f t="shared" ref="BZ572" si="10516">R572/R591</f>
        <v>9.578242018131651E-2</v>
      </c>
      <c r="CA572" s="132">
        <f t="shared" ref="CA572" si="10517">S572/S591</f>
        <v>5.2972098665588357E-2</v>
      </c>
      <c r="CB572" s="129">
        <f t="shared" ref="CB572" si="10518">T572/T591</f>
        <v>7.8291814946619215E-2</v>
      </c>
      <c r="CC572" s="130">
        <f t="shared" ref="CC572" si="10519">U572/U591</f>
        <v>8.5626911314984705E-2</v>
      </c>
      <c r="CD572" s="131">
        <f t="shared" ref="CD572" si="10520">V572/V591</f>
        <v>4.8273301151132569E-2</v>
      </c>
      <c r="CE572" s="132">
        <f t="shared" ref="CE572" si="10521">W572/W591</f>
        <v>0.11369509043927649</v>
      </c>
      <c r="CF572" s="129">
        <f t="shared" ref="CF572" si="10522">X572/X591</f>
        <v>6.6037735849056603E-2</v>
      </c>
      <c r="CG572" s="130">
        <f t="shared" ref="CG572" si="10523">Y572/Y591</f>
        <v>7.8792958927074608E-2</v>
      </c>
      <c r="CH572" s="131">
        <f t="shared" ref="CH572" si="10524">Z572/Z591</f>
        <v>8.8391608391608395E-2</v>
      </c>
      <c r="CI572" s="129">
        <f t="shared" ref="CI572" si="10525">AA572/AA591</f>
        <v>5.6174957118353346E-2</v>
      </c>
      <c r="CJ572" s="135">
        <f t="shared" ref="CJ572" si="10526">AB572/AB591</f>
        <v>8.0929539119725155E-2</v>
      </c>
      <c r="CK572" s="136">
        <f t="shared" ref="CK572" si="10527">AC572/AC591</f>
        <v>7.4153436576734524E-2</v>
      </c>
    </row>
    <row r="573" spans="1:89" ht="15" thickTop="1" thickBot="1">
      <c r="A573" s="146" t="s">
        <v>22</v>
      </c>
      <c r="B573" s="196">
        <v>231</v>
      </c>
      <c r="C573" s="197">
        <v>323</v>
      </c>
      <c r="D573" s="198">
        <v>155</v>
      </c>
      <c r="E573" s="199">
        <v>100</v>
      </c>
      <c r="F573" s="196">
        <v>296</v>
      </c>
      <c r="G573" s="200">
        <v>99</v>
      </c>
      <c r="H573" s="198">
        <v>466</v>
      </c>
      <c r="I573" s="199">
        <v>305</v>
      </c>
      <c r="J573" s="196">
        <v>48</v>
      </c>
      <c r="K573" s="200">
        <v>78</v>
      </c>
      <c r="L573" s="198">
        <v>41</v>
      </c>
      <c r="M573" s="196">
        <v>272</v>
      </c>
      <c r="N573" s="201">
        <v>231</v>
      </c>
      <c r="O573" s="202">
        <v>465</v>
      </c>
      <c r="P573" s="196">
        <v>185</v>
      </c>
      <c r="Q573" s="200">
        <v>130</v>
      </c>
      <c r="R573" s="198">
        <v>268</v>
      </c>
      <c r="S573" s="199">
        <v>159</v>
      </c>
      <c r="T573" s="196">
        <v>19</v>
      </c>
      <c r="U573" s="200">
        <v>20</v>
      </c>
      <c r="V573" s="198">
        <v>107</v>
      </c>
      <c r="W573" s="199">
        <v>334</v>
      </c>
      <c r="X573" s="196">
        <v>98</v>
      </c>
      <c r="Y573" s="200">
        <v>72</v>
      </c>
      <c r="Z573" s="198">
        <v>275</v>
      </c>
      <c r="AA573" s="196">
        <v>311</v>
      </c>
      <c r="AB573" s="172">
        <f t="shared" si="10390"/>
        <v>2420</v>
      </c>
      <c r="AC573" s="173">
        <f t="shared" si="10391"/>
        <v>2668</v>
      </c>
      <c r="AE573" s="298" t="s">
        <v>0</v>
      </c>
      <c r="AF573" s="292" t="s">
        <v>1</v>
      </c>
      <c r="AG573" s="293"/>
      <c r="AH573" s="292" t="s">
        <v>2</v>
      </c>
      <c r="AI573" s="293"/>
      <c r="AJ573" s="292" t="s">
        <v>3</v>
      </c>
      <c r="AK573" s="293"/>
      <c r="AL573" s="292" t="s">
        <v>4</v>
      </c>
      <c r="AM573" s="293"/>
      <c r="AN573" s="292" t="s">
        <v>5</v>
      </c>
      <c r="AO573" s="293"/>
      <c r="AP573" s="292" t="s">
        <v>6</v>
      </c>
      <c r="AQ573" s="293"/>
      <c r="AR573" s="292" t="s">
        <v>7</v>
      </c>
      <c r="AS573" s="293"/>
      <c r="AT573" s="292" t="s">
        <v>8</v>
      </c>
      <c r="AU573" s="293"/>
      <c r="AV573" s="292" t="s">
        <v>9</v>
      </c>
      <c r="AW573" s="293"/>
      <c r="AX573" s="292" t="s">
        <v>10</v>
      </c>
      <c r="AY573" s="293"/>
      <c r="AZ573" s="292" t="s">
        <v>11</v>
      </c>
      <c r="BA573" s="293"/>
      <c r="BB573" s="292" t="s">
        <v>12</v>
      </c>
      <c r="BC573" s="293"/>
      <c r="BD573" s="294" t="s">
        <v>40</v>
      </c>
      <c r="BE573" s="295"/>
      <c r="BF573" s="296" t="s">
        <v>41</v>
      </c>
      <c r="BG573" s="297"/>
      <c r="BI573" s="146" t="s">
        <v>22</v>
      </c>
      <c r="BJ573" s="129">
        <f>B573/B591</f>
        <v>7.6897470039946736E-2</v>
      </c>
      <c r="BK573" s="130">
        <f t="shared" ref="BK573" si="10528">C573/C591</f>
        <v>9.5420974889217136E-2</v>
      </c>
      <c r="BL573" s="131">
        <f t="shared" ref="BL573" si="10529">D573/D591</f>
        <v>0.10667584308327598</v>
      </c>
      <c r="BM573" s="132">
        <f t="shared" ref="BM573" si="10530">E573/E591</f>
        <v>5.5309734513274339E-2</v>
      </c>
      <c r="BN573" s="129">
        <f t="shared" ref="BN573" si="10531">F573/F591</f>
        <v>0.10161345691726742</v>
      </c>
      <c r="BO573" s="130">
        <f t="shared" ref="BO573" si="10532">G573/G591</f>
        <v>4.6808510638297871E-2</v>
      </c>
      <c r="BP573" s="131">
        <f t="shared" ref="BP573" si="10533">H573/H591</f>
        <v>9.837449862782352E-2</v>
      </c>
      <c r="BQ573" s="132">
        <f t="shared" ref="BQ573" si="10534">I573/I591</f>
        <v>6.86936936936937E-2</v>
      </c>
      <c r="BR573" s="129">
        <f t="shared" ref="BR573" si="10535">J573/J591</f>
        <v>7.3170731707317069E-2</v>
      </c>
      <c r="BS573" s="130">
        <f t="shared" ref="BS573" si="10536">K573/K591</f>
        <v>0.12283464566929134</v>
      </c>
      <c r="BT573" s="131">
        <f t="shared" ref="BT573" si="10537">L573/L591</f>
        <v>2.2428884026258207E-2</v>
      </c>
      <c r="BU573" s="129">
        <f t="shared" ref="BU573" si="10538">M573/M591</f>
        <v>0.16200119118522929</v>
      </c>
      <c r="BV573" s="133">
        <f t="shared" ref="BV573" si="10539">N573/N591</f>
        <v>6.2113471363269696E-2</v>
      </c>
      <c r="BW573" s="134">
        <f t="shared" ref="BW573" si="10540">O573/O591</f>
        <v>0.12230405049973699</v>
      </c>
      <c r="BX573" s="129">
        <f t="shared" ref="BX573" si="10541">P573/P591</f>
        <v>8.8942307692307696E-2</v>
      </c>
      <c r="BY573" s="130">
        <f t="shared" ref="BY573" si="10542">Q573/Q591</f>
        <v>6.6394279877425938E-2</v>
      </c>
      <c r="BZ573" s="131">
        <f t="shared" ref="BZ573" si="10543">R573/R591</f>
        <v>0.10563657863618447</v>
      </c>
      <c r="CA573" s="132">
        <f t="shared" ref="CA573" si="10544">S573/S591</f>
        <v>6.4294379296401138E-2</v>
      </c>
      <c r="CB573" s="129">
        <f t="shared" ref="CB573" si="10545">T573/T591</f>
        <v>6.7615658362989328E-2</v>
      </c>
      <c r="CC573" s="130">
        <f t="shared" ref="CC573" si="10546">U573/U591</f>
        <v>6.1162079510703363E-2</v>
      </c>
      <c r="CD573" s="131">
        <f t="shared" ref="CD573" si="10547">V573/V591</f>
        <v>3.9732640178239881E-2</v>
      </c>
      <c r="CE573" s="132">
        <f t="shared" ref="CE573" si="10548">W573/W591</f>
        <v>0.1438415159345392</v>
      </c>
      <c r="CF573" s="129">
        <f t="shared" ref="CF573" si="10549">X573/X591</f>
        <v>7.1117561683599423E-2</v>
      </c>
      <c r="CG573" s="130">
        <f t="shared" ref="CG573" si="10550">Y573/Y591</f>
        <v>6.0352053646269908E-2</v>
      </c>
      <c r="CH573" s="131">
        <f t="shared" ref="CH573" si="10551">Z573/Z591</f>
        <v>7.6923076923076927E-2</v>
      </c>
      <c r="CI573" s="129">
        <f t="shared" ref="CI573" si="10552">AA573/AA591</f>
        <v>6.6680960548885074E-2</v>
      </c>
      <c r="CJ573" s="135">
        <f t="shared" ref="CJ573" si="10553">AB573/AB591</f>
        <v>7.8433914565372395E-2</v>
      </c>
      <c r="CK573" s="136">
        <f t="shared" ref="CK573" si="10554">AC573/AC591</f>
        <v>8.662056426739391E-2</v>
      </c>
    </row>
    <row r="574" spans="1:89" ht="15" thickTop="1" thickBot="1">
      <c r="A574" s="137" t="s">
        <v>23</v>
      </c>
      <c r="B574" s="189">
        <v>127</v>
      </c>
      <c r="C574" s="190">
        <v>220</v>
      </c>
      <c r="D574" s="191">
        <v>80</v>
      </c>
      <c r="E574" s="192">
        <v>64</v>
      </c>
      <c r="F574" s="189">
        <v>189</v>
      </c>
      <c r="G574" s="193">
        <v>73</v>
      </c>
      <c r="H574" s="191">
        <v>291</v>
      </c>
      <c r="I574" s="192">
        <v>218</v>
      </c>
      <c r="J574" s="189">
        <v>46</v>
      </c>
      <c r="K574" s="193">
        <v>38</v>
      </c>
      <c r="L574" s="191">
        <v>58</v>
      </c>
      <c r="M574" s="189">
        <v>143</v>
      </c>
      <c r="N574" s="194">
        <v>202</v>
      </c>
      <c r="O574" s="195">
        <v>348</v>
      </c>
      <c r="P574" s="189">
        <v>140</v>
      </c>
      <c r="Q574" s="193">
        <v>85</v>
      </c>
      <c r="R574" s="191">
        <v>229</v>
      </c>
      <c r="S574" s="192">
        <v>126</v>
      </c>
      <c r="T574" s="189">
        <v>13</v>
      </c>
      <c r="U574" s="193">
        <v>23</v>
      </c>
      <c r="V574" s="191">
        <v>92</v>
      </c>
      <c r="W574" s="192">
        <v>208</v>
      </c>
      <c r="X574" s="189">
        <v>87</v>
      </c>
      <c r="Y574" s="193">
        <v>65</v>
      </c>
      <c r="Z574" s="191">
        <v>225</v>
      </c>
      <c r="AA574" s="189">
        <v>284</v>
      </c>
      <c r="AB574" s="172">
        <f t="shared" si="10390"/>
        <v>1779</v>
      </c>
      <c r="AC574" s="173">
        <f t="shared" si="10391"/>
        <v>1895</v>
      </c>
      <c r="AE574" s="299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4.2276964047936086E-2</v>
      </c>
      <c r="BK574" s="130">
        <f t="shared" ref="BK574" si="10555">C574/C591</f>
        <v>6.4992614475627764E-2</v>
      </c>
      <c r="BL574" s="131">
        <f t="shared" ref="BL574" si="10556">D574/D591</f>
        <v>5.5058499655884378E-2</v>
      </c>
      <c r="BM574" s="132">
        <f t="shared" ref="BM574" si="10557">E574/E591</f>
        <v>3.5398230088495575E-2</v>
      </c>
      <c r="BN574" s="129">
        <f t="shared" ref="BN574" si="10558">F574/F591</f>
        <v>6.4881565396498461E-2</v>
      </c>
      <c r="BO574" s="130">
        <f t="shared" ref="BO574" si="10559">G574/G591</f>
        <v>3.4515366430260049E-2</v>
      </c>
      <c r="BP574" s="131">
        <f t="shared" ref="BP574" si="10560">H574/H591</f>
        <v>6.1431285623812538E-2</v>
      </c>
      <c r="BQ574" s="132">
        <f t="shared" ref="BQ574" si="10561">I574/I591</f>
        <v>4.9099099099099097E-2</v>
      </c>
      <c r="BR574" s="129">
        <f t="shared" ref="BR574" si="10562">J574/J591</f>
        <v>7.0121951219512202E-2</v>
      </c>
      <c r="BS574" s="130">
        <f t="shared" ref="BS574" si="10563">K574/K591</f>
        <v>5.9842519685039369E-2</v>
      </c>
      <c r="BT574" s="131">
        <f t="shared" ref="BT574" si="10564">L574/L591</f>
        <v>3.1728665207877461E-2</v>
      </c>
      <c r="BU574" s="129">
        <f t="shared" ref="BU574" si="10565">M574/M591</f>
        <v>8.5169743895175704E-2</v>
      </c>
      <c r="BV574" s="133">
        <f t="shared" ref="BV574" si="10566">N574/N591</f>
        <v>5.4315676257058347E-2</v>
      </c>
      <c r="BW574" s="134">
        <f t="shared" ref="BW574" si="10567">O574/O591</f>
        <v>9.1530773277222519E-2</v>
      </c>
      <c r="BX574" s="129">
        <f t="shared" ref="BX574" si="10568">P574/P591</f>
        <v>6.7307692307692304E-2</v>
      </c>
      <c r="BY574" s="130">
        <f t="shared" ref="BY574" si="10569">Q574/Q591</f>
        <v>4.3411644535240039E-2</v>
      </c>
      <c r="BZ574" s="131">
        <f t="shared" ref="BZ574" si="10570">R574/R591</f>
        <v>9.0264091446590464E-2</v>
      </c>
      <c r="CA574" s="132">
        <f t="shared" ref="CA574" si="10571">S574/S591</f>
        <v>5.0950262838657501E-2</v>
      </c>
      <c r="CB574" s="129">
        <f t="shared" ref="CB574" si="10572">T574/T591</f>
        <v>4.6263345195729534E-2</v>
      </c>
      <c r="CC574" s="130">
        <f t="shared" ref="CC574" si="10573">U574/U591</f>
        <v>7.0336391437308868E-2</v>
      </c>
      <c r="CD574" s="131">
        <f t="shared" ref="CD574" si="10574">V574/V591</f>
        <v>3.416264389157074E-2</v>
      </c>
      <c r="CE574" s="132">
        <f t="shared" ref="CE574" si="10575">W574/W591</f>
        <v>8.9577950043066318E-2</v>
      </c>
      <c r="CF574" s="129">
        <f t="shared" ref="CF574" si="10576">X574/X591</f>
        <v>6.3134978229317851E-2</v>
      </c>
      <c r="CG574" s="130">
        <f t="shared" ref="CG574" si="10577">Y574/Y591</f>
        <v>5.4484492875104776E-2</v>
      </c>
      <c r="CH574" s="131">
        <f t="shared" ref="CH574" si="10578">Z574/Z591</f>
        <v>6.2937062937062943E-2</v>
      </c>
      <c r="CI574" s="129">
        <f t="shared" ref="CI574" si="10579">AA574/AA591</f>
        <v>6.0891938250428816E-2</v>
      </c>
      <c r="CJ574" s="135">
        <f t="shared" ref="CJ574" si="10580">AB574/AB591</f>
        <v>5.7658650418098138E-2</v>
      </c>
      <c r="CK574" s="136">
        <f t="shared" ref="CK574" si="10581">AC574/AC591</f>
        <v>6.1523976494269668E-2</v>
      </c>
    </row>
    <row r="575" spans="1:89" ht="14" thickTop="1">
      <c r="A575" s="146" t="s">
        <v>24</v>
      </c>
      <c r="B575" s="203">
        <v>121</v>
      </c>
      <c r="C575" s="197">
        <v>155</v>
      </c>
      <c r="D575" s="198">
        <v>69</v>
      </c>
      <c r="E575" s="199">
        <v>91</v>
      </c>
      <c r="F575" s="196">
        <v>132</v>
      </c>
      <c r="G575" s="200">
        <v>64</v>
      </c>
      <c r="H575" s="198">
        <v>265</v>
      </c>
      <c r="I575" s="199">
        <v>212</v>
      </c>
      <c r="J575" s="196">
        <v>19</v>
      </c>
      <c r="K575" s="200">
        <v>31</v>
      </c>
      <c r="L575" s="198">
        <v>46</v>
      </c>
      <c r="M575" s="196">
        <v>103</v>
      </c>
      <c r="N575" s="201">
        <v>172</v>
      </c>
      <c r="O575" s="204">
        <v>183</v>
      </c>
      <c r="P575" s="196">
        <v>121</v>
      </c>
      <c r="Q575" s="200">
        <v>96</v>
      </c>
      <c r="R575" s="198">
        <v>193</v>
      </c>
      <c r="S575" s="199">
        <v>106</v>
      </c>
      <c r="T575" s="196">
        <v>14</v>
      </c>
      <c r="U575" s="200">
        <v>24</v>
      </c>
      <c r="V575" s="198">
        <v>92</v>
      </c>
      <c r="W575" s="205">
        <v>159</v>
      </c>
      <c r="X575" s="196">
        <v>68</v>
      </c>
      <c r="Y575" s="200">
        <v>61</v>
      </c>
      <c r="Z575" s="198">
        <v>225</v>
      </c>
      <c r="AA575" s="196">
        <v>298</v>
      </c>
      <c r="AB575" s="172">
        <f t="shared" si="10390"/>
        <v>1537</v>
      </c>
      <c r="AC575" s="173">
        <f t="shared" si="10391"/>
        <v>1583</v>
      </c>
      <c r="AE575" s="275" t="str">
        <f>$AE$17</f>
        <v>17:00 - 17:59</v>
      </c>
      <c r="AF575" s="126">
        <f t="shared" ref="AF575:AU577" si="10582">SUMIF($A$9:$A$32,$AE575,B$567:B$590)</f>
        <v>262</v>
      </c>
      <c r="AG575" s="186">
        <f t="shared" si="10582"/>
        <v>231</v>
      </c>
      <c r="AH575" s="127">
        <f t="shared" si="10582"/>
        <v>100</v>
      </c>
      <c r="AI575" s="180">
        <f t="shared" si="10582"/>
        <v>133</v>
      </c>
      <c r="AJ575" s="126">
        <f t="shared" si="10582"/>
        <v>208</v>
      </c>
      <c r="AK575" s="128">
        <f t="shared" si="10582"/>
        <v>181</v>
      </c>
      <c r="AL575" s="127">
        <f t="shared" si="10582"/>
        <v>341</v>
      </c>
      <c r="AM575" s="180">
        <f t="shared" si="10582"/>
        <v>348</v>
      </c>
      <c r="AN575" s="126">
        <f t="shared" si="10582"/>
        <v>38</v>
      </c>
      <c r="AO575" s="128">
        <f t="shared" si="10582"/>
        <v>47</v>
      </c>
      <c r="AP575" s="127">
        <f t="shared" si="10582"/>
        <v>131</v>
      </c>
      <c r="AQ575" s="126">
        <f t="shared" si="10582"/>
        <v>96</v>
      </c>
      <c r="AR575" s="179">
        <f t="shared" si="10582"/>
        <v>265</v>
      </c>
      <c r="AS575" s="181">
        <f t="shared" si="10582"/>
        <v>268</v>
      </c>
      <c r="AT575" s="126">
        <f t="shared" si="10582"/>
        <v>109</v>
      </c>
      <c r="AU575" s="128">
        <f t="shared" si="10582"/>
        <v>197</v>
      </c>
      <c r="AV575" s="127">
        <f t="shared" ref="AP575:BE577" si="10583">SUMIF($A$9:$A$32,$AE575,R$567:R$590)</f>
        <v>140</v>
      </c>
      <c r="AW575" s="180">
        <f t="shared" si="10583"/>
        <v>205</v>
      </c>
      <c r="AX575" s="126">
        <f t="shared" si="10583"/>
        <v>14</v>
      </c>
      <c r="AY575" s="128">
        <f t="shared" si="10583"/>
        <v>21</v>
      </c>
      <c r="AZ575" s="127">
        <f t="shared" si="10583"/>
        <v>171</v>
      </c>
      <c r="BA575" s="180">
        <f t="shared" si="10583"/>
        <v>155</v>
      </c>
      <c r="BB575" s="126">
        <f t="shared" si="10583"/>
        <v>111</v>
      </c>
      <c r="BC575" s="128">
        <f t="shared" si="10583"/>
        <v>111</v>
      </c>
      <c r="BD575" s="184">
        <f t="shared" si="10583"/>
        <v>253</v>
      </c>
      <c r="BE575" s="185">
        <f t="shared" si="10583"/>
        <v>296</v>
      </c>
      <c r="BF575" s="170">
        <f>AF575+AH575+AJ575+AL575+AN575+AP575+AR575+AT575+AV575+AX575+AZ575+BB575+BD575</f>
        <v>2143</v>
      </c>
      <c r="BG575" s="171">
        <f>AG575+AI575+AK575+AM575+AO575+AQ575+AS575+AU575+AW575+AY575+BA575+BC575+BE575</f>
        <v>2289</v>
      </c>
      <c r="BI575" s="146" t="s">
        <v>24</v>
      </c>
      <c r="BJ575" s="129">
        <f>B575/B591</f>
        <v>4.0279627163781626E-2</v>
      </c>
      <c r="BK575" s="130">
        <f t="shared" ref="BK575" si="10584">C575/C591</f>
        <v>4.5790251107828653E-2</v>
      </c>
      <c r="BL575" s="131">
        <f t="shared" ref="BL575" si="10585">D575/D591</f>
        <v>4.7487955953200274E-2</v>
      </c>
      <c r="BM575" s="132">
        <f t="shared" ref="BM575" si="10586">E575/E591</f>
        <v>5.0331858407079648E-2</v>
      </c>
      <c r="BN575" s="129">
        <f t="shared" ref="BN575" si="10587">F575/F591</f>
        <v>4.5314109165808442E-2</v>
      </c>
      <c r="BO575" s="130">
        <f t="shared" ref="BO575" si="10588">G575/G591</f>
        <v>3.0260047281323876E-2</v>
      </c>
      <c r="BP575" s="131">
        <f t="shared" ref="BP575" si="10589">H575/H591</f>
        <v>5.594257969178805E-2</v>
      </c>
      <c r="BQ575" s="132">
        <f t="shared" ref="BQ575" si="10590">I575/I591</f>
        <v>4.7747747747747746E-2</v>
      </c>
      <c r="BR575" s="129">
        <f t="shared" ref="BR575" si="10591">J575/J591</f>
        <v>2.8963414634146343E-2</v>
      </c>
      <c r="BS575" s="130">
        <f t="shared" ref="BS575" si="10592">K575/K591</f>
        <v>4.8818897637795275E-2</v>
      </c>
      <c r="BT575" s="131">
        <f t="shared" ref="BT575" si="10593">L575/L591</f>
        <v>2.5164113785557989E-2</v>
      </c>
      <c r="BU575" s="129">
        <f t="shared" ref="BU575" si="10594">M575/M591</f>
        <v>6.1346039309112567E-2</v>
      </c>
      <c r="BV575" s="133">
        <f t="shared" ref="BV575" si="10595">N575/N591</f>
        <v>4.624899166442592E-2</v>
      </c>
      <c r="BW575" s="134">
        <f t="shared" ref="BW575" si="10596">O575/O591</f>
        <v>4.8132561809573905E-2</v>
      </c>
      <c r="BX575" s="129">
        <f t="shared" ref="BX575" si="10597">P575/P591</f>
        <v>5.8173076923076925E-2</v>
      </c>
      <c r="BY575" s="130">
        <f t="shared" ref="BY575" si="10598">Q575/Q591</f>
        <v>4.9029622063329927E-2</v>
      </c>
      <c r="BZ575" s="131">
        <f t="shared" ref="BZ575" si="10599">R575/R591</f>
        <v>7.6074103271580609E-2</v>
      </c>
      <c r="CA575" s="132">
        <f t="shared" ref="CA575" si="10600">S575/S591</f>
        <v>4.2862919530934088E-2</v>
      </c>
      <c r="CB575" s="129">
        <f t="shared" ref="CB575" si="10601">T575/T591</f>
        <v>4.9822064056939501E-2</v>
      </c>
      <c r="CC575" s="130">
        <f t="shared" ref="CC575" si="10602">U575/U591</f>
        <v>7.3394495412844041E-2</v>
      </c>
      <c r="CD575" s="131">
        <f t="shared" ref="CD575" si="10603">V575/V591</f>
        <v>3.416264389157074E-2</v>
      </c>
      <c r="CE575" s="132">
        <f t="shared" ref="CE575" si="10604">W575/W591</f>
        <v>6.847545219638243E-2</v>
      </c>
      <c r="CF575" s="129">
        <f t="shared" ref="CF575" si="10605">X575/X591</f>
        <v>4.9346879535558781E-2</v>
      </c>
      <c r="CG575" s="130">
        <f t="shared" ref="CG575" si="10606">Y575/Y591</f>
        <v>5.1131601005867562E-2</v>
      </c>
      <c r="CH575" s="131">
        <f t="shared" ref="CH575" si="10607">Z575/Z591</f>
        <v>6.2937062937062943E-2</v>
      </c>
      <c r="CI575" s="129">
        <f t="shared" ref="CI575" si="10608">AA575/AA591</f>
        <v>6.3893653516295029E-2</v>
      </c>
      <c r="CJ575" s="135">
        <f t="shared" ref="CJ575" si="10609">AB575/AB591</f>
        <v>4.9815258961560901E-2</v>
      </c>
      <c r="CK575" s="136">
        <f t="shared" ref="CK575" si="10610">AC575/AC591</f>
        <v>5.139443524560891E-2</v>
      </c>
    </row>
    <row r="576" spans="1:89">
      <c r="A576" s="137" t="s">
        <v>25</v>
      </c>
      <c r="B576" s="206">
        <v>128</v>
      </c>
      <c r="C576" s="190">
        <v>198</v>
      </c>
      <c r="D576" s="191">
        <v>88</v>
      </c>
      <c r="E576" s="192">
        <v>87</v>
      </c>
      <c r="F576" s="189">
        <v>126</v>
      </c>
      <c r="G576" s="193">
        <v>81</v>
      </c>
      <c r="H576" s="191">
        <v>238</v>
      </c>
      <c r="I576" s="192">
        <v>249</v>
      </c>
      <c r="J576" s="189">
        <v>25</v>
      </c>
      <c r="K576" s="190">
        <v>23</v>
      </c>
      <c r="L576" s="191">
        <v>63</v>
      </c>
      <c r="M576" s="189">
        <v>85</v>
      </c>
      <c r="N576" s="194">
        <v>149</v>
      </c>
      <c r="O576" s="207">
        <v>176</v>
      </c>
      <c r="P576" s="189">
        <v>126</v>
      </c>
      <c r="Q576" s="190">
        <v>77</v>
      </c>
      <c r="R576" s="191">
        <v>137</v>
      </c>
      <c r="S576" s="192">
        <v>130</v>
      </c>
      <c r="T576" s="198">
        <v>13</v>
      </c>
      <c r="U576" s="189">
        <v>15</v>
      </c>
      <c r="V576" s="191">
        <v>90</v>
      </c>
      <c r="W576" s="208">
        <v>98</v>
      </c>
      <c r="X576" s="189">
        <v>68</v>
      </c>
      <c r="Y576" s="193">
        <v>67</v>
      </c>
      <c r="Z576" s="191">
        <v>213</v>
      </c>
      <c r="AA576" s="189">
        <v>242</v>
      </c>
      <c r="AB576" s="172">
        <f t="shared" si="10390"/>
        <v>1464</v>
      </c>
      <c r="AC576" s="173">
        <f t="shared" si="10391"/>
        <v>1528</v>
      </c>
      <c r="AE576" s="277" t="str">
        <f>$AE$18</f>
        <v>18:00 - 18:59</v>
      </c>
      <c r="AF576" s="126">
        <f t="shared" si="10582"/>
        <v>334</v>
      </c>
      <c r="AG576" s="190">
        <f t="shared" si="10582"/>
        <v>222</v>
      </c>
      <c r="AH576" s="191">
        <f t="shared" si="10582"/>
        <v>90</v>
      </c>
      <c r="AI576" s="192">
        <f t="shared" si="10582"/>
        <v>128</v>
      </c>
      <c r="AJ576" s="278">
        <f t="shared" si="10582"/>
        <v>170</v>
      </c>
      <c r="AK576" s="193">
        <f t="shared" si="10582"/>
        <v>204</v>
      </c>
      <c r="AL576" s="191">
        <f t="shared" si="10582"/>
        <v>339</v>
      </c>
      <c r="AM576" s="192">
        <f t="shared" si="10582"/>
        <v>382</v>
      </c>
      <c r="AN576" s="278">
        <f t="shared" si="10582"/>
        <v>76</v>
      </c>
      <c r="AO576" s="193">
        <f t="shared" si="10582"/>
        <v>32</v>
      </c>
      <c r="AP576" s="191">
        <f t="shared" si="10583"/>
        <v>263</v>
      </c>
      <c r="AQ576" s="278">
        <f t="shared" si="10583"/>
        <v>66</v>
      </c>
      <c r="AR576" s="194">
        <f t="shared" si="10583"/>
        <v>339</v>
      </c>
      <c r="AS576" s="195">
        <f t="shared" si="10583"/>
        <v>264</v>
      </c>
      <c r="AT576" s="278">
        <f t="shared" si="10583"/>
        <v>97</v>
      </c>
      <c r="AU576" s="193">
        <f t="shared" si="10583"/>
        <v>211</v>
      </c>
      <c r="AV576" s="191">
        <f t="shared" si="10583"/>
        <v>173</v>
      </c>
      <c r="AW576" s="192">
        <f t="shared" si="10583"/>
        <v>192</v>
      </c>
      <c r="AX576" s="278">
        <f t="shared" si="10583"/>
        <v>13</v>
      </c>
      <c r="AY576" s="193">
        <f t="shared" si="10583"/>
        <v>23</v>
      </c>
      <c r="AZ576" s="191">
        <f t="shared" si="10583"/>
        <v>359</v>
      </c>
      <c r="BA576" s="192">
        <f t="shared" si="10583"/>
        <v>96</v>
      </c>
      <c r="BB576" s="278">
        <f t="shared" si="10583"/>
        <v>98</v>
      </c>
      <c r="BC576" s="193">
        <f t="shared" si="10583"/>
        <v>121</v>
      </c>
      <c r="BD576" s="191">
        <f t="shared" si="10583"/>
        <v>236</v>
      </c>
      <c r="BE576" s="278">
        <f t="shared" si="10583"/>
        <v>301</v>
      </c>
      <c r="BF576" s="172">
        <f>SUM(AF576,AH576,AJ576,AL576,AN576,AP576,AR576,AT576,AV576,AX576,AZ576,BB576,BD576)</f>
        <v>2587</v>
      </c>
      <c r="BG576" s="173">
        <f>SUM(AG576,AI576,AK576,AM576,AO576,AQ576,AS576,AU576,AW576,AY576,BA576,BC576,BE576)</f>
        <v>2242</v>
      </c>
      <c r="BI576" s="137" t="s">
        <v>25</v>
      </c>
      <c r="BJ576" s="129">
        <f>B576/B591</f>
        <v>4.2609853528628498E-2</v>
      </c>
      <c r="BK576" s="130">
        <f t="shared" ref="BK576" si="10611">C576/C591</f>
        <v>5.8493353028064993E-2</v>
      </c>
      <c r="BL576" s="131">
        <f t="shared" ref="BL576" si="10612">D576/D591</f>
        <v>6.0564349621472814E-2</v>
      </c>
      <c r="BM576" s="132">
        <f t="shared" ref="BM576" si="10613">E576/E591</f>
        <v>4.8119469026548671E-2</v>
      </c>
      <c r="BN576" s="129">
        <f t="shared" ref="BN576" si="10614">F576/F591</f>
        <v>4.325437693099897E-2</v>
      </c>
      <c r="BO576" s="130">
        <f t="shared" ref="BO576" si="10615">G576/G591</f>
        <v>3.8297872340425532E-2</v>
      </c>
      <c r="BP576" s="131">
        <f t="shared" ref="BP576" si="10616">H576/H591</f>
        <v>5.0242769685454929E-2</v>
      </c>
      <c r="BQ576" s="132">
        <f t="shared" ref="BQ576" si="10617">I576/I591</f>
        <v>5.6081081081081084E-2</v>
      </c>
      <c r="BR576" s="129">
        <f t="shared" ref="BR576" si="10618">J576/J591</f>
        <v>3.8109756097560975E-2</v>
      </c>
      <c r="BS576" s="130">
        <f t="shared" ref="BS576" si="10619">K576/K591</f>
        <v>3.6220472440944881E-2</v>
      </c>
      <c r="BT576" s="131">
        <f t="shared" ref="BT576" si="10620">L576/L591</f>
        <v>3.4463894967177243E-2</v>
      </c>
      <c r="BU576" s="129">
        <f t="shared" ref="BU576" si="10621">M576/M591</f>
        <v>5.0625372245384159E-2</v>
      </c>
      <c r="BV576" s="133">
        <f t="shared" ref="BV576" si="10622">N576/N591</f>
        <v>4.0064533476741063E-2</v>
      </c>
      <c r="BW576" s="134">
        <f t="shared" ref="BW576" si="10623">O576/O591</f>
        <v>4.6291425565491845E-2</v>
      </c>
      <c r="BX576" s="129">
        <f t="shared" ref="BX576" si="10624">P576/P591</f>
        <v>6.0576923076923077E-2</v>
      </c>
      <c r="BY576" s="130">
        <f t="shared" ref="BY576" si="10625">Q576/Q591</f>
        <v>3.9325842696629212E-2</v>
      </c>
      <c r="BZ576" s="131">
        <f t="shared" ref="BZ576" si="10626">R576/R591</f>
        <v>5.4000788332676387E-2</v>
      </c>
      <c r="CA576" s="132">
        <f t="shared" ref="CA576" si="10627">S576/S591</f>
        <v>5.2567731500202185E-2</v>
      </c>
      <c r="CB576" s="129">
        <f t="shared" ref="CB576" si="10628">T576/T591</f>
        <v>4.6263345195729534E-2</v>
      </c>
      <c r="CC576" s="130">
        <f t="shared" ref="CC576" si="10629">U576/U591</f>
        <v>4.5871559633027525E-2</v>
      </c>
      <c r="CD576" s="131">
        <f t="shared" ref="CD576" si="10630">V576/V591</f>
        <v>3.3419977720014857E-2</v>
      </c>
      <c r="CE576" s="132">
        <f t="shared" ref="CE576" si="10631">W576/W591</f>
        <v>4.2204995693367789E-2</v>
      </c>
      <c r="CF576" s="129">
        <f t="shared" ref="CF576" si="10632">X576/X591</f>
        <v>4.9346879535558781E-2</v>
      </c>
      <c r="CG576" s="130">
        <f t="shared" ref="CG576" si="10633">Y576/Y591</f>
        <v>5.6160938809723386E-2</v>
      </c>
      <c r="CH576" s="131">
        <f t="shared" ref="CH576" si="10634">Z576/Z591</f>
        <v>5.9580419580419583E-2</v>
      </c>
      <c r="CI576" s="129">
        <f t="shared" ref="CI576" si="10635">AA576/AA591</f>
        <v>5.1886792452830191E-2</v>
      </c>
      <c r="CJ576" s="135">
        <f t="shared" ref="CJ576" si="10636">AB576/AB591</f>
        <v>4.7449277241200495E-2</v>
      </c>
      <c r="CK576" s="136">
        <f t="shared" ref="CK576" si="10637">AC576/AC591</f>
        <v>4.9608778935748839E-2</v>
      </c>
    </row>
    <row r="577" spans="1:89" ht="14" thickBot="1">
      <c r="A577" s="146" t="s">
        <v>26</v>
      </c>
      <c r="B577" s="203">
        <v>152</v>
      </c>
      <c r="C577" s="197">
        <v>191</v>
      </c>
      <c r="D577" s="198">
        <v>66</v>
      </c>
      <c r="E577" s="199">
        <v>109</v>
      </c>
      <c r="F577" s="196">
        <v>139</v>
      </c>
      <c r="G577" s="200">
        <v>71</v>
      </c>
      <c r="H577" s="198">
        <v>273</v>
      </c>
      <c r="I577" s="199">
        <v>217</v>
      </c>
      <c r="J577" s="196">
        <v>25</v>
      </c>
      <c r="K577" s="197">
        <v>23</v>
      </c>
      <c r="L577" s="198">
        <v>74</v>
      </c>
      <c r="M577" s="196">
        <v>76</v>
      </c>
      <c r="N577" s="201">
        <v>177</v>
      </c>
      <c r="O577" s="204">
        <v>173</v>
      </c>
      <c r="P577" s="196">
        <v>125</v>
      </c>
      <c r="Q577" s="197">
        <v>60</v>
      </c>
      <c r="R577" s="198">
        <v>142</v>
      </c>
      <c r="S577" s="199">
        <v>147</v>
      </c>
      <c r="T577" s="196">
        <v>4</v>
      </c>
      <c r="U577" s="200">
        <v>18</v>
      </c>
      <c r="V577" s="198">
        <v>95</v>
      </c>
      <c r="W577" s="205">
        <v>111</v>
      </c>
      <c r="X577" s="196">
        <v>75</v>
      </c>
      <c r="Y577" s="200">
        <v>50</v>
      </c>
      <c r="Z577" s="198">
        <v>211</v>
      </c>
      <c r="AA577" s="196">
        <v>263</v>
      </c>
      <c r="AB577" s="172">
        <f t="shared" si="10390"/>
        <v>1558</v>
      </c>
      <c r="AC577" s="173">
        <f t="shared" si="10391"/>
        <v>1509</v>
      </c>
      <c r="AE577" s="275">
        <f>$AE$19</f>
        <v>0</v>
      </c>
      <c r="AF577" s="126">
        <f t="shared" si="10582"/>
        <v>0</v>
      </c>
      <c r="AG577" s="197">
        <f t="shared" si="10582"/>
        <v>0</v>
      </c>
      <c r="AH577" s="198">
        <f t="shared" si="10582"/>
        <v>0</v>
      </c>
      <c r="AI577" s="199">
        <f t="shared" si="10582"/>
        <v>0</v>
      </c>
      <c r="AJ577" s="196">
        <f t="shared" si="10582"/>
        <v>0</v>
      </c>
      <c r="AK577" s="200">
        <f t="shared" si="10582"/>
        <v>0</v>
      </c>
      <c r="AL577" s="198">
        <f t="shared" si="10582"/>
        <v>0</v>
      </c>
      <c r="AM577" s="199">
        <f t="shared" si="10582"/>
        <v>0</v>
      </c>
      <c r="AN577" s="196">
        <f t="shared" si="10582"/>
        <v>0</v>
      </c>
      <c r="AO577" s="200">
        <f t="shared" si="10582"/>
        <v>0</v>
      </c>
      <c r="AP577" s="198">
        <f t="shared" si="10583"/>
        <v>0</v>
      </c>
      <c r="AQ577" s="196">
        <f t="shared" si="10583"/>
        <v>0</v>
      </c>
      <c r="AR577" s="201">
        <f t="shared" si="10583"/>
        <v>0</v>
      </c>
      <c r="AS577" s="202">
        <f t="shared" si="10583"/>
        <v>0</v>
      </c>
      <c r="AT577" s="196">
        <f t="shared" si="10583"/>
        <v>0</v>
      </c>
      <c r="AU577" s="200">
        <f t="shared" si="10583"/>
        <v>0</v>
      </c>
      <c r="AV577" s="198">
        <f t="shared" si="10583"/>
        <v>0</v>
      </c>
      <c r="AW577" s="199">
        <f t="shared" si="10583"/>
        <v>0</v>
      </c>
      <c r="AX577" s="196">
        <f t="shared" si="10583"/>
        <v>0</v>
      </c>
      <c r="AY577" s="200">
        <f t="shared" si="10583"/>
        <v>0</v>
      </c>
      <c r="AZ577" s="198">
        <f t="shared" si="10583"/>
        <v>0</v>
      </c>
      <c r="BA577" s="199">
        <f t="shared" si="10583"/>
        <v>0</v>
      </c>
      <c r="BB577" s="196">
        <f t="shared" si="10583"/>
        <v>0</v>
      </c>
      <c r="BC577" s="200">
        <f t="shared" si="10583"/>
        <v>0</v>
      </c>
      <c r="BD577" s="198">
        <f t="shared" si="10583"/>
        <v>0</v>
      </c>
      <c r="BE577" s="196">
        <f t="shared" si="10583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5.0599201065246339E-2</v>
      </c>
      <c r="BK577" s="130">
        <f t="shared" ref="BK577" si="10638">C577/C591</f>
        <v>5.642540620384047E-2</v>
      </c>
      <c r="BL577" s="131">
        <f t="shared" ref="BL577" si="10639">D577/D591</f>
        <v>4.5423262216104612E-2</v>
      </c>
      <c r="BM577" s="132">
        <f t="shared" ref="BM577" si="10640">E577/E591</f>
        <v>6.0287610619469023E-2</v>
      </c>
      <c r="BN577" s="129">
        <f t="shared" ref="BN577" si="10641">F577/F591</f>
        <v>4.7717130106419502E-2</v>
      </c>
      <c r="BO577" s="130">
        <f t="shared" ref="BO577" si="10642">G577/G591</f>
        <v>3.3569739952718676E-2</v>
      </c>
      <c r="BP577" s="131">
        <f t="shared" ref="BP577" si="10643">H577/H591</f>
        <v>5.7631412286257122E-2</v>
      </c>
      <c r="BQ577" s="132">
        <f t="shared" ref="BQ577" si="10644">I577/I591</f>
        <v>4.8873873873873874E-2</v>
      </c>
      <c r="BR577" s="129">
        <f t="shared" ref="BR577" si="10645">J577/J591</f>
        <v>3.8109756097560975E-2</v>
      </c>
      <c r="BS577" s="130">
        <f t="shared" ref="BS577" si="10646">K577/K591</f>
        <v>3.6220472440944881E-2</v>
      </c>
      <c r="BT577" s="131">
        <f t="shared" ref="BT577" si="10647">L577/L591</f>
        <v>4.0481400437636761E-2</v>
      </c>
      <c r="BU577" s="129">
        <f t="shared" ref="BU577" si="10648">M577/M591</f>
        <v>4.5265038713519952E-2</v>
      </c>
      <c r="BV577" s="133">
        <f t="shared" ref="BV577" si="10649">N577/N591</f>
        <v>4.7593439096531326E-2</v>
      </c>
      <c r="BW577" s="134">
        <f t="shared" ref="BW577" si="10650">O577/O591</f>
        <v>4.5502367175170963E-2</v>
      </c>
      <c r="BX577" s="129">
        <f t="shared" ref="BX577" si="10651">P577/P591</f>
        <v>6.0096153846153848E-2</v>
      </c>
      <c r="BY577" s="130">
        <f t="shared" ref="BY577" si="10652">Q577/Q591</f>
        <v>3.0643513789581207E-2</v>
      </c>
      <c r="BZ577" s="131">
        <f t="shared" ref="BZ577" si="10653">R577/R591</f>
        <v>5.5971620023649978E-2</v>
      </c>
      <c r="CA577" s="132">
        <f t="shared" ref="CA577" si="10654">S577/S591</f>
        <v>5.9441973311767086E-2</v>
      </c>
      <c r="CB577" s="129">
        <f t="shared" ref="CB577" si="10655">T577/T591</f>
        <v>1.4234875444839857E-2</v>
      </c>
      <c r="CC577" s="130">
        <f t="shared" ref="CC577" si="10656">U577/U591</f>
        <v>5.5045871559633031E-2</v>
      </c>
      <c r="CD577" s="131">
        <f t="shared" ref="CD577" si="10657">V577/V591</f>
        <v>3.5276643148904566E-2</v>
      </c>
      <c r="CE577" s="132">
        <f t="shared" ref="CE577" si="10658">W577/W591</f>
        <v>4.7803617571059429E-2</v>
      </c>
      <c r="CF577" s="129">
        <f t="shared" ref="CF577" si="10659">X577/X591</f>
        <v>5.4426705370101594E-2</v>
      </c>
      <c r="CG577" s="130">
        <f t="shared" ref="CG577" si="10660">Y577/Y591</f>
        <v>4.1911148365465216E-2</v>
      </c>
      <c r="CH577" s="131">
        <f t="shared" ref="CH577" si="10661">Z577/Z591</f>
        <v>5.9020979020979018E-2</v>
      </c>
      <c r="CI577" s="129">
        <f t="shared" ref="CI577" si="10662">AA577/AA591</f>
        <v>5.63893653516295E-2</v>
      </c>
      <c r="CJ577" s="135">
        <f t="shared" ref="CJ577" si="10663">AB577/AB591</f>
        <v>5.0495883840020746E-2</v>
      </c>
      <c r="CK577" s="136">
        <f t="shared" ref="CK577" si="10664">AC577/AC591</f>
        <v>4.8991915846888091E-2</v>
      </c>
    </row>
    <row r="578" spans="1:89" ht="15" thickTop="1" thickBot="1">
      <c r="A578" s="137" t="s">
        <v>27</v>
      </c>
      <c r="B578" s="206">
        <v>186</v>
      </c>
      <c r="C578" s="190">
        <v>163</v>
      </c>
      <c r="D578" s="191">
        <v>80</v>
      </c>
      <c r="E578" s="192">
        <v>92</v>
      </c>
      <c r="F578" s="189">
        <v>195</v>
      </c>
      <c r="G578" s="193">
        <v>85</v>
      </c>
      <c r="H578" s="191">
        <v>264</v>
      </c>
      <c r="I578" s="192">
        <v>217</v>
      </c>
      <c r="J578" s="189">
        <v>21</v>
      </c>
      <c r="K578" s="190">
        <v>26</v>
      </c>
      <c r="L578" s="191">
        <v>66</v>
      </c>
      <c r="M578" s="189">
        <v>81</v>
      </c>
      <c r="N578" s="194">
        <v>168</v>
      </c>
      <c r="O578" s="207">
        <v>182</v>
      </c>
      <c r="P578" s="189">
        <v>131</v>
      </c>
      <c r="Q578" s="190">
        <v>83</v>
      </c>
      <c r="R578" s="191">
        <v>122</v>
      </c>
      <c r="S578" s="192">
        <v>111</v>
      </c>
      <c r="T578" s="189">
        <v>10</v>
      </c>
      <c r="U578" s="193">
        <v>21</v>
      </c>
      <c r="V578" s="191">
        <v>126</v>
      </c>
      <c r="W578" s="208">
        <v>131</v>
      </c>
      <c r="X578" s="189">
        <v>82</v>
      </c>
      <c r="Y578" s="193">
        <v>46</v>
      </c>
      <c r="Z578" s="191">
        <v>220</v>
      </c>
      <c r="AA578" s="189">
        <v>263</v>
      </c>
      <c r="AB578" s="172">
        <f t="shared" si="10390"/>
        <v>1671</v>
      </c>
      <c r="AC578" s="173">
        <f t="shared" si="10391"/>
        <v>1501</v>
      </c>
      <c r="AE578" s="269" t="s">
        <v>13</v>
      </c>
      <c r="AF578" s="20">
        <f t="shared" ref="AF578:BG578" si="10665">SUM(AF575:AF577)</f>
        <v>596</v>
      </c>
      <c r="AG578" s="21">
        <f t="shared" si="10665"/>
        <v>453</v>
      </c>
      <c r="AH578" s="20">
        <f t="shared" si="10665"/>
        <v>190</v>
      </c>
      <c r="AI578" s="21">
        <f t="shared" si="10665"/>
        <v>261</v>
      </c>
      <c r="AJ578" s="20">
        <f t="shared" si="10665"/>
        <v>378</v>
      </c>
      <c r="AK578" s="21">
        <f t="shared" si="10665"/>
        <v>385</v>
      </c>
      <c r="AL578" s="20">
        <f t="shared" si="10665"/>
        <v>680</v>
      </c>
      <c r="AM578" s="21">
        <f t="shared" si="10665"/>
        <v>730</v>
      </c>
      <c r="AN578" s="20">
        <f t="shared" si="10665"/>
        <v>114</v>
      </c>
      <c r="AO578" s="21">
        <f t="shared" si="10665"/>
        <v>79</v>
      </c>
      <c r="AP578" s="20">
        <f t="shared" si="10665"/>
        <v>394</v>
      </c>
      <c r="AQ578" s="21">
        <f t="shared" si="10665"/>
        <v>162</v>
      </c>
      <c r="AR578" s="20">
        <f t="shared" si="10665"/>
        <v>604</v>
      </c>
      <c r="AS578" s="21">
        <f t="shared" si="10665"/>
        <v>532</v>
      </c>
      <c r="AT578" s="20">
        <f t="shared" si="10665"/>
        <v>206</v>
      </c>
      <c r="AU578" s="21">
        <f t="shared" si="10665"/>
        <v>408</v>
      </c>
      <c r="AV578" s="20">
        <f t="shared" si="10665"/>
        <v>313</v>
      </c>
      <c r="AW578" s="21">
        <f t="shared" si="10665"/>
        <v>397</v>
      </c>
      <c r="AX578" s="20">
        <f t="shared" si="10665"/>
        <v>27</v>
      </c>
      <c r="AY578" s="21">
        <f t="shared" si="10665"/>
        <v>44</v>
      </c>
      <c r="AZ578" s="20">
        <f t="shared" si="10665"/>
        <v>530</v>
      </c>
      <c r="BA578" s="21">
        <f t="shared" si="10665"/>
        <v>251</v>
      </c>
      <c r="BB578" s="20">
        <f t="shared" si="10665"/>
        <v>209</v>
      </c>
      <c r="BC578" s="21">
        <f t="shared" si="10665"/>
        <v>232</v>
      </c>
      <c r="BD578" s="20">
        <f t="shared" si="10665"/>
        <v>489</v>
      </c>
      <c r="BE578" s="21">
        <f t="shared" si="10665"/>
        <v>597</v>
      </c>
      <c r="BF578" s="174">
        <f t="shared" si="10665"/>
        <v>4730</v>
      </c>
      <c r="BG578" s="175">
        <f t="shared" si="10665"/>
        <v>4531</v>
      </c>
      <c r="BI578" s="137" t="s">
        <v>27</v>
      </c>
      <c r="BJ578" s="129">
        <f>B578/B591</f>
        <v>6.1917443408788284E-2</v>
      </c>
      <c r="BK578" s="130">
        <f t="shared" ref="BK578" si="10666">C578/C591</f>
        <v>4.8153618906942391E-2</v>
      </c>
      <c r="BL578" s="131">
        <f t="shared" ref="BL578" si="10667">D578/D591</f>
        <v>5.5058499655884378E-2</v>
      </c>
      <c r="BM578" s="132">
        <f t="shared" ref="BM578" si="10668">E578/E591</f>
        <v>5.0884955752212392E-2</v>
      </c>
      <c r="BN578" s="129">
        <f t="shared" ref="BN578" si="10669">F578/F591</f>
        <v>6.6941297631307933E-2</v>
      </c>
      <c r="BO578" s="130">
        <f t="shared" ref="BO578" si="10670">G578/G591</f>
        <v>4.0189125295508277E-2</v>
      </c>
      <c r="BP578" s="131">
        <f t="shared" ref="BP578" si="10671">H578/H591</f>
        <v>5.5731475617479417E-2</v>
      </c>
      <c r="BQ578" s="132">
        <f t="shared" ref="BQ578" si="10672">I578/I591</f>
        <v>4.8873873873873874E-2</v>
      </c>
      <c r="BR578" s="129">
        <f t="shared" ref="BR578" si="10673">J578/J591</f>
        <v>3.201219512195122E-2</v>
      </c>
      <c r="BS578" s="130">
        <f t="shared" ref="BS578" si="10674">K578/K591</f>
        <v>4.0944881889763779E-2</v>
      </c>
      <c r="BT578" s="131">
        <f t="shared" ref="BT578" si="10675">L578/L591</f>
        <v>3.6105032822757115E-2</v>
      </c>
      <c r="BU578" s="129">
        <f t="shared" ref="BU578" si="10676">M578/M591</f>
        <v>4.8243001786777845E-2</v>
      </c>
      <c r="BV578" s="133">
        <f t="shared" ref="BV578" si="10677">N578/N591</f>
        <v>4.51734337187416E-2</v>
      </c>
      <c r="BW578" s="134">
        <f t="shared" ref="BW578" si="10678">O578/O591</f>
        <v>4.7869542346133616E-2</v>
      </c>
      <c r="BX578" s="129">
        <f t="shared" ref="BX578" si="10679">P578/P591</f>
        <v>6.2980769230769229E-2</v>
      </c>
      <c r="BY578" s="130">
        <f t="shared" ref="BY578" si="10680">Q578/Q591</f>
        <v>4.2390194075587334E-2</v>
      </c>
      <c r="BZ578" s="131">
        <f t="shared" ref="BZ578" si="10681">R578/R591</f>
        <v>4.8088293259755617E-2</v>
      </c>
      <c r="CA578" s="132">
        <f t="shared" ref="CA578" si="10682">S578/S591</f>
        <v>4.4884755357864944E-2</v>
      </c>
      <c r="CB578" s="129">
        <f t="shared" ref="CB578" si="10683">T578/T591</f>
        <v>3.5587188612099648E-2</v>
      </c>
      <c r="CC578" s="130">
        <f t="shared" ref="CC578" si="10684">U578/U591</f>
        <v>6.4220183486238536E-2</v>
      </c>
      <c r="CD578" s="131">
        <f t="shared" ref="CD578" si="10685">V578/V591</f>
        <v>4.6787968808020795E-2</v>
      </c>
      <c r="CE578" s="132">
        <f t="shared" ref="CE578" si="10686">W578/W591</f>
        <v>5.6416881998277345E-2</v>
      </c>
      <c r="CF578" s="129">
        <f t="shared" ref="CF578" si="10687">X578/X591</f>
        <v>5.9506531204644414E-2</v>
      </c>
      <c r="CG578" s="130">
        <f t="shared" ref="CG578" si="10688">Y578/Y591</f>
        <v>3.8558256496227995E-2</v>
      </c>
      <c r="CH578" s="131">
        <f t="shared" ref="CH578" si="10689">Z578/Z591</f>
        <v>6.1538461538461542E-2</v>
      </c>
      <c r="CI578" s="129">
        <f t="shared" ref="CI578" si="10690">AA578/AA591</f>
        <v>5.63893653516295E-2</v>
      </c>
      <c r="CJ578" s="135">
        <f t="shared" ref="CJ578" si="10691">AB578/AB591</f>
        <v>5.415829390030466E-2</v>
      </c>
      <c r="CK578" s="136">
        <f t="shared" ref="CK578" si="10692">AC578/AC591</f>
        <v>4.8732184019999347E-2</v>
      </c>
    </row>
    <row r="579" spans="1:89" ht="14" thickTop="1">
      <c r="A579" s="146" t="s">
        <v>28</v>
      </c>
      <c r="B579" s="203">
        <v>187</v>
      </c>
      <c r="C579" s="197">
        <v>260</v>
      </c>
      <c r="D579" s="198">
        <v>88</v>
      </c>
      <c r="E579" s="199">
        <v>121</v>
      </c>
      <c r="F579" s="196">
        <v>195</v>
      </c>
      <c r="G579" s="200">
        <v>117</v>
      </c>
      <c r="H579" s="198">
        <v>324</v>
      </c>
      <c r="I579" s="199">
        <v>309</v>
      </c>
      <c r="J579" s="196">
        <v>35</v>
      </c>
      <c r="K579" s="197">
        <v>22</v>
      </c>
      <c r="L579" s="198">
        <v>98</v>
      </c>
      <c r="M579" s="196">
        <v>80</v>
      </c>
      <c r="N579" s="201">
        <v>203</v>
      </c>
      <c r="O579" s="204">
        <v>214</v>
      </c>
      <c r="P579" s="196">
        <v>184</v>
      </c>
      <c r="Q579" s="197">
        <v>122</v>
      </c>
      <c r="R579" s="198">
        <v>165</v>
      </c>
      <c r="S579" s="199">
        <v>199</v>
      </c>
      <c r="T579" s="196">
        <v>22</v>
      </c>
      <c r="U579" s="200">
        <v>11</v>
      </c>
      <c r="V579" s="198">
        <v>164</v>
      </c>
      <c r="W579" s="205">
        <v>139</v>
      </c>
      <c r="X579" s="196">
        <v>92</v>
      </c>
      <c r="Y579" s="200">
        <v>68</v>
      </c>
      <c r="Z579" s="198">
        <v>274</v>
      </c>
      <c r="AA579" s="196">
        <v>303</v>
      </c>
      <c r="AB579" s="172">
        <f t="shared" si="10390"/>
        <v>2031</v>
      </c>
      <c r="AC579" s="173">
        <f t="shared" si="10391"/>
        <v>1965</v>
      </c>
      <c r="BI579" s="146" t="s">
        <v>28</v>
      </c>
      <c r="BJ579" s="129">
        <f>B579/B591</f>
        <v>6.2250332889480689E-2</v>
      </c>
      <c r="BK579" s="130">
        <f t="shared" ref="BK579" si="10693">C579/C591</f>
        <v>7.6809453471196457E-2</v>
      </c>
      <c r="BL579" s="131">
        <f t="shared" ref="BL579" si="10694">D579/D591</f>
        <v>6.0564349621472814E-2</v>
      </c>
      <c r="BM579" s="132">
        <f t="shared" ref="BM579" si="10695">E579/E591</f>
        <v>6.6924778761061954E-2</v>
      </c>
      <c r="BN579" s="129">
        <f t="shared" ref="BN579" si="10696">F579/F591</f>
        <v>6.6941297631307933E-2</v>
      </c>
      <c r="BO579" s="130">
        <f t="shared" ref="BO579" si="10697">G579/G591</f>
        <v>5.5319148936170209E-2</v>
      </c>
      <c r="BP579" s="131">
        <f t="shared" ref="BP579" si="10698">H579/H591</f>
        <v>6.8397720075997467E-2</v>
      </c>
      <c r="BQ579" s="132">
        <f t="shared" ref="BQ579" si="10699">I579/I591</f>
        <v>6.9594594594594592E-2</v>
      </c>
      <c r="BR579" s="129">
        <f t="shared" ref="BR579" si="10700">J579/J591</f>
        <v>5.3353658536585365E-2</v>
      </c>
      <c r="BS579" s="130">
        <f t="shared" ref="BS579" si="10701">K579/K591</f>
        <v>3.4645669291338582E-2</v>
      </c>
      <c r="BT579" s="131">
        <f t="shared" ref="BT579" si="10702">L579/L591</f>
        <v>5.3610503282275714E-2</v>
      </c>
      <c r="BU579" s="129">
        <f t="shared" ref="BU579" si="10703">M579/M591</f>
        <v>4.7647409172126266E-2</v>
      </c>
      <c r="BV579" s="133">
        <f t="shared" ref="BV579" si="10704">N579/N591</f>
        <v>5.4584565743479432E-2</v>
      </c>
      <c r="BW579" s="134">
        <f t="shared" ref="BW579" si="10705">O579/O591</f>
        <v>5.6286165176223042E-2</v>
      </c>
      <c r="BX579" s="129">
        <f t="shared" ref="BX579" si="10706">P579/P591</f>
        <v>8.8461538461538466E-2</v>
      </c>
      <c r="BY579" s="130">
        <f t="shared" ref="BY579" si="10707">Q579/Q591</f>
        <v>6.2308478038815118E-2</v>
      </c>
      <c r="BZ579" s="131">
        <f t="shared" ref="BZ579" si="10708">R579/R591</f>
        <v>6.5037445802128502E-2</v>
      </c>
      <c r="CA579" s="132">
        <f t="shared" ref="CA579" si="10709">S579/S591</f>
        <v>8.0469065911847965E-2</v>
      </c>
      <c r="CB579" s="129">
        <f t="shared" ref="CB579" si="10710">T579/T591</f>
        <v>7.8291814946619215E-2</v>
      </c>
      <c r="CC579" s="130">
        <f t="shared" ref="CC579" si="10711">U579/U591</f>
        <v>3.3639143730886847E-2</v>
      </c>
      <c r="CD579" s="131">
        <f t="shared" ref="CD579" si="10712">V579/V591</f>
        <v>6.0898626067582624E-2</v>
      </c>
      <c r="CE579" s="132">
        <f t="shared" ref="CE579" si="10713">W579/W591</f>
        <v>5.9862187769164514E-2</v>
      </c>
      <c r="CF579" s="129">
        <f t="shared" ref="CF579" si="10714">X579/X591</f>
        <v>6.6763425253991288E-2</v>
      </c>
      <c r="CG579" s="130">
        <f t="shared" ref="CG579" si="10715">Y579/Y591</f>
        <v>5.6999161777032688E-2</v>
      </c>
      <c r="CH579" s="131">
        <f t="shared" ref="CH579" si="10716">Z579/Z591</f>
        <v>7.6643356643356642E-2</v>
      </c>
      <c r="CI579" s="129">
        <f t="shared" ref="CI579" si="10717">AA579/AA591</f>
        <v>6.4965694682675809E-2</v>
      </c>
      <c r="CJ579" s="135">
        <f t="shared" ref="CJ579" si="10718">AB579/AB591</f>
        <v>6.5826148959616262E-2</v>
      </c>
      <c r="CK579" s="136">
        <f t="shared" ref="CK579" si="10719">AC579/AC591</f>
        <v>6.3796629979546118E-2</v>
      </c>
    </row>
    <row r="580" spans="1:89">
      <c r="A580" s="137" t="s">
        <v>29</v>
      </c>
      <c r="B580" s="206">
        <v>238</v>
      </c>
      <c r="C580" s="190">
        <v>189</v>
      </c>
      <c r="D580" s="191">
        <v>105</v>
      </c>
      <c r="E580" s="192">
        <v>123</v>
      </c>
      <c r="F580" s="189">
        <v>208</v>
      </c>
      <c r="G580" s="193">
        <v>143</v>
      </c>
      <c r="H580" s="191">
        <v>326</v>
      </c>
      <c r="I580" s="192">
        <v>267</v>
      </c>
      <c r="J580" s="189">
        <v>46</v>
      </c>
      <c r="K580" s="190">
        <v>29</v>
      </c>
      <c r="L580" s="191">
        <v>109</v>
      </c>
      <c r="M580" s="189">
        <v>86</v>
      </c>
      <c r="N580" s="194">
        <v>206</v>
      </c>
      <c r="O580" s="207">
        <v>215</v>
      </c>
      <c r="P580" s="189">
        <v>142</v>
      </c>
      <c r="Q580" s="190">
        <v>160</v>
      </c>
      <c r="R580" s="191">
        <v>144</v>
      </c>
      <c r="S580" s="192">
        <v>206</v>
      </c>
      <c r="T580" s="189">
        <v>30</v>
      </c>
      <c r="U580" s="193">
        <v>27</v>
      </c>
      <c r="V580" s="191">
        <v>149</v>
      </c>
      <c r="W580" s="208">
        <v>143</v>
      </c>
      <c r="X580" s="189">
        <v>78</v>
      </c>
      <c r="Y580" s="193">
        <v>88</v>
      </c>
      <c r="Z580" s="191">
        <v>308</v>
      </c>
      <c r="AA580" s="189">
        <v>289</v>
      </c>
      <c r="AB580" s="172">
        <f t="shared" si="10390"/>
        <v>2089</v>
      </c>
      <c r="AC580" s="173">
        <f t="shared" si="10391"/>
        <v>1965</v>
      </c>
      <c r="BI580" s="137" t="s">
        <v>29</v>
      </c>
      <c r="BJ580" s="129">
        <f>B580/B591</f>
        <v>7.9227696404793602E-2</v>
      </c>
      <c r="BK580" s="130">
        <f t="shared" ref="BK580" si="10720">C580/C591</f>
        <v>5.5834564254062038E-2</v>
      </c>
      <c r="BL580" s="131">
        <f t="shared" ref="BL580" si="10721">D580/D591</f>
        <v>7.2264280798348249E-2</v>
      </c>
      <c r="BM580" s="132">
        <f t="shared" ref="BM580" si="10722">E580/E591</f>
        <v>6.8030973451327428E-2</v>
      </c>
      <c r="BN580" s="129">
        <f t="shared" ref="BN580" si="10723">F580/F591</f>
        <v>7.1404050806728459E-2</v>
      </c>
      <c r="BO580" s="130">
        <f t="shared" ref="BO580" si="10724">G580/G591</f>
        <v>6.7612293144208038E-2</v>
      </c>
      <c r="BP580" s="131">
        <f t="shared" ref="BP580" si="10725">H580/H591</f>
        <v>6.8819928224614732E-2</v>
      </c>
      <c r="BQ580" s="132">
        <f t="shared" ref="BQ580" si="10726">I580/I591</f>
        <v>6.0135135135135138E-2</v>
      </c>
      <c r="BR580" s="129">
        <f t="shared" ref="BR580" si="10727">J580/J591</f>
        <v>7.0121951219512202E-2</v>
      </c>
      <c r="BS580" s="130">
        <f t="shared" ref="BS580" si="10728">K580/K591</f>
        <v>4.5669291338582677E-2</v>
      </c>
      <c r="BT580" s="131">
        <f t="shared" ref="BT580" si="10729">L580/L591</f>
        <v>5.9628008752735231E-2</v>
      </c>
      <c r="BU580" s="129">
        <f t="shared" ref="BU580" si="10730">M580/M591</f>
        <v>5.1220964860035738E-2</v>
      </c>
      <c r="BV580" s="133">
        <f t="shared" ref="BV580" si="10731">N580/N591</f>
        <v>5.5391234202742674E-2</v>
      </c>
      <c r="BW580" s="134">
        <f t="shared" ref="BW580" si="10732">O580/O591</f>
        <v>5.6549184639663339E-2</v>
      </c>
      <c r="BX580" s="129">
        <f t="shared" ref="BX580" si="10733">P580/P591</f>
        <v>6.8269230769230763E-2</v>
      </c>
      <c r="BY580" s="130">
        <f t="shared" ref="BY580" si="10734">Q580/Q591</f>
        <v>8.1716036772216546E-2</v>
      </c>
      <c r="BZ580" s="131">
        <f t="shared" ref="BZ580" si="10735">R580/R591</f>
        <v>5.6759952700039418E-2</v>
      </c>
      <c r="CA580" s="132">
        <f t="shared" ref="CA580" si="10736">S580/S591</f>
        <v>8.3299636069551153E-2</v>
      </c>
      <c r="CB580" s="129">
        <f t="shared" ref="CB580" si="10737">T580/T591</f>
        <v>0.10676156583629894</v>
      </c>
      <c r="CC580" s="130">
        <f t="shared" ref="CC580" si="10738">U580/U591</f>
        <v>8.2568807339449546E-2</v>
      </c>
      <c r="CD580" s="131">
        <f t="shared" ref="CD580" si="10739">V580/V591</f>
        <v>5.5328629780913477E-2</v>
      </c>
      <c r="CE580" s="132">
        <f t="shared" ref="CE580" si="10740">W580/W591</f>
        <v>6.1584840654608099E-2</v>
      </c>
      <c r="CF580" s="129">
        <f t="shared" ref="CF580" si="10741">X580/X591</f>
        <v>5.6603773584905662E-2</v>
      </c>
      <c r="CG580" s="130">
        <f t="shared" ref="CG580" si="10742">Y580/Y591</f>
        <v>7.376362112321877E-2</v>
      </c>
      <c r="CH580" s="131">
        <f t="shared" ref="CH580" si="10743">Z580/Z591</f>
        <v>8.615384615384615E-2</v>
      </c>
      <c r="CI580" s="129">
        <f t="shared" ref="CI580" si="10744">AA580/AA591</f>
        <v>6.1963979416809603E-2</v>
      </c>
      <c r="CJ580" s="135">
        <f t="shared" ref="CJ580" si="10745">AB580/AB591</f>
        <v>6.7705970052505351E-2</v>
      </c>
      <c r="CK580" s="136">
        <f t="shared" ref="CK580" si="10746">AC580/AC591</f>
        <v>6.3796629979546118E-2</v>
      </c>
    </row>
    <row r="581" spans="1:89">
      <c r="A581" s="146" t="s">
        <v>30</v>
      </c>
      <c r="B581" s="203">
        <v>262</v>
      </c>
      <c r="C581" s="197">
        <v>231</v>
      </c>
      <c r="D581" s="198">
        <v>100</v>
      </c>
      <c r="E581" s="199">
        <v>133</v>
      </c>
      <c r="F581" s="196">
        <v>208</v>
      </c>
      <c r="G581" s="200">
        <v>181</v>
      </c>
      <c r="H581" s="198">
        <v>341</v>
      </c>
      <c r="I581" s="199">
        <v>348</v>
      </c>
      <c r="J581" s="196">
        <v>38</v>
      </c>
      <c r="K581" s="197">
        <v>47</v>
      </c>
      <c r="L581" s="198">
        <v>131</v>
      </c>
      <c r="M581" s="196">
        <v>96</v>
      </c>
      <c r="N581" s="201">
        <v>265</v>
      </c>
      <c r="O581" s="204">
        <v>268</v>
      </c>
      <c r="P581" s="196">
        <v>109</v>
      </c>
      <c r="Q581" s="197">
        <v>197</v>
      </c>
      <c r="R581" s="198">
        <v>140</v>
      </c>
      <c r="S581" s="199">
        <v>205</v>
      </c>
      <c r="T581" s="196">
        <v>14</v>
      </c>
      <c r="U581" s="200">
        <v>21</v>
      </c>
      <c r="V581" s="198">
        <v>171</v>
      </c>
      <c r="W581" s="205">
        <v>155</v>
      </c>
      <c r="X581" s="196">
        <v>111</v>
      </c>
      <c r="Y581" s="200">
        <v>111</v>
      </c>
      <c r="Z581" s="198">
        <v>253</v>
      </c>
      <c r="AA581" s="196">
        <v>296</v>
      </c>
      <c r="AB581" s="172">
        <f t="shared" si="10390"/>
        <v>2143</v>
      </c>
      <c r="AC581" s="173">
        <f t="shared" si="10391"/>
        <v>2289</v>
      </c>
      <c r="BI581" s="146" t="s">
        <v>30</v>
      </c>
      <c r="BJ581" s="129">
        <f>B581/B591</f>
        <v>8.7217043941411457E-2</v>
      </c>
      <c r="BK581" s="130">
        <f t="shared" ref="BK581" si="10747">C581/C591</f>
        <v>6.8242245199409163E-2</v>
      </c>
      <c r="BL581" s="131">
        <f t="shared" ref="BL581" si="10748">D581/D591</f>
        <v>6.8823124569855468E-2</v>
      </c>
      <c r="BM581" s="132">
        <f t="shared" ref="BM581" si="10749">E581/E591</f>
        <v>7.3561946902654871E-2</v>
      </c>
      <c r="BN581" s="129">
        <f t="shared" ref="BN581" si="10750">F581/F591</f>
        <v>7.1404050806728459E-2</v>
      </c>
      <c r="BO581" s="130">
        <f t="shared" ref="BO581" si="10751">G581/G591</f>
        <v>8.5579196217494088E-2</v>
      </c>
      <c r="BP581" s="131">
        <f t="shared" ref="BP581" si="10752">H581/H591</f>
        <v>7.1986489339244245E-2</v>
      </c>
      <c r="BQ581" s="132">
        <f t="shared" ref="BQ581" si="10753">I581/I591</f>
        <v>7.8378378378378383E-2</v>
      </c>
      <c r="BR581" s="129">
        <f t="shared" ref="BR581" si="10754">J581/J591</f>
        <v>5.7926829268292686E-2</v>
      </c>
      <c r="BS581" s="130">
        <f t="shared" ref="BS581" si="10755">K581/K591</f>
        <v>7.4015748031496062E-2</v>
      </c>
      <c r="BT581" s="131">
        <f t="shared" ref="BT581" si="10756">L581/L591</f>
        <v>7.1663019693654267E-2</v>
      </c>
      <c r="BU581" s="129">
        <f t="shared" ref="BU581" si="10757">M581/M591</f>
        <v>5.7176891006551517E-2</v>
      </c>
      <c r="BV581" s="133">
        <f t="shared" ref="BV581" si="10758">N581/N591</f>
        <v>7.1255713901586443E-2</v>
      </c>
      <c r="BW581" s="134">
        <f t="shared" ref="BW581" si="10759">O581/O591</f>
        <v>7.0489216201998953E-2</v>
      </c>
      <c r="BX581" s="129">
        <f t="shared" ref="BX581" si="10760">P581/P591</f>
        <v>5.2403846153846155E-2</v>
      </c>
      <c r="BY581" s="130">
        <f t="shared" ref="BY581" si="10761">Q581/Q591</f>
        <v>0.10061287027579162</v>
      </c>
      <c r="BZ581" s="131">
        <f t="shared" ref="BZ581" si="10762">R581/R591</f>
        <v>5.5183287347260544E-2</v>
      </c>
      <c r="CA581" s="132">
        <f t="shared" ref="CA581" si="10763">S581/S591</f>
        <v>8.2895268904164987E-2</v>
      </c>
      <c r="CB581" s="129">
        <f t="shared" ref="CB581" si="10764">T581/T591</f>
        <v>4.9822064056939501E-2</v>
      </c>
      <c r="CC581" s="130">
        <f t="shared" ref="CC581" si="10765">U581/U591</f>
        <v>6.4220183486238536E-2</v>
      </c>
      <c r="CD581" s="131">
        <f t="shared" ref="CD581" si="10766">V581/V591</f>
        <v>6.3497957668028224E-2</v>
      </c>
      <c r="CE581" s="132">
        <f t="shared" ref="CE581" si="10767">W581/W591</f>
        <v>6.6752799310938846E-2</v>
      </c>
      <c r="CF581" s="129">
        <f t="shared" ref="CF581" si="10768">X581/X591</f>
        <v>8.0551523947750364E-2</v>
      </c>
      <c r="CG581" s="130">
        <f t="shared" ref="CG581" si="10769">Y581/Y591</f>
        <v>9.3042749371332778E-2</v>
      </c>
      <c r="CH581" s="131">
        <f t="shared" ref="CH581" si="10770">Z581/Z591</f>
        <v>7.0769230769230765E-2</v>
      </c>
      <c r="CI581" s="129">
        <f t="shared" ref="CI581" si="10771">AA581/AA591</f>
        <v>6.3464837049742706E-2</v>
      </c>
      <c r="CJ581" s="135">
        <f t="shared" ref="CJ581" si="10772">AB581/AB591</f>
        <v>6.9456148311402094E-2</v>
      </c>
      <c r="CK581" s="136">
        <f t="shared" ref="CK581" si="10773">AC581/AC591</f>
        <v>7.4315768968539989E-2</v>
      </c>
    </row>
    <row r="582" spans="1:89">
      <c r="A582" s="137" t="s">
        <v>31</v>
      </c>
      <c r="B582" s="206">
        <v>334</v>
      </c>
      <c r="C582" s="190">
        <v>222</v>
      </c>
      <c r="D582" s="191">
        <v>90</v>
      </c>
      <c r="E582" s="192">
        <v>128</v>
      </c>
      <c r="F582" s="189">
        <v>170</v>
      </c>
      <c r="G582" s="193">
        <v>204</v>
      </c>
      <c r="H582" s="191">
        <v>339</v>
      </c>
      <c r="I582" s="192">
        <v>382</v>
      </c>
      <c r="J582" s="189">
        <v>76</v>
      </c>
      <c r="K582" s="190">
        <v>32</v>
      </c>
      <c r="L582" s="191">
        <v>263</v>
      </c>
      <c r="M582" s="189">
        <v>66</v>
      </c>
      <c r="N582" s="194">
        <v>339</v>
      </c>
      <c r="O582" s="207">
        <v>264</v>
      </c>
      <c r="P582" s="189">
        <v>97</v>
      </c>
      <c r="Q582" s="190">
        <v>211</v>
      </c>
      <c r="R582" s="191">
        <v>173</v>
      </c>
      <c r="S582" s="192">
        <v>192</v>
      </c>
      <c r="T582" s="189">
        <v>13</v>
      </c>
      <c r="U582" s="193">
        <v>23</v>
      </c>
      <c r="V582" s="191">
        <v>359</v>
      </c>
      <c r="W582" s="208">
        <v>96</v>
      </c>
      <c r="X582" s="189">
        <v>98</v>
      </c>
      <c r="Y582" s="193">
        <v>121</v>
      </c>
      <c r="Z582" s="191">
        <v>236</v>
      </c>
      <c r="AA582" s="189">
        <v>301</v>
      </c>
      <c r="AB582" s="172">
        <f t="shared" si="10390"/>
        <v>2587</v>
      </c>
      <c r="AC582" s="173">
        <f t="shared" si="10391"/>
        <v>2242</v>
      </c>
      <c r="BI582" s="137" t="s">
        <v>31</v>
      </c>
      <c r="BJ582" s="129">
        <f>B582/B591</f>
        <v>0.11118508655126498</v>
      </c>
      <c r="BK582" s="130">
        <f t="shared" ref="BK582" si="10774">C582/C591</f>
        <v>6.5583456425406209E-2</v>
      </c>
      <c r="BL582" s="131">
        <f t="shared" ref="BL582" si="10775">D582/D591</f>
        <v>6.1940812112869927E-2</v>
      </c>
      <c r="BM582" s="132">
        <f t="shared" ref="BM582" si="10776">E582/E591</f>
        <v>7.0796460176991149E-2</v>
      </c>
      <c r="BN582" s="129">
        <f t="shared" ref="BN582" si="10777">F582/F591</f>
        <v>5.835907998626845E-2</v>
      </c>
      <c r="BO582" s="130">
        <f t="shared" ref="BO582" si="10778">G582/G591</f>
        <v>9.6453900709219859E-2</v>
      </c>
      <c r="BP582" s="131">
        <f t="shared" ref="BP582" si="10779">H582/H591</f>
        <v>7.156428119062698E-2</v>
      </c>
      <c r="BQ582" s="132">
        <f t="shared" ref="BQ582" si="10780">I582/I591</f>
        <v>8.6036036036036032E-2</v>
      </c>
      <c r="BR582" s="129">
        <f t="shared" ref="BR582" si="10781">J582/J591</f>
        <v>0.11585365853658537</v>
      </c>
      <c r="BS582" s="130">
        <f t="shared" ref="BS582" si="10782">K582/K591</f>
        <v>5.0393700787401574E-2</v>
      </c>
      <c r="BT582" s="131">
        <f t="shared" ref="BT582" si="10783">L582/L591</f>
        <v>0.14387308533916848</v>
      </c>
      <c r="BU582" s="129">
        <f t="shared" ref="BU582" si="10784">M582/M591</f>
        <v>3.9309112567004166E-2</v>
      </c>
      <c r="BV582" s="133">
        <f t="shared" ref="BV582" si="10785">N582/N591</f>
        <v>9.1153535896746435E-2</v>
      </c>
      <c r="BW582" s="134">
        <f t="shared" ref="BW582" si="10786">O582/O591</f>
        <v>6.9437138348237767E-2</v>
      </c>
      <c r="BX582" s="129">
        <f t="shared" ref="BX582" si="10787">P582/P591</f>
        <v>4.6634615384615385E-2</v>
      </c>
      <c r="BY582" s="130">
        <f t="shared" ref="BY582" si="10788">Q582/Q591</f>
        <v>0.10776302349336057</v>
      </c>
      <c r="BZ582" s="131">
        <f t="shared" ref="BZ582" si="10789">R582/R591</f>
        <v>6.8190776507686249E-2</v>
      </c>
      <c r="CA582" s="132">
        <f t="shared" ref="CA582" si="10790">S582/S591</f>
        <v>7.7638495754144762E-2</v>
      </c>
      <c r="CB582" s="129">
        <f t="shared" ref="CB582" si="10791">T582/T591</f>
        <v>4.6263345195729534E-2</v>
      </c>
      <c r="CC582" s="130">
        <f t="shared" ref="CC582" si="10792">U582/U591</f>
        <v>7.0336391437308868E-2</v>
      </c>
      <c r="CD582" s="131">
        <f t="shared" ref="CD582" si="10793">V582/V591</f>
        <v>0.13330857779428146</v>
      </c>
      <c r="CE582" s="132">
        <f t="shared" ref="CE582" si="10794">W582/W591</f>
        <v>4.1343669250645997E-2</v>
      </c>
      <c r="CF582" s="129">
        <f t="shared" ref="CF582" si="10795">X582/X591</f>
        <v>7.1117561683599423E-2</v>
      </c>
      <c r="CG582" s="130">
        <f t="shared" ref="CG582" si="10796">Y582/Y591</f>
        <v>0.10142497904442582</v>
      </c>
      <c r="CH582" s="131">
        <f t="shared" ref="CH582" si="10797">Z582/Z591</f>
        <v>6.6013986013986017E-2</v>
      </c>
      <c r="CI582" s="129">
        <f t="shared" ref="CI582" si="10798">AA582/AA591</f>
        <v>6.45368782161235E-2</v>
      </c>
      <c r="CJ582" s="135">
        <f t="shared" ref="CJ582" si="10799">AB582/AB591</f>
        <v>8.3846502884553059E-2</v>
      </c>
      <c r="CK582" s="136">
        <f t="shared" ref="CK582" si="10800">AC582/AC591</f>
        <v>7.2789844485568647E-2</v>
      </c>
    </row>
    <row r="583" spans="1:89">
      <c r="A583" s="146" t="s">
        <v>32</v>
      </c>
      <c r="B583" s="203">
        <v>303</v>
      </c>
      <c r="C583" s="197">
        <v>295</v>
      </c>
      <c r="D583" s="198">
        <v>65</v>
      </c>
      <c r="E583" s="199">
        <v>213</v>
      </c>
      <c r="F583" s="196">
        <v>108</v>
      </c>
      <c r="G583" s="200">
        <v>387</v>
      </c>
      <c r="H583" s="198">
        <v>345</v>
      </c>
      <c r="I583" s="199">
        <v>567</v>
      </c>
      <c r="J583" s="196">
        <v>83</v>
      </c>
      <c r="K583" s="197">
        <v>57</v>
      </c>
      <c r="L583" s="198">
        <v>293</v>
      </c>
      <c r="M583" s="196">
        <v>57</v>
      </c>
      <c r="N583" s="201">
        <v>489</v>
      </c>
      <c r="O583" s="204">
        <v>277</v>
      </c>
      <c r="P583" s="196">
        <v>131</v>
      </c>
      <c r="Q583" s="197">
        <v>213</v>
      </c>
      <c r="R583" s="198">
        <v>118</v>
      </c>
      <c r="S583" s="199">
        <v>280</v>
      </c>
      <c r="T583" s="196">
        <v>22</v>
      </c>
      <c r="U583" s="200">
        <v>20</v>
      </c>
      <c r="V583" s="198">
        <v>482</v>
      </c>
      <c r="W583" s="205">
        <v>135</v>
      </c>
      <c r="X583" s="196">
        <v>83</v>
      </c>
      <c r="Y583" s="200">
        <v>93</v>
      </c>
      <c r="Z583" s="198">
        <v>158</v>
      </c>
      <c r="AA583" s="196">
        <v>451</v>
      </c>
      <c r="AB583" s="172">
        <f t="shared" si="10390"/>
        <v>2680</v>
      </c>
      <c r="AC583" s="173">
        <f t="shared" si="10391"/>
        <v>3045</v>
      </c>
      <c r="BI583" s="146" t="s">
        <v>32</v>
      </c>
      <c r="BJ583" s="129">
        <f>B583/B591</f>
        <v>0.10086551264980026</v>
      </c>
      <c r="BK583" s="130">
        <f t="shared" ref="BK583" si="10801">C583/C591</f>
        <v>8.7149187592319058E-2</v>
      </c>
      <c r="BL583" s="131">
        <f t="shared" ref="BL583" si="10802">D583/D591</f>
        <v>4.4735030970406056E-2</v>
      </c>
      <c r="BM583" s="132">
        <f t="shared" ref="BM583" si="10803">E583/E591</f>
        <v>0.11780973451327434</v>
      </c>
      <c r="BN583" s="129">
        <f t="shared" ref="BN583" si="10804">F583/F591</f>
        <v>3.7075180226570546E-2</v>
      </c>
      <c r="BO583" s="130">
        <f t="shared" ref="BO583" si="10805">G583/G591</f>
        <v>0.18297872340425531</v>
      </c>
      <c r="BP583" s="131">
        <f t="shared" ref="BP583" si="10806">H583/H591</f>
        <v>7.2830905636478788E-2</v>
      </c>
      <c r="BQ583" s="132">
        <f t="shared" ref="BQ583" si="10807">I583/I591</f>
        <v>0.1277027027027027</v>
      </c>
      <c r="BR583" s="129">
        <f t="shared" ref="BR583" si="10808">J583/J591</f>
        <v>0.12652439024390244</v>
      </c>
      <c r="BS583" s="130">
        <f t="shared" ref="BS583" si="10809">K583/K591</f>
        <v>8.9763779527559054E-2</v>
      </c>
      <c r="BT583" s="131">
        <f t="shared" ref="BT583" si="10810">L583/L591</f>
        <v>0.16028446389496717</v>
      </c>
      <c r="BU583" s="129">
        <f t="shared" ref="BU583" si="10811">M583/M591</f>
        <v>3.3948779035139966E-2</v>
      </c>
      <c r="BV583" s="133">
        <f t="shared" ref="BV583" si="10812">N583/N591</f>
        <v>0.13148695885990858</v>
      </c>
      <c r="BW583" s="134">
        <f t="shared" ref="BW583" si="10813">O583/O591</f>
        <v>7.2856391372961599E-2</v>
      </c>
      <c r="BX583" s="129">
        <f t="shared" ref="BX583" si="10814">P583/P591</f>
        <v>6.2980769230769229E-2</v>
      </c>
      <c r="BY583" s="130">
        <f t="shared" ref="BY583" si="10815">Q583/Q591</f>
        <v>0.10878447395301327</v>
      </c>
      <c r="BZ583" s="131">
        <f t="shared" ref="BZ583" si="10816">R583/R591</f>
        <v>4.6511627906976744E-2</v>
      </c>
      <c r="CA583" s="132">
        <f t="shared" ref="CA583" si="10817">S583/S591</f>
        <v>0.11322280630812778</v>
      </c>
      <c r="CB583" s="129">
        <f t="shared" ref="CB583" si="10818">T583/T591</f>
        <v>7.8291814946619215E-2</v>
      </c>
      <c r="CC583" s="130">
        <f t="shared" ref="CC583" si="10819">U583/U591</f>
        <v>6.1162079510703363E-2</v>
      </c>
      <c r="CD583" s="131">
        <f t="shared" ref="CD583" si="10820">V583/V591</f>
        <v>0.17898254734496843</v>
      </c>
      <c r="CE583" s="132">
        <f t="shared" ref="CE583" si="10821">W583/W591</f>
        <v>5.8139534883720929E-2</v>
      </c>
      <c r="CF583" s="129">
        <f t="shared" ref="CF583" si="10822">X583/X591</f>
        <v>6.0232220609579099E-2</v>
      </c>
      <c r="CG583" s="130">
        <f t="shared" ref="CG583" si="10823">Y583/Y591</f>
        <v>7.7954735959765292E-2</v>
      </c>
      <c r="CH583" s="131">
        <f t="shared" ref="CH583" si="10824">Z583/Z591</f>
        <v>4.4195804195804198E-2</v>
      </c>
      <c r="CI583" s="129">
        <f t="shared" ref="CI583" si="10825">AA583/AA591</f>
        <v>9.6698113207547176E-2</v>
      </c>
      <c r="CJ583" s="135">
        <f t="shared" ref="CJ583" si="10826">AB583/AB591</f>
        <v>8.686069877487522E-2</v>
      </c>
      <c r="CK583" s="136">
        <f t="shared" ref="CK583" si="10827">AC583/AC591</f>
        <v>9.8860426609525667E-2</v>
      </c>
    </row>
    <row r="584" spans="1:89">
      <c r="A584" s="137" t="s">
        <v>33</v>
      </c>
      <c r="B584" s="206">
        <v>142</v>
      </c>
      <c r="C584" s="190">
        <v>224</v>
      </c>
      <c r="D584" s="191">
        <v>41</v>
      </c>
      <c r="E584" s="192">
        <v>180</v>
      </c>
      <c r="F584" s="189">
        <v>49</v>
      </c>
      <c r="G584" s="193">
        <v>206</v>
      </c>
      <c r="H584" s="191">
        <v>161</v>
      </c>
      <c r="I584" s="192">
        <v>295</v>
      </c>
      <c r="J584" s="189">
        <v>63</v>
      </c>
      <c r="K584" s="190">
        <v>41</v>
      </c>
      <c r="L584" s="191">
        <v>339</v>
      </c>
      <c r="M584" s="189">
        <v>34</v>
      </c>
      <c r="N584" s="194">
        <v>262</v>
      </c>
      <c r="O584" s="207">
        <v>148</v>
      </c>
      <c r="P584" s="189">
        <v>61</v>
      </c>
      <c r="Q584" s="190">
        <v>138</v>
      </c>
      <c r="R584" s="191">
        <v>97</v>
      </c>
      <c r="S584" s="192">
        <v>194</v>
      </c>
      <c r="T584" s="189">
        <v>15</v>
      </c>
      <c r="U584" s="193">
        <v>5</v>
      </c>
      <c r="V584" s="191">
        <v>381</v>
      </c>
      <c r="W584" s="208">
        <v>64</v>
      </c>
      <c r="X584" s="189">
        <v>36</v>
      </c>
      <c r="Y584" s="193">
        <v>53</v>
      </c>
      <c r="Z584" s="191">
        <v>102</v>
      </c>
      <c r="AA584" s="189">
        <v>402</v>
      </c>
      <c r="AB584" s="172">
        <f t="shared" si="10390"/>
        <v>1749</v>
      </c>
      <c r="AC584" s="173">
        <f t="shared" si="10391"/>
        <v>1984</v>
      </c>
      <c r="BI584" s="137" t="s">
        <v>33</v>
      </c>
      <c r="BJ584" s="129">
        <f>B584/B591</f>
        <v>4.7270306258322237E-2</v>
      </c>
      <c r="BK584" s="130">
        <f t="shared" ref="BK584" si="10828">C584/C591</f>
        <v>6.617429837518464E-2</v>
      </c>
      <c r="BL584" s="131">
        <f t="shared" ref="BL584" si="10829">D584/D591</f>
        <v>2.8217481073640742E-2</v>
      </c>
      <c r="BM584" s="132">
        <f t="shared" ref="BM584" si="10830">E584/E591</f>
        <v>9.9557522123893807E-2</v>
      </c>
      <c r="BN584" s="129">
        <f t="shared" ref="BN584" si="10831">F584/F591</f>
        <v>1.6821146584277379E-2</v>
      </c>
      <c r="BO584" s="130">
        <f t="shared" ref="BO584" si="10832">G584/G591</f>
        <v>9.7399527186761231E-2</v>
      </c>
      <c r="BP584" s="131">
        <f t="shared" ref="BP584" si="10833">H584/H591</f>
        <v>3.3987755963690101E-2</v>
      </c>
      <c r="BQ584" s="132">
        <f t="shared" ref="BQ584" si="10834">I584/I591</f>
        <v>6.6441441441441443E-2</v>
      </c>
      <c r="BR584" s="129">
        <f t="shared" ref="BR584" si="10835">J584/J591</f>
        <v>9.6036585365853661E-2</v>
      </c>
      <c r="BS584" s="130">
        <f t="shared" ref="BS584" si="10836">K584/K591</f>
        <v>6.4566929133858267E-2</v>
      </c>
      <c r="BT584" s="131">
        <f t="shared" ref="BT584" si="10837">L584/L591</f>
        <v>0.18544857768052517</v>
      </c>
      <c r="BU584" s="129">
        <f t="shared" ref="BU584" si="10838">M584/M591</f>
        <v>2.0250148898153662E-2</v>
      </c>
      <c r="BV584" s="133">
        <f t="shared" ref="BV584" si="10839">N584/N591</f>
        <v>7.0449045442323208E-2</v>
      </c>
      <c r="BW584" s="134">
        <f t="shared" ref="BW584" si="10840">O584/O591</f>
        <v>3.8926880589163597E-2</v>
      </c>
      <c r="BX584" s="129">
        <f t="shared" ref="BX584" si="10841">P584/P591</f>
        <v>2.9326923076923077E-2</v>
      </c>
      <c r="BY584" s="130">
        <f t="shared" ref="BY584" si="10842">Q584/Q591</f>
        <v>7.0480081716036772E-2</v>
      </c>
      <c r="BZ584" s="131">
        <f t="shared" ref="BZ584" si="10843">R584/R591</f>
        <v>3.8234134804887659E-2</v>
      </c>
      <c r="CA584" s="132">
        <f t="shared" ref="CA584" si="10844">S584/S591</f>
        <v>7.8447230084917108E-2</v>
      </c>
      <c r="CB584" s="129">
        <f t="shared" ref="CB584" si="10845">T584/T591</f>
        <v>5.3380782918149468E-2</v>
      </c>
      <c r="CC584" s="130">
        <f t="shared" ref="CC584" si="10846">U584/U591</f>
        <v>1.5290519877675841E-2</v>
      </c>
      <c r="CD584" s="131">
        <f t="shared" ref="CD584" si="10847">V584/V591</f>
        <v>0.1414779056813962</v>
      </c>
      <c r="CE584" s="132">
        <f t="shared" ref="CE584" si="10848">W584/W591</f>
        <v>2.756244616709733E-2</v>
      </c>
      <c r="CF584" s="129">
        <f t="shared" ref="CF584" si="10849">X584/X591</f>
        <v>2.6124818577648767E-2</v>
      </c>
      <c r="CG584" s="130">
        <f t="shared" ref="CG584" si="10850">Y584/Y591</f>
        <v>4.4425817267393128E-2</v>
      </c>
      <c r="CH584" s="131">
        <f t="shared" ref="CH584" si="10851">Z584/Z591</f>
        <v>2.8531468531468533E-2</v>
      </c>
      <c r="CI584" s="129">
        <f t="shared" ref="CI584" si="10852">AA584/AA591</f>
        <v>8.6192109777015441E-2</v>
      </c>
      <c r="CJ584" s="135">
        <f t="shared" ref="CJ584" si="10853">AB584/AB591</f>
        <v>5.6686329163155504E-2</v>
      </c>
      <c r="CK584" s="136">
        <f t="shared" ref="CK584" si="10854">AC584/AC591</f>
        <v>6.4413493068406866E-2</v>
      </c>
    </row>
    <row r="585" spans="1:89">
      <c r="A585" s="146" t="s">
        <v>34</v>
      </c>
      <c r="B585" s="203">
        <v>5</v>
      </c>
      <c r="C585" s="197">
        <v>168</v>
      </c>
      <c r="D585" s="198">
        <v>5</v>
      </c>
      <c r="E585" s="199">
        <v>67</v>
      </c>
      <c r="F585" s="196">
        <v>7</v>
      </c>
      <c r="G585" s="200">
        <v>70</v>
      </c>
      <c r="H585" s="198">
        <v>37</v>
      </c>
      <c r="I585" s="199">
        <v>89</v>
      </c>
      <c r="J585" s="196">
        <v>9</v>
      </c>
      <c r="K585" s="197">
        <v>20</v>
      </c>
      <c r="L585" s="198">
        <v>48</v>
      </c>
      <c r="M585" s="196">
        <v>14</v>
      </c>
      <c r="N585" s="201">
        <v>68</v>
      </c>
      <c r="O585" s="204">
        <v>63</v>
      </c>
      <c r="P585" s="196">
        <v>21</v>
      </c>
      <c r="Q585" s="197">
        <v>63</v>
      </c>
      <c r="R585" s="198">
        <v>31</v>
      </c>
      <c r="S585" s="199">
        <v>76</v>
      </c>
      <c r="T585" s="196">
        <v>16</v>
      </c>
      <c r="U585" s="200">
        <v>1</v>
      </c>
      <c r="V585" s="198">
        <v>66</v>
      </c>
      <c r="W585" s="205">
        <v>23</v>
      </c>
      <c r="X585" s="196">
        <v>9</v>
      </c>
      <c r="Y585" s="200">
        <v>32</v>
      </c>
      <c r="Z585" s="198">
        <v>88</v>
      </c>
      <c r="AA585" s="196">
        <v>202</v>
      </c>
      <c r="AB585" s="172">
        <f t="shared" si="10390"/>
        <v>410</v>
      </c>
      <c r="AC585" s="173">
        <f t="shared" si="10391"/>
        <v>888</v>
      </c>
      <c r="BI585" s="146" t="s">
        <v>34</v>
      </c>
      <c r="BJ585" s="129">
        <f>B585/B591</f>
        <v>1.6644474034620505E-3</v>
      </c>
      <c r="BK585" s="130">
        <f t="shared" ref="BK585" si="10855">C585/C591</f>
        <v>4.9630723781388476E-2</v>
      </c>
      <c r="BL585" s="131">
        <f t="shared" ref="BL585" si="10856">D585/D591</f>
        <v>3.4411562284927736E-3</v>
      </c>
      <c r="BM585" s="132">
        <f t="shared" ref="BM585" si="10857">E585/E591</f>
        <v>3.7057522123893807E-2</v>
      </c>
      <c r="BN585" s="129">
        <f t="shared" ref="BN585" si="10858">F585/F591</f>
        <v>2.403020940611054E-3</v>
      </c>
      <c r="BO585" s="130">
        <f t="shared" ref="BO585" si="10859">G585/G591</f>
        <v>3.309692671394799E-2</v>
      </c>
      <c r="BP585" s="131">
        <f t="shared" ref="BP585" si="10860">H585/H591</f>
        <v>7.8108507494194634E-3</v>
      </c>
      <c r="BQ585" s="132">
        <f t="shared" ref="BQ585" si="10861">I585/I591</f>
        <v>2.0045045045045045E-2</v>
      </c>
      <c r="BR585" s="129">
        <f t="shared" ref="BR585" si="10862">J585/J591</f>
        <v>1.3719512195121951E-2</v>
      </c>
      <c r="BS585" s="130">
        <f t="shared" ref="BS585" si="10863">K585/K591</f>
        <v>3.1496062992125984E-2</v>
      </c>
      <c r="BT585" s="131">
        <f t="shared" ref="BT585" si="10864">L585/L591</f>
        <v>2.6258205689277898E-2</v>
      </c>
      <c r="BU585" s="129">
        <f t="shared" ref="BU585" si="10865">M585/M591</f>
        <v>8.3382966051220968E-3</v>
      </c>
      <c r="BV585" s="133">
        <f t="shared" ref="BV585" si="10866">N585/N591</f>
        <v>1.8284485076633505E-2</v>
      </c>
      <c r="BW585" s="134">
        <f t="shared" ref="BW585" si="10867">O585/O591</f>
        <v>1.657022619673856E-2</v>
      </c>
      <c r="BX585" s="129">
        <f t="shared" ref="BX585" si="10868">P585/P591</f>
        <v>1.0096153846153847E-2</v>
      </c>
      <c r="BY585" s="130">
        <f t="shared" ref="BY585" si="10869">Q585/Q591</f>
        <v>3.2175689479060264E-2</v>
      </c>
      <c r="BZ585" s="131">
        <f t="shared" ref="BZ585" si="10870">R585/R591</f>
        <v>1.2219156484036263E-2</v>
      </c>
      <c r="CA585" s="132">
        <f t="shared" ref="CA585" si="10871">S585/S591</f>
        <v>3.0731904569348968E-2</v>
      </c>
      <c r="CB585" s="129">
        <f t="shared" ref="CB585" si="10872">T585/T591</f>
        <v>5.6939501779359428E-2</v>
      </c>
      <c r="CC585" s="130">
        <f t="shared" ref="CC585" si="10873">U585/U591</f>
        <v>3.0581039755351682E-3</v>
      </c>
      <c r="CD585" s="131">
        <f t="shared" ref="CD585" si="10874">V585/V591</f>
        <v>2.4507983661344226E-2</v>
      </c>
      <c r="CE585" s="132">
        <f t="shared" ref="CE585" si="10875">W585/W591</f>
        <v>9.905254091300603E-3</v>
      </c>
      <c r="CF585" s="129">
        <f t="shared" ref="CF585" si="10876">X585/X591</f>
        <v>6.5312046444121917E-3</v>
      </c>
      <c r="CG585" s="130">
        <f t="shared" ref="CG585" si="10877">Y585/Y591</f>
        <v>2.6823134953897737E-2</v>
      </c>
      <c r="CH585" s="131">
        <f t="shared" ref="CH585" si="10878">Z585/Z591</f>
        <v>2.4615384615384615E-2</v>
      </c>
      <c r="CI585" s="129">
        <f t="shared" ref="CI585" si="10879">AA585/AA591</f>
        <v>4.3310463121783875E-2</v>
      </c>
      <c r="CJ585" s="135">
        <f t="shared" ref="CJ585" si="10880">AB585/AB591</f>
        <v>1.3288390484215986E-2</v>
      </c>
      <c r="CK585" s="136">
        <f t="shared" ref="CK585" si="10881">AC585/AC591</f>
        <v>2.8830232784649849E-2</v>
      </c>
    </row>
    <row r="586" spans="1:89">
      <c r="A586" s="137" t="s">
        <v>35</v>
      </c>
      <c r="B586" s="206">
        <v>0</v>
      </c>
      <c r="C586" s="190">
        <v>20</v>
      </c>
      <c r="D586" s="191">
        <v>0</v>
      </c>
      <c r="E586" s="192">
        <v>8</v>
      </c>
      <c r="F586" s="189">
        <v>1</v>
      </c>
      <c r="G586" s="193">
        <v>8</v>
      </c>
      <c r="H586" s="191">
        <v>3</v>
      </c>
      <c r="I586" s="192">
        <v>12</v>
      </c>
      <c r="J586" s="189">
        <v>2</v>
      </c>
      <c r="K586" s="190">
        <v>0</v>
      </c>
      <c r="L586" s="191">
        <v>3</v>
      </c>
      <c r="M586" s="189">
        <v>2</v>
      </c>
      <c r="N586" s="194">
        <v>2</v>
      </c>
      <c r="O586" s="207">
        <v>11</v>
      </c>
      <c r="P586" s="189">
        <v>1</v>
      </c>
      <c r="Q586" s="190">
        <v>1</v>
      </c>
      <c r="R586" s="191">
        <v>4</v>
      </c>
      <c r="S586" s="192">
        <v>3</v>
      </c>
      <c r="T586" s="189">
        <v>1</v>
      </c>
      <c r="U586" s="193">
        <v>0</v>
      </c>
      <c r="V586" s="191">
        <v>1</v>
      </c>
      <c r="W586" s="208">
        <v>0</v>
      </c>
      <c r="X586" s="189">
        <v>0</v>
      </c>
      <c r="Y586" s="193">
        <v>2</v>
      </c>
      <c r="Z586" s="191">
        <v>0</v>
      </c>
      <c r="AA586" s="189">
        <v>8</v>
      </c>
      <c r="AB586" s="172">
        <f t="shared" si="10390"/>
        <v>18</v>
      </c>
      <c r="AC586" s="173">
        <f t="shared" si="10391"/>
        <v>75</v>
      </c>
      <c r="BI586" s="137" t="s">
        <v>35</v>
      </c>
      <c r="BJ586" s="129">
        <f>B586/B591</f>
        <v>0</v>
      </c>
      <c r="BK586" s="130">
        <f t="shared" ref="BK586" si="10882">C586/C591</f>
        <v>5.9084194977843431E-3</v>
      </c>
      <c r="BL586" s="131">
        <f t="shared" ref="BL586" si="10883">D586/D591</f>
        <v>0</v>
      </c>
      <c r="BM586" s="132">
        <f t="shared" ref="BM586" si="10884">E586/E591</f>
        <v>4.4247787610619468E-3</v>
      </c>
      <c r="BN586" s="129">
        <f t="shared" ref="BN586" si="10885">F586/F591</f>
        <v>3.4328870580157915E-4</v>
      </c>
      <c r="BO586" s="130">
        <f t="shared" ref="BO586" si="10886">G586/G591</f>
        <v>3.7825059101654845E-3</v>
      </c>
      <c r="BP586" s="131">
        <f t="shared" ref="BP586" si="10887">H586/H591</f>
        <v>6.3331222292590248E-4</v>
      </c>
      <c r="BQ586" s="132">
        <f t="shared" ref="BQ586" si="10888">I586/I591</f>
        <v>2.7027027027027029E-3</v>
      </c>
      <c r="BR586" s="129">
        <f t="shared" ref="BR586" si="10889">J586/J591</f>
        <v>3.0487804878048782E-3</v>
      </c>
      <c r="BS586" s="130">
        <f t="shared" ref="BS586" si="10890">K586/K591</f>
        <v>0</v>
      </c>
      <c r="BT586" s="131">
        <f t="shared" ref="BT586" si="10891">L586/L591</f>
        <v>1.6411378555798686E-3</v>
      </c>
      <c r="BU586" s="129">
        <f t="shared" ref="BU586" si="10892">M586/M591</f>
        <v>1.1911852293031567E-3</v>
      </c>
      <c r="BV586" s="133">
        <f t="shared" ref="BV586" si="10893">N586/N591</f>
        <v>5.377789728421619E-4</v>
      </c>
      <c r="BW586" s="134">
        <f t="shared" ref="BW586" si="10894">O586/O591</f>
        <v>2.8932140978432403E-3</v>
      </c>
      <c r="BX586" s="129">
        <f t="shared" ref="BX586" si="10895">P586/P591</f>
        <v>4.807692307692308E-4</v>
      </c>
      <c r="BY586" s="130">
        <f t="shared" ref="BY586" si="10896">Q586/Q591</f>
        <v>5.1072522982635344E-4</v>
      </c>
      <c r="BZ586" s="131">
        <f t="shared" ref="BZ586" si="10897">R586/R591</f>
        <v>1.5766653527788726E-3</v>
      </c>
      <c r="CA586" s="132">
        <f t="shared" ref="CA586" si="10898">S586/S591</f>
        <v>1.2131014961585119E-3</v>
      </c>
      <c r="CB586" s="129">
        <f t="shared" ref="CB586" si="10899">T586/T591</f>
        <v>3.5587188612099642E-3</v>
      </c>
      <c r="CC586" s="130">
        <f t="shared" ref="CC586" si="10900">U586/U591</f>
        <v>0</v>
      </c>
      <c r="CD586" s="131">
        <f t="shared" ref="CD586" si="10901">V586/V591</f>
        <v>3.713330857779428E-4</v>
      </c>
      <c r="CE586" s="132">
        <f t="shared" ref="CE586" si="10902">W586/W591</f>
        <v>0</v>
      </c>
      <c r="CF586" s="129">
        <f t="shared" ref="CF586" si="10903">X586/X591</f>
        <v>0</v>
      </c>
      <c r="CG586" s="130">
        <f t="shared" ref="CG586" si="10904">Y586/Y591</f>
        <v>1.6764459346186086E-3</v>
      </c>
      <c r="CH586" s="131">
        <f t="shared" ref="CH586" si="10905">Z586/Z591</f>
        <v>0</v>
      </c>
      <c r="CI586" s="129">
        <f t="shared" ref="CI586" si="10906">AA586/AA591</f>
        <v>1.7152658662092624E-3</v>
      </c>
      <c r="CJ586" s="135">
        <f t="shared" ref="CJ586" si="10907">AB586/AB591</f>
        <v>5.8339275296557982E-4</v>
      </c>
      <c r="CK586" s="136">
        <f t="shared" ref="CK586" si="10908">AC586/AC591</f>
        <v>2.4349858770819129E-3</v>
      </c>
    </row>
    <row r="587" spans="1:89">
      <c r="A587" s="146" t="s">
        <v>36</v>
      </c>
      <c r="B587" s="203">
        <v>0</v>
      </c>
      <c r="C587" s="197">
        <v>1</v>
      </c>
      <c r="D587" s="198">
        <v>0</v>
      </c>
      <c r="E587" s="199">
        <v>2</v>
      </c>
      <c r="F587" s="196">
        <v>0</v>
      </c>
      <c r="G587" s="200">
        <v>0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2">
        <f t="shared" si="10390"/>
        <v>0</v>
      </c>
      <c r="AC587" s="173">
        <f t="shared" si="10391"/>
        <v>3</v>
      </c>
      <c r="BI587" s="146" t="s">
        <v>36</v>
      </c>
      <c r="BJ587" s="129">
        <f>B587/B591</f>
        <v>0</v>
      </c>
      <c r="BK587" s="130">
        <f t="shared" ref="BK587" si="10909">C587/C591</f>
        <v>2.9542097488921711E-4</v>
      </c>
      <c r="BL587" s="131">
        <f t="shared" ref="BL587" si="10910">D587/D591</f>
        <v>0</v>
      </c>
      <c r="BM587" s="132">
        <f t="shared" ref="BM587" si="10911">E587/E591</f>
        <v>1.1061946902654867E-3</v>
      </c>
      <c r="BN587" s="129">
        <f t="shared" ref="BN587" si="10912">F587/F591</f>
        <v>0</v>
      </c>
      <c r="BO587" s="130">
        <f t="shared" ref="BO587" si="10913">G587/G591</f>
        <v>0</v>
      </c>
      <c r="BP587" s="131">
        <f t="shared" ref="BP587" si="10914">H587/H591</f>
        <v>0</v>
      </c>
      <c r="BQ587" s="132">
        <f t="shared" ref="BQ587" si="10915">I587/I591</f>
        <v>0</v>
      </c>
      <c r="BR587" s="129">
        <f t="shared" ref="BR587" si="10916">J587/J591</f>
        <v>0</v>
      </c>
      <c r="BS587" s="130">
        <f t="shared" ref="BS587" si="10917">K587/K591</f>
        <v>0</v>
      </c>
      <c r="BT587" s="131">
        <f t="shared" ref="BT587" si="10918">L587/L591</f>
        <v>0</v>
      </c>
      <c r="BU587" s="129">
        <f t="shared" ref="BU587" si="10919">M587/M591</f>
        <v>0</v>
      </c>
      <c r="BV587" s="133">
        <f t="shared" ref="BV587" si="10920">N587/N591</f>
        <v>0</v>
      </c>
      <c r="BW587" s="134">
        <f t="shared" ref="BW587" si="10921">O587/O591</f>
        <v>0</v>
      </c>
      <c r="BX587" s="129">
        <f t="shared" ref="BX587" si="10922">P587/P591</f>
        <v>0</v>
      </c>
      <c r="BY587" s="130">
        <f t="shared" ref="BY587" si="10923">Q587/Q591</f>
        <v>0</v>
      </c>
      <c r="BZ587" s="131">
        <f t="shared" ref="BZ587" si="10924">R587/R591</f>
        <v>0</v>
      </c>
      <c r="CA587" s="132">
        <f t="shared" ref="CA587" si="10925">S587/S591</f>
        <v>0</v>
      </c>
      <c r="CB587" s="129">
        <f t="shared" ref="CB587" si="10926">T587/T591</f>
        <v>0</v>
      </c>
      <c r="CC587" s="130">
        <f t="shared" ref="CC587" si="10927">U587/U591</f>
        <v>0</v>
      </c>
      <c r="CD587" s="131">
        <f t="shared" ref="CD587" si="10928">V587/V591</f>
        <v>0</v>
      </c>
      <c r="CE587" s="132">
        <f t="shared" ref="CE587" si="10929">W587/W591</f>
        <v>0</v>
      </c>
      <c r="CF587" s="129">
        <f t="shared" ref="CF587" si="10930">X587/X591</f>
        <v>0</v>
      </c>
      <c r="CG587" s="130">
        <f t="shared" ref="CG587" si="10931">Y587/Y591</f>
        <v>0</v>
      </c>
      <c r="CH587" s="131">
        <f t="shared" ref="CH587" si="10932">Z587/Z591</f>
        <v>0</v>
      </c>
      <c r="CI587" s="129">
        <f t="shared" ref="CI587" si="10933">AA587/AA591</f>
        <v>0</v>
      </c>
      <c r="CJ587" s="135">
        <f t="shared" ref="CJ587" si="10934">AB587/AB591</f>
        <v>0</v>
      </c>
      <c r="CK587" s="136">
        <f t="shared" ref="CK587" si="10935">AC587/AC591</f>
        <v>9.7399435083276515E-5</v>
      </c>
    </row>
    <row r="588" spans="1:89">
      <c r="A588" s="137" t="s">
        <v>37</v>
      </c>
      <c r="B588" s="59"/>
      <c r="C588" s="60"/>
      <c r="D588" s="139"/>
      <c r="E588" s="140"/>
      <c r="F588" s="138"/>
      <c r="G588" s="141"/>
      <c r="H588" s="139"/>
      <c r="I588" s="140"/>
      <c r="J588" s="138"/>
      <c r="K588" s="141"/>
      <c r="L588" s="139"/>
      <c r="M588" s="138"/>
      <c r="N588" s="142"/>
      <c r="O588" s="143"/>
      <c r="P588" s="138"/>
      <c r="Q588" s="141"/>
      <c r="R588" s="139"/>
      <c r="S588" s="140"/>
      <c r="T588" s="138"/>
      <c r="U588" s="141"/>
      <c r="V588" s="139"/>
      <c r="W588" s="140"/>
      <c r="X588" s="138"/>
      <c r="Y588" s="141"/>
      <c r="Z588" s="144"/>
      <c r="AA588" s="145"/>
      <c r="AB588" s="172"/>
      <c r="AC588" s="173"/>
      <c r="BI588" s="137" t="s">
        <v>37</v>
      </c>
      <c r="BJ588" s="129">
        <f>B588/B591</f>
        <v>0</v>
      </c>
      <c r="BK588" s="130">
        <f t="shared" ref="BK588" si="10936">C588/C591</f>
        <v>0</v>
      </c>
      <c r="BL588" s="131">
        <f t="shared" ref="BL588" si="10937">D588/D591</f>
        <v>0</v>
      </c>
      <c r="BM588" s="132">
        <f t="shared" ref="BM588" si="10938">E588/E591</f>
        <v>0</v>
      </c>
      <c r="BN588" s="129">
        <f t="shared" ref="BN588" si="10939">F588/F591</f>
        <v>0</v>
      </c>
      <c r="BO588" s="130">
        <f t="shared" ref="BO588" si="10940">G588/G591</f>
        <v>0</v>
      </c>
      <c r="BP588" s="131">
        <f t="shared" ref="BP588" si="10941">H588/H591</f>
        <v>0</v>
      </c>
      <c r="BQ588" s="132">
        <f t="shared" ref="BQ588" si="10942">I588/I591</f>
        <v>0</v>
      </c>
      <c r="BR588" s="129">
        <f t="shared" ref="BR588" si="10943">J588/J591</f>
        <v>0</v>
      </c>
      <c r="BS588" s="130">
        <f t="shared" ref="BS588" si="10944">K588/K591</f>
        <v>0</v>
      </c>
      <c r="BT588" s="131">
        <f t="shared" ref="BT588" si="10945">L588/L591</f>
        <v>0</v>
      </c>
      <c r="BU588" s="129">
        <f t="shared" ref="BU588" si="10946">M588/M591</f>
        <v>0</v>
      </c>
      <c r="BV588" s="133">
        <f t="shared" ref="BV588" si="10947">N588/N591</f>
        <v>0</v>
      </c>
      <c r="BW588" s="134">
        <f t="shared" ref="BW588" si="10948">O588/O591</f>
        <v>0</v>
      </c>
      <c r="BX588" s="129">
        <f t="shared" ref="BX588" si="10949">P588/P591</f>
        <v>0</v>
      </c>
      <c r="BY588" s="130">
        <f t="shared" ref="BY588" si="10950">Q588/Q591</f>
        <v>0</v>
      </c>
      <c r="BZ588" s="131">
        <f t="shared" ref="BZ588" si="10951">R588/R591</f>
        <v>0</v>
      </c>
      <c r="CA588" s="132">
        <f t="shared" ref="CA588" si="10952">S588/S591</f>
        <v>0</v>
      </c>
      <c r="CB588" s="129">
        <f t="shared" ref="CB588" si="10953">T588/T591</f>
        <v>0</v>
      </c>
      <c r="CC588" s="130">
        <f t="shared" ref="CC588" si="10954">U588/U591</f>
        <v>0</v>
      </c>
      <c r="CD588" s="131">
        <f t="shared" ref="CD588" si="10955">V588/V591</f>
        <v>0</v>
      </c>
      <c r="CE588" s="132">
        <f t="shared" ref="CE588" si="10956">W588/W591</f>
        <v>0</v>
      </c>
      <c r="CF588" s="129">
        <f t="shared" ref="CF588" si="10957">X588/X591</f>
        <v>0</v>
      </c>
      <c r="CG588" s="130">
        <f t="shared" ref="CG588" si="10958">Y588/Y591</f>
        <v>0</v>
      </c>
      <c r="CH588" s="131">
        <f t="shared" ref="CH588" si="10959">Z588/Z591</f>
        <v>0</v>
      </c>
      <c r="CI588" s="129">
        <f t="shared" ref="CI588" si="10960">AA588/AA591</f>
        <v>0</v>
      </c>
      <c r="CJ588" s="135">
        <f t="shared" ref="CJ588" si="10961">AB588/AB591</f>
        <v>0</v>
      </c>
      <c r="CK588" s="136">
        <f t="shared" ref="CK588" si="10962">AC588/AC591</f>
        <v>0</v>
      </c>
    </row>
    <row r="589" spans="1:89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/>
      <c r="AC589" s="173"/>
      <c r="BI589" s="146" t="s">
        <v>38</v>
      </c>
      <c r="BJ589" s="129">
        <f>B589/B591</f>
        <v>0</v>
      </c>
      <c r="BK589" s="130">
        <f t="shared" ref="BK589" si="10963">C589/C591</f>
        <v>0</v>
      </c>
      <c r="BL589" s="131">
        <f t="shared" ref="BL589" si="10964">D589/D591</f>
        <v>0</v>
      </c>
      <c r="BM589" s="132">
        <f t="shared" ref="BM589" si="10965">E589/E591</f>
        <v>0</v>
      </c>
      <c r="BN589" s="129">
        <f t="shared" ref="BN589" si="10966">F589/F591</f>
        <v>0</v>
      </c>
      <c r="BO589" s="130">
        <f t="shared" ref="BO589" si="10967">G589/G591</f>
        <v>0</v>
      </c>
      <c r="BP589" s="131">
        <f t="shared" ref="BP589" si="10968">H589/H591</f>
        <v>0</v>
      </c>
      <c r="BQ589" s="132">
        <f t="shared" ref="BQ589" si="10969">I589/I591</f>
        <v>0</v>
      </c>
      <c r="BR589" s="129">
        <f t="shared" ref="BR589" si="10970">J589/J591</f>
        <v>0</v>
      </c>
      <c r="BS589" s="130">
        <f t="shared" ref="BS589" si="10971">K589/K591</f>
        <v>0</v>
      </c>
      <c r="BT589" s="131">
        <f t="shared" ref="BT589" si="10972">L589/L591</f>
        <v>0</v>
      </c>
      <c r="BU589" s="129">
        <f t="shared" ref="BU589" si="10973">M589/M591</f>
        <v>0</v>
      </c>
      <c r="BV589" s="133">
        <f t="shared" ref="BV589" si="10974">N589/N591</f>
        <v>0</v>
      </c>
      <c r="BW589" s="134">
        <f t="shared" ref="BW589" si="10975">O589/O591</f>
        <v>0</v>
      </c>
      <c r="BX589" s="129">
        <f t="shared" ref="BX589" si="10976">P589/P591</f>
        <v>0</v>
      </c>
      <c r="BY589" s="130">
        <f t="shared" ref="BY589" si="10977">Q589/Q591</f>
        <v>0</v>
      </c>
      <c r="BZ589" s="131">
        <f t="shared" ref="BZ589" si="10978">R589/R591</f>
        <v>0</v>
      </c>
      <c r="CA589" s="132">
        <f t="shared" ref="CA589" si="10979">S589/S591</f>
        <v>0</v>
      </c>
      <c r="CB589" s="129">
        <f t="shared" ref="CB589" si="10980">T589/T591</f>
        <v>0</v>
      </c>
      <c r="CC589" s="130">
        <f t="shared" ref="CC589" si="10981">U589/U591</f>
        <v>0</v>
      </c>
      <c r="CD589" s="131">
        <f t="shared" ref="CD589" si="10982">V589/V591</f>
        <v>0</v>
      </c>
      <c r="CE589" s="132">
        <f t="shared" ref="CE589" si="10983">W589/W591</f>
        <v>0</v>
      </c>
      <c r="CF589" s="129">
        <f t="shared" ref="CF589" si="10984">X589/X591</f>
        <v>0</v>
      </c>
      <c r="CG589" s="130">
        <f t="shared" ref="CG589" si="10985">Y589/Y591</f>
        <v>0</v>
      </c>
      <c r="CH589" s="131">
        <f t="shared" ref="CH589" si="10986">Z589/Z591</f>
        <v>0</v>
      </c>
      <c r="CI589" s="129">
        <f t="shared" ref="CI589" si="10987">AA589/AA591</f>
        <v>0</v>
      </c>
      <c r="CJ589" s="135">
        <f t="shared" ref="CJ589" si="10988">AB589/AB591</f>
        <v>0</v>
      </c>
      <c r="CK589" s="136">
        <f t="shared" ref="CK589" si="10989">AC589/AC591</f>
        <v>0</v>
      </c>
    </row>
    <row r="590" spans="1:89" ht="14" thickBot="1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/>
      <c r="AC590" s="173"/>
      <c r="BI590" s="137" t="s">
        <v>39</v>
      </c>
      <c r="BJ590" s="129">
        <f>B590/B591</f>
        <v>0</v>
      </c>
      <c r="BK590" s="130">
        <f t="shared" ref="BK590" si="10990">C590/C591</f>
        <v>0</v>
      </c>
      <c r="BL590" s="131">
        <f t="shared" ref="BL590" si="10991">D590/D591</f>
        <v>0</v>
      </c>
      <c r="BM590" s="132">
        <f t="shared" ref="BM590" si="10992">E590/E591</f>
        <v>0</v>
      </c>
      <c r="BN590" s="129">
        <f t="shared" ref="BN590" si="10993">F590/F591</f>
        <v>0</v>
      </c>
      <c r="BO590" s="130">
        <f t="shared" ref="BO590" si="10994">G590/G591</f>
        <v>0</v>
      </c>
      <c r="BP590" s="131">
        <f t="shared" ref="BP590" si="10995">H590/H591</f>
        <v>0</v>
      </c>
      <c r="BQ590" s="132">
        <f t="shared" ref="BQ590" si="10996">I590/I591</f>
        <v>0</v>
      </c>
      <c r="BR590" s="129">
        <f t="shared" ref="BR590" si="10997">J590/J591</f>
        <v>0</v>
      </c>
      <c r="BS590" s="130">
        <f t="shared" ref="BS590" si="10998">K590/K591</f>
        <v>0</v>
      </c>
      <c r="BT590" s="131">
        <f t="shared" ref="BT590" si="10999">L590/L591</f>
        <v>0</v>
      </c>
      <c r="BU590" s="129">
        <f t="shared" ref="BU590" si="11000">M590/M591</f>
        <v>0</v>
      </c>
      <c r="BV590" s="133">
        <f t="shared" ref="BV590" si="11001">N590/N591</f>
        <v>0</v>
      </c>
      <c r="BW590" s="134">
        <f t="shared" ref="BW590" si="11002">O590/O591</f>
        <v>0</v>
      </c>
      <c r="BX590" s="129">
        <f t="shared" ref="BX590" si="11003">P590/P591</f>
        <v>0</v>
      </c>
      <c r="BY590" s="130">
        <f t="shared" ref="BY590" si="11004">Q590/Q591</f>
        <v>0</v>
      </c>
      <c r="BZ590" s="131">
        <f t="shared" ref="BZ590" si="11005">R590/R591</f>
        <v>0</v>
      </c>
      <c r="CA590" s="132">
        <f t="shared" ref="CA590" si="11006">S590/S591</f>
        <v>0</v>
      </c>
      <c r="CB590" s="129">
        <f t="shared" ref="CB590" si="11007">T590/T591</f>
        <v>0</v>
      </c>
      <c r="CC590" s="130">
        <f t="shared" ref="CC590" si="11008">U590/U591</f>
        <v>0</v>
      </c>
      <c r="CD590" s="131">
        <f t="shared" ref="CD590" si="11009">V590/V591</f>
        <v>0</v>
      </c>
      <c r="CE590" s="132">
        <f t="shared" ref="CE590" si="11010">W590/W591</f>
        <v>0</v>
      </c>
      <c r="CF590" s="129">
        <f t="shared" ref="CF590" si="11011">X590/X591</f>
        <v>0</v>
      </c>
      <c r="CG590" s="130">
        <f t="shared" ref="CG590" si="11012">Y590/Y591</f>
        <v>0</v>
      </c>
      <c r="CH590" s="131">
        <f t="shared" ref="CH590" si="11013">Z590/Z591</f>
        <v>0</v>
      </c>
      <c r="CI590" s="129">
        <f t="shared" ref="CI590" si="11014">AA590/AA591</f>
        <v>0</v>
      </c>
      <c r="CJ590" s="135">
        <f t="shared" ref="CJ590" si="11015">AB590/AB591</f>
        <v>0</v>
      </c>
      <c r="CK590" s="136">
        <f t="shared" ref="CK590" si="11016">AC590/AC591</f>
        <v>0</v>
      </c>
    </row>
    <row r="591" spans="1:89" ht="15" thickTop="1" thickBot="1">
      <c r="A591" s="269" t="s">
        <v>13</v>
      </c>
      <c r="B591" s="20">
        <f t="shared" ref="B591:AA591" si="11017">SUM(B568:B590)</f>
        <v>3004</v>
      </c>
      <c r="C591" s="21">
        <f t="shared" si="11017"/>
        <v>3385</v>
      </c>
      <c r="D591" s="20">
        <f t="shared" si="11017"/>
        <v>1453</v>
      </c>
      <c r="E591" s="21">
        <f t="shared" si="11017"/>
        <v>1808</v>
      </c>
      <c r="F591" s="20">
        <f t="shared" si="11017"/>
        <v>2913</v>
      </c>
      <c r="G591" s="21">
        <f t="shared" si="11017"/>
        <v>2115</v>
      </c>
      <c r="H591" s="20">
        <f t="shared" si="11017"/>
        <v>4737</v>
      </c>
      <c r="I591" s="21">
        <f t="shared" si="11017"/>
        <v>4440</v>
      </c>
      <c r="J591" s="20">
        <f t="shared" si="11017"/>
        <v>656</v>
      </c>
      <c r="K591" s="21">
        <f t="shared" si="11017"/>
        <v>635</v>
      </c>
      <c r="L591" s="20">
        <f t="shared" si="11017"/>
        <v>1828</v>
      </c>
      <c r="M591" s="21">
        <f t="shared" si="11017"/>
        <v>1679</v>
      </c>
      <c r="N591" s="20">
        <f t="shared" si="11017"/>
        <v>3719</v>
      </c>
      <c r="O591" s="21">
        <f t="shared" si="11017"/>
        <v>3802</v>
      </c>
      <c r="P591" s="20">
        <f t="shared" si="11017"/>
        <v>2080</v>
      </c>
      <c r="Q591" s="21">
        <f t="shared" si="11017"/>
        <v>1958</v>
      </c>
      <c r="R591" s="20">
        <f t="shared" si="11017"/>
        <v>2537</v>
      </c>
      <c r="S591" s="21">
        <f t="shared" si="11017"/>
        <v>2473</v>
      </c>
      <c r="T591" s="20">
        <f t="shared" si="11017"/>
        <v>281</v>
      </c>
      <c r="U591" s="21">
        <f t="shared" si="11017"/>
        <v>327</v>
      </c>
      <c r="V591" s="20">
        <f t="shared" si="11017"/>
        <v>2693</v>
      </c>
      <c r="W591" s="21">
        <f t="shared" si="11017"/>
        <v>2322</v>
      </c>
      <c r="X591" s="20">
        <f t="shared" si="11017"/>
        <v>1378</v>
      </c>
      <c r="Y591" s="21">
        <f t="shared" si="11017"/>
        <v>1193</v>
      </c>
      <c r="Z591" s="20">
        <f t="shared" si="11017"/>
        <v>3575</v>
      </c>
      <c r="AA591" s="21">
        <f t="shared" si="11017"/>
        <v>4664</v>
      </c>
      <c r="AB591" s="174">
        <f t="shared" ref="AB591:AC591" si="11018">SUM(AB567:AB590)</f>
        <v>30854</v>
      </c>
      <c r="AC591" s="175">
        <f t="shared" si="11018"/>
        <v>30801</v>
      </c>
      <c r="BI591" s="269" t="s">
        <v>13</v>
      </c>
      <c r="BJ591" s="155">
        <f>SUM(BJ567:BJ590)</f>
        <v>1</v>
      </c>
      <c r="BK591" s="156">
        <f t="shared" ref="BK591:CK591" si="11019">SUM(BK567:BK590)</f>
        <v>1</v>
      </c>
      <c r="BL591" s="155">
        <f t="shared" si="11019"/>
        <v>1.0000000000000002</v>
      </c>
      <c r="BM591" s="156">
        <f t="shared" si="11019"/>
        <v>1</v>
      </c>
      <c r="BN591" s="155">
        <f t="shared" si="11019"/>
        <v>1</v>
      </c>
      <c r="BO591" s="156">
        <f t="shared" si="11019"/>
        <v>1</v>
      </c>
      <c r="BP591" s="155">
        <f t="shared" si="11019"/>
        <v>0.99999999999999989</v>
      </c>
      <c r="BQ591" s="156">
        <f t="shared" si="11019"/>
        <v>0.99999999999999989</v>
      </c>
      <c r="BR591" s="155">
        <f t="shared" si="11019"/>
        <v>1</v>
      </c>
      <c r="BS591" s="156">
        <f t="shared" si="11019"/>
        <v>1</v>
      </c>
      <c r="BT591" s="155">
        <f t="shared" si="11019"/>
        <v>1.0000000000000002</v>
      </c>
      <c r="BU591" s="156">
        <f t="shared" si="11019"/>
        <v>1</v>
      </c>
      <c r="BV591" s="155">
        <f t="shared" si="11019"/>
        <v>1.0000000000000002</v>
      </c>
      <c r="BW591" s="156">
        <f t="shared" si="11019"/>
        <v>1</v>
      </c>
      <c r="BX591" s="155">
        <f t="shared" si="11019"/>
        <v>1.0000000000000002</v>
      </c>
      <c r="BY591" s="156">
        <f t="shared" si="11019"/>
        <v>0.99999999999999978</v>
      </c>
      <c r="BZ591" s="155">
        <f t="shared" si="11019"/>
        <v>1</v>
      </c>
      <c r="CA591" s="156">
        <f t="shared" si="11019"/>
        <v>0.99999999999999989</v>
      </c>
      <c r="CB591" s="155">
        <f t="shared" si="11019"/>
        <v>1</v>
      </c>
      <c r="CC591" s="156">
        <f t="shared" si="11019"/>
        <v>1</v>
      </c>
      <c r="CD591" s="155">
        <f t="shared" si="11019"/>
        <v>1</v>
      </c>
      <c r="CE591" s="156">
        <f t="shared" si="11019"/>
        <v>1</v>
      </c>
      <c r="CF591" s="155">
        <f t="shared" si="11019"/>
        <v>1</v>
      </c>
      <c r="CG591" s="156">
        <f t="shared" si="11019"/>
        <v>1</v>
      </c>
      <c r="CH591" s="155">
        <f t="shared" si="11019"/>
        <v>0.99999999999999989</v>
      </c>
      <c r="CI591" s="156">
        <f t="shared" si="11019"/>
        <v>1</v>
      </c>
      <c r="CJ591" s="155">
        <f t="shared" si="11019"/>
        <v>1.0000000000000002</v>
      </c>
      <c r="CK591" s="156">
        <f t="shared" si="11019"/>
        <v>1</v>
      </c>
    </row>
    <row r="592" spans="1:89" ht="14" thickTop="1">
      <c r="A592" s="187"/>
    </row>
    <row r="594" spans="1:89">
      <c r="A594" s="301">
        <f>+A563+1</f>
        <v>44032</v>
      </c>
      <c r="B594" s="301"/>
      <c r="C594" s="301"/>
      <c r="D594" s="301"/>
      <c r="BI594" s="300">
        <f>+BI532+2</f>
        <v>44032</v>
      </c>
      <c r="BJ594" s="300"/>
      <c r="BK594" s="300"/>
      <c r="BL594" s="300"/>
    </row>
    <row r="595" spans="1:89" ht="14" thickBot="1">
      <c r="AE595" s="272" t="s">
        <v>84</v>
      </c>
    </row>
    <row r="596" spans="1:89" ht="15" thickTop="1" thickBot="1">
      <c r="A596" s="298" t="s">
        <v>0</v>
      </c>
      <c r="B596" s="292" t="s">
        <v>1</v>
      </c>
      <c r="C596" s="293"/>
      <c r="D596" s="292" t="s">
        <v>2</v>
      </c>
      <c r="E596" s="293"/>
      <c r="F596" s="292" t="s">
        <v>3</v>
      </c>
      <c r="G596" s="293"/>
      <c r="H596" s="292" t="s">
        <v>4</v>
      </c>
      <c r="I596" s="293"/>
      <c r="J596" s="292" t="s">
        <v>5</v>
      </c>
      <c r="K596" s="293"/>
      <c r="L596" s="292" t="s">
        <v>6</v>
      </c>
      <c r="M596" s="293"/>
      <c r="N596" s="292" t="s">
        <v>7</v>
      </c>
      <c r="O596" s="293"/>
      <c r="P596" s="292" t="s">
        <v>8</v>
      </c>
      <c r="Q596" s="293"/>
      <c r="R596" s="292" t="s">
        <v>9</v>
      </c>
      <c r="S596" s="293"/>
      <c r="T596" s="292" t="s">
        <v>10</v>
      </c>
      <c r="U596" s="293"/>
      <c r="V596" s="292" t="s">
        <v>11</v>
      </c>
      <c r="W596" s="293"/>
      <c r="X596" s="292" t="s">
        <v>12</v>
      </c>
      <c r="Y596" s="293"/>
      <c r="Z596" s="294" t="s">
        <v>40</v>
      </c>
      <c r="AA596" s="295"/>
      <c r="AB596" s="296" t="s">
        <v>41</v>
      </c>
      <c r="AC596" s="297"/>
      <c r="AE596" s="298" t="s">
        <v>0</v>
      </c>
      <c r="AF596" s="292" t="s">
        <v>1</v>
      </c>
      <c r="AG596" s="293"/>
      <c r="AH596" s="292" t="s">
        <v>2</v>
      </c>
      <c r="AI596" s="293"/>
      <c r="AJ596" s="292" t="s">
        <v>3</v>
      </c>
      <c r="AK596" s="293"/>
      <c r="AL596" s="292" t="s">
        <v>4</v>
      </c>
      <c r="AM596" s="293"/>
      <c r="AN596" s="292" t="s">
        <v>5</v>
      </c>
      <c r="AO596" s="293"/>
      <c r="AP596" s="292" t="s">
        <v>6</v>
      </c>
      <c r="AQ596" s="293"/>
      <c r="AR596" s="292" t="s">
        <v>7</v>
      </c>
      <c r="AS596" s="293"/>
      <c r="AT596" s="292" t="s">
        <v>8</v>
      </c>
      <c r="AU596" s="293"/>
      <c r="AV596" s="292" t="s">
        <v>9</v>
      </c>
      <c r="AW596" s="293"/>
      <c r="AX596" s="292" t="s">
        <v>10</v>
      </c>
      <c r="AY596" s="293"/>
      <c r="AZ596" s="292" t="s">
        <v>11</v>
      </c>
      <c r="BA596" s="293"/>
      <c r="BB596" s="292" t="s">
        <v>12</v>
      </c>
      <c r="BC596" s="293"/>
      <c r="BD596" s="294" t="s">
        <v>40</v>
      </c>
      <c r="BE596" s="295"/>
      <c r="BF596" s="296" t="s">
        <v>41</v>
      </c>
      <c r="BG596" s="297"/>
      <c r="BI596" s="298" t="s">
        <v>0</v>
      </c>
      <c r="BJ596" s="292" t="s">
        <v>1</v>
      </c>
      <c r="BK596" s="293"/>
      <c r="BL596" s="292" t="s">
        <v>2</v>
      </c>
      <c r="BM596" s="293"/>
      <c r="BN596" s="292" t="s">
        <v>3</v>
      </c>
      <c r="BO596" s="293"/>
      <c r="BP596" s="292" t="s">
        <v>4</v>
      </c>
      <c r="BQ596" s="293"/>
      <c r="BR596" s="292" t="s">
        <v>5</v>
      </c>
      <c r="BS596" s="293"/>
      <c r="BT596" s="292" t="s">
        <v>6</v>
      </c>
      <c r="BU596" s="293"/>
      <c r="BV596" s="292" t="s">
        <v>7</v>
      </c>
      <c r="BW596" s="293"/>
      <c r="BX596" s="292" t="s">
        <v>8</v>
      </c>
      <c r="BY596" s="293"/>
      <c r="BZ596" s="292" t="s">
        <v>9</v>
      </c>
      <c r="CA596" s="293"/>
      <c r="CB596" s="292" t="s">
        <v>10</v>
      </c>
      <c r="CC596" s="293"/>
      <c r="CD596" s="292" t="s">
        <v>11</v>
      </c>
      <c r="CE596" s="293"/>
      <c r="CF596" s="292" t="s">
        <v>12</v>
      </c>
      <c r="CG596" s="293"/>
      <c r="CH596" s="294" t="s">
        <v>40</v>
      </c>
      <c r="CI596" s="295"/>
      <c r="CJ596" s="292" t="s">
        <v>41</v>
      </c>
      <c r="CK596" s="293"/>
    </row>
    <row r="597" spans="1:89" ht="15" thickTop="1" thickBot="1">
      <c r="A597" s="299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9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9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4" thickTop="1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5" t="str">
        <f>$AE$9</f>
        <v>07:00 - 07:59</v>
      </c>
      <c r="AF598" s="126">
        <f>SUMIF($A$9:$A$32,$AE598,B$598:B$621)</f>
        <v>389</v>
      </c>
      <c r="AG598" s="186">
        <f t="shared" ref="AG598:AV600" si="11020">SUMIF($A$9:$A$32,$AE598,C$598:C$621)</f>
        <v>189</v>
      </c>
      <c r="AH598" s="127">
        <f t="shared" si="11020"/>
        <v>165</v>
      </c>
      <c r="AI598" s="180">
        <f t="shared" si="11020"/>
        <v>205</v>
      </c>
      <c r="AJ598" s="126">
        <f t="shared" si="11020"/>
        <v>183</v>
      </c>
      <c r="AK598" s="128">
        <f t="shared" si="11020"/>
        <v>233</v>
      </c>
      <c r="AL598" s="127">
        <f t="shared" si="11020"/>
        <v>530</v>
      </c>
      <c r="AM598" s="180">
        <f t="shared" si="11020"/>
        <v>437</v>
      </c>
      <c r="AN598" s="126">
        <f t="shared" si="11020"/>
        <v>68</v>
      </c>
      <c r="AO598" s="128">
        <f t="shared" si="11020"/>
        <v>161</v>
      </c>
      <c r="AP598" s="127">
        <f t="shared" si="11020"/>
        <v>143</v>
      </c>
      <c r="AQ598" s="126">
        <f t="shared" si="11020"/>
        <v>273</v>
      </c>
      <c r="AR598" s="179">
        <f t="shared" si="11020"/>
        <v>391</v>
      </c>
      <c r="AS598" s="181">
        <f t="shared" si="11020"/>
        <v>444</v>
      </c>
      <c r="AT598" s="126">
        <f t="shared" si="11020"/>
        <v>292</v>
      </c>
      <c r="AU598" s="128">
        <f t="shared" si="11020"/>
        <v>204</v>
      </c>
      <c r="AV598" s="127">
        <f t="shared" si="11020"/>
        <v>346</v>
      </c>
      <c r="AW598" s="180">
        <f t="shared" ref="AW598:BE600" si="11021">SUMIF($A$9:$A$32,$AE598,S$598:S$621)</f>
        <v>189</v>
      </c>
      <c r="AX598" s="126">
        <f t="shared" si="11021"/>
        <v>22</v>
      </c>
      <c r="AY598" s="128">
        <f t="shared" si="11021"/>
        <v>127</v>
      </c>
      <c r="AZ598" s="127">
        <f t="shared" si="11021"/>
        <v>211</v>
      </c>
      <c r="BA598" s="180">
        <f t="shared" si="11021"/>
        <v>264</v>
      </c>
      <c r="BB598" s="126">
        <f t="shared" si="11021"/>
        <v>245</v>
      </c>
      <c r="BC598" s="128">
        <f t="shared" si="11021"/>
        <v>232</v>
      </c>
      <c r="BD598" s="184">
        <f t="shared" si="11021"/>
        <v>448</v>
      </c>
      <c r="BE598" s="185">
        <f t="shared" si="11021"/>
        <v>434</v>
      </c>
      <c r="BF598" s="170">
        <f>AF598+AH598+AJ598+AL598+AN598+AP598+AR598+AT598+AV598+AX598+AZ598+BB598+BD598</f>
        <v>3433</v>
      </c>
      <c r="BG598" s="171">
        <f>AG598+AI598+AK598+AM598+AO598+AQ598+AS598+AU598+AW598+AY598+BA598+BC598+BE598</f>
        <v>3392</v>
      </c>
      <c r="BI598" s="125" t="s">
        <v>16</v>
      </c>
      <c r="BJ598" s="129">
        <f>B598/B622</f>
        <v>0</v>
      </c>
      <c r="BK598" s="130">
        <f t="shared" ref="BK598" si="11022">C598/C622</f>
        <v>0</v>
      </c>
      <c r="BL598" s="131">
        <f t="shared" ref="BL598" si="11023">D598/D622</f>
        <v>0</v>
      </c>
      <c r="BM598" s="132">
        <f t="shared" ref="BM598" si="11024">E598/E622</f>
        <v>0</v>
      </c>
      <c r="BN598" s="129">
        <f t="shared" ref="BN598" si="11025">F598/F622</f>
        <v>0</v>
      </c>
      <c r="BO598" s="130">
        <f t="shared" ref="BO598" si="11026">G598/G622</f>
        <v>0</v>
      </c>
      <c r="BP598" s="131">
        <f t="shared" ref="BP598" si="11027">H598/H622</f>
        <v>0</v>
      </c>
      <c r="BQ598" s="132">
        <f t="shared" ref="BQ598" si="11028">I598/I622</f>
        <v>0</v>
      </c>
      <c r="BR598" s="129">
        <f t="shared" ref="BR598" si="11029">J598/J622</f>
        <v>0</v>
      </c>
      <c r="BS598" s="130">
        <f t="shared" ref="BS598" si="11030">K598/K622</f>
        <v>0</v>
      </c>
      <c r="BT598" s="131">
        <f t="shared" ref="BT598" si="11031">L598/L622</f>
        <v>0</v>
      </c>
      <c r="BU598" s="129">
        <f t="shared" ref="BU598" si="11032">M598/M622</f>
        <v>0</v>
      </c>
      <c r="BV598" s="133">
        <f t="shared" ref="BV598" si="11033">N598/N622</f>
        <v>0</v>
      </c>
      <c r="BW598" s="134">
        <f t="shared" ref="BW598" si="11034">O598/O622</f>
        <v>0</v>
      </c>
      <c r="BX598" s="129">
        <f t="shared" ref="BX598" si="11035">P598/P622</f>
        <v>0</v>
      </c>
      <c r="BY598" s="130">
        <f t="shared" ref="BY598" si="11036">Q598/Q622</f>
        <v>0</v>
      </c>
      <c r="BZ598" s="131">
        <f t="shared" ref="BZ598" si="11037">R598/R622</f>
        <v>0</v>
      </c>
      <c r="CA598" s="132">
        <f t="shared" ref="CA598" si="11038">S598/S622</f>
        <v>0</v>
      </c>
      <c r="CB598" s="129">
        <f t="shared" ref="CB598" si="11039">T598/T622</f>
        <v>0</v>
      </c>
      <c r="CC598" s="130">
        <f t="shared" ref="CC598" si="11040">U598/U622</f>
        <v>0</v>
      </c>
      <c r="CD598" s="131">
        <f t="shared" ref="CD598" si="11041">V598/V622</f>
        <v>0</v>
      </c>
      <c r="CE598" s="132">
        <f t="shared" ref="CE598" si="11042">W598/W622</f>
        <v>0</v>
      </c>
      <c r="CF598" s="129">
        <f t="shared" ref="CF598" si="11043">X598/X622</f>
        <v>0</v>
      </c>
      <c r="CG598" s="130">
        <f t="shared" ref="CG598" si="11044">Y598/Y622</f>
        <v>0</v>
      </c>
      <c r="CH598" s="131">
        <f t="shared" ref="CH598" si="11045">Z598/Z622</f>
        <v>0</v>
      </c>
      <c r="CI598" s="129">
        <f t="shared" ref="CI598" si="11046">AA598/AA622</f>
        <v>0</v>
      </c>
      <c r="CJ598" s="135">
        <f t="shared" ref="CJ598" si="11047">AB598/AB622</f>
        <v>0</v>
      </c>
      <c r="CK598" s="136">
        <f t="shared" ref="CK598" si="11048">AC598/AC622</f>
        <v>0</v>
      </c>
    </row>
    <row r="599" spans="1:89">
      <c r="A599" s="137" t="s">
        <v>17</v>
      </c>
      <c r="B599" s="189">
        <v>125</v>
      </c>
      <c r="C599" s="190">
        <v>0</v>
      </c>
      <c r="D599" s="191">
        <v>69</v>
      </c>
      <c r="E599" s="192">
        <v>0</v>
      </c>
      <c r="F599" s="189">
        <v>159</v>
      </c>
      <c r="G599" s="193">
        <v>4</v>
      </c>
      <c r="H599" s="191">
        <v>111</v>
      </c>
      <c r="I599" s="192">
        <v>8</v>
      </c>
      <c r="J599" s="189">
        <v>8</v>
      </c>
      <c r="K599" s="193">
        <v>8</v>
      </c>
      <c r="L599" s="191">
        <v>9</v>
      </c>
      <c r="M599" s="189">
        <v>0</v>
      </c>
      <c r="N599" s="194">
        <v>44</v>
      </c>
      <c r="O599" s="195">
        <v>0</v>
      </c>
      <c r="P599" s="189">
        <v>14</v>
      </c>
      <c r="Q599" s="193">
        <v>0</v>
      </c>
      <c r="R599" s="191">
        <v>3</v>
      </c>
      <c r="S599" s="192">
        <v>0</v>
      </c>
      <c r="T599" s="189">
        <v>0</v>
      </c>
      <c r="U599" s="193">
        <v>0</v>
      </c>
      <c r="V599" s="191">
        <v>0</v>
      </c>
      <c r="W599" s="192">
        <v>0</v>
      </c>
      <c r="X599" s="189">
        <v>0</v>
      </c>
      <c r="Y599" s="193">
        <v>0</v>
      </c>
      <c r="Z599" s="191">
        <v>0</v>
      </c>
      <c r="AA599" s="189">
        <v>0</v>
      </c>
      <c r="AB599" s="172">
        <f t="shared" ref="AB599:AB619" si="11049">SUM(B599,D599,F599,H599,J599,L599,N599,P599,R599,T599,V599,X599,Z599)</f>
        <v>542</v>
      </c>
      <c r="AC599" s="173">
        <f t="shared" ref="AC599:AC618" si="11050">SUM(C599,E599,G599,I599,K599,M599,O599,Q599,S599,U599,W599,Y599,AA599)</f>
        <v>20</v>
      </c>
      <c r="AE599" s="277" t="str">
        <f>$AE$10</f>
        <v>08:00 - 08:59</v>
      </c>
      <c r="AF599" s="126">
        <f>SUMIF($A$9:$A$32,$AE599,B$598:B$621)</f>
        <v>445</v>
      </c>
      <c r="AG599" s="190">
        <f t="shared" si="11020"/>
        <v>302</v>
      </c>
      <c r="AH599" s="191">
        <f t="shared" si="11020"/>
        <v>222</v>
      </c>
      <c r="AI599" s="192">
        <f t="shared" si="11020"/>
        <v>160</v>
      </c>
      <c r="AJ599" s="278">
        <f t="shared" si="11020"/>
        <v>273</v>
      </c>
      <c r="AK599" s="193">
        <f t="shared" si="11020"/>
        <v>197</v>
      </c>
      <c r="AL599" s="191">
        <f t="shared" si="11020"/>
        <v>426</v>
      </c>
      <c r="AM599" s="192">
        <f t="shared" si="11020"/>
        <v>384</v>
      </c>
      <c r="AN599" s="278">
        <f t="shared" si="11020"/>
        <v>79</v>
      </c>
      <c r="AO599" s="193">
        <f t="shared" si="11020"/>
        <v>156</v>
      </c>
      <c r="AP599" s="191">
        <f t="shared" si="11020"/>
        <v>126</v>
      </c>
      <c r="AQ599" s="278">
        <f t="shared" si="11020"/>
        <v>315</v>
      </c>
      <c r="AR599" s="194">
        <f t="shared" si="11020"/>
        <v>369</v>
      </c>
      <c r="AS599" s="195">
        <f t="shared" si="11020"/>
        <v>493</v>
      </c>
      <c r="AT599" s="278">
        <f t="shared" si="11020"/>
        <v>214</v>
      </c>
      <c r="AU599" s="193">
        <f t="shared" si="11020"/>
        <v>226</v>
      </c>
      <c r="AV599" s="191">
        <f t="shared" si="11020"/>
        <v>338</v>
      </c>
      <c r="AW599" s="192">
        <f t="shared" si="11021"/>
        <v>214</v>
      </c>
      <c r="AX599" s="278">
        <f t="shared" si="11021"/>
        <v>37</v>
      </c>
      <c r="AY599" s="193">
        <f t="shared" si="11021"/>
        <v>132</v>
      </c>
      <c r="AZ599" s="191">
        <f t="shared" si="11021"/>
        <v>207</v>
      </c>
      <c r="BA599" s="192">
        <f t="shared" si="11021"/>
        <v>267</v>
      </c>
      <c r="BB599" s="278">
        <f t="shared" si="11021"/>
        <v>228</v>
      </c>
      <c r="BC599" s="193">
        <f t="shared" si="11021"/>
        <v>199</v>
      </c>
      <c r="BD599" s="191">
        <f t="shared" si="11021"/>
        <v>410</v>
      </c>
      <c r="BE599" s="278">
        <f t="shared" si="11021"/>
        <v>489</v>
      </c>
      <c r="BF599" s="172">
        <f>SUM(AF599,AH599,AJ599,AL599,AN599,AP599,AR599,AT599,AV599,AX599,AZ599,BB599,BD599)</f>
        <v>3374</v>
      </c>
      <c r="BG599" s="173">
        <f>SUM(AG599,AI599,AK599,AM599,AO599,AQ599,AS599,AU599,AW599,AY599,BA599,BC599,BE599)</f>
        <v>3534</v>
      </c>
      <c r="BI599" s="137" t="s">
        <v>17</v>
      </c>
      <c r="BJ599" s="129">
        <f>B599/B622</f>
        <v>2.420135527589545E-2</v>
      </c>
      <c r="BK599" s="130">
        <f t="shared" ref="BK599" si="11051">C599/C622</f>
        <v>0</v>
      </c>
      <c r="BL599" s="131">
        <f t="shared" ref="BL599" si="11052">D599/D622</f>
        <v>2.5164113785557989E-2</v>
      </c>
      <c r="BM599" s="132">
        <f t="shared" ref="BM599" si="11053">E599/E622</f>
        <v>0</v>
      </c>
      <c r="BN599" s="129">
        <f t="shared" ref="BN599" si="11054">F599/F622</f>
        <v>3.3063006862133502E-2</v>
      </c>
      <c r="BO599" s="130">
        <f t="shared" ref="BO599" si="11055">G599/G622</f>
        <v>1.008318628686665E-3</v>
      </c>
      <c r="BP599" s="131">
        <f t="shared" ref="BP599" si="11056">H599/H622</f>
        <v>1.5414525760311068E-2</v>
      </c>
      <c r="BQ599" s="132">
        <f t="shared" ref="BQ599" si="11057">I599/I622</f>
        <v>1.1262846684499507E-3</v>
      </c>
      <c r="BR599" s="129">
        <f t="shared" ref="BR599" si="11058">J599/J622</f>
        <v>4.9504950495049506E-3</v>
      </c>
      <c r="BS599" s="130">
        <f t="shared" ref="BS599" si="11059">K599/K622</f>
        <v>5.956813104988831E-3</v>
      </c>
      <c r="BT599" s="131">
        <f t="shared" ref="BT599" si="11060">L599/L622</f>
        <v>2.5174825174825175E-3</v>
      </c>
      <c r="BU599" s="129">
        <f t="shared" ref="BU599" si="11061">M599/M622</f>
        <v>0</v>
      </c>
      <c r="BV599" s="133">
        <f t="shared" ref="BV599" si="11062">N599/N622</f>
        <v>6.8954709293214227E-3</v>
      </c>
      <c r="BW599" s="134">
        <f t="shared" ref="BW599" si="11063">O599/O622</f>
        <v>0</v>
      </c>
      <c r="BX599" s="129">
        <f t="shared" ref="BX599" si="11064">P599/P622</f>
        <v>3.9514535704205473E-3</v>
      </c>
      <c r="BY599" s="130">
        <f t="shared" ref="BY599" si="11065">Q599/Q622</f>
        <v>0</v>
      </c>
      <c r="BZ599" s="131">
        <f t="shared" ref="BZ599" si="11066">R599/R622</f>
        <v>7.343941248470012E-4</v>
      </c>
      <c r="CA599" s="132">
        <f t="shared" ref="CA599" si="11067">S599/S622</f>
        <v>0</v>
      </c>
      <c r="CB599" s="129">
        <f t="shared" ref="CB599" si="11068">T599/T622</f>
        <v>0</v>
      </c>
      <c r="CC599" s="130">
        <f t="shared" ref="CC599" si="11069">U599/U622</f>
        <v>0</v>
      </c>
      <c r="CD599" s="131">
        <f t="shared" ref="CD599" si="11070">V599/V622</f>
        <v>0</v>
      </c>
      <c r="CE599" s="132">
        <f t="shared" ref="CE599" si="11071">W599/W622</f>
        <v>0</v>
      </c>
      <c r="CF599" s="129">
        <f t="shared" ref="CF599" si="11072">X599/X622</f>
        <v>0</v>
      </c>
      <c r="CG599" s="130">
        <f t="shared" ref="CG599" si="11073">Y599/Y622</f>
        <v>0</v>
      </c>
      <c r="CH599" s="131">
        <f t="shared" ref="CH599" si="11074">Z599/Z622</f>
        <v>0</v>
      </c>
      <c r="CI599" s="129">
        <f t="shared" ref="CI599" si="11075">AA599/AA622</f>
        <v>0</v>
      </c>
      <c r="CJ599" s="135">
        <f t="shared" ref="CJ599" si="11076">AB599/AB622</f>
        <v>1.0104399701715137E-2</v>
      </c>
      <c r="CK599" s="136">
        <f t="shared" ref="CK599" si="11077">AC599/AC622</f>
        <v>3.7349667587958468E-4</v>
      </c>
    </row>
    <row r="600" spans="1:89" ht="14" thickBot="1">
      <c r="A600" s="146" t="s">
        <v>18</v>
      </c>
      <c r="B600" s="196">
        <v>409</v>
      </c>
      <c r="C600" s="197">
        <v>0</v>
      </c>
      <c r="D600" s="198">
        <v>188</v>
      </c>
      <c r="E600" s="199">
        <v>0</v>
      </c>
      <c r="F600" s="196">
        <v>396</v>
      </c>
      <c r="G600" s="200">
        <v>11</v>
      </c>
      <c r="H600" s="198">
        <v>383</v>
      </c>
      <c r="I600" s="199">
        <v>65</v>
      </c>
      <c r="J600" s="196">
        <v>38</v>
      </c>
      <c r="K600" s="200">
        <v>20</v>
      </c>
      <c r="L600" s="198">
        <v>61</v>
      </c>
      <c r="M600" s="196">
        <v>115</v>
      </c>
      <c r="N600" s="201">
        <v>247</v>
      </c>
      <c r="O600" s="202">
        <v>217</v>
      </c>
      <c r="P600" s="196">
        <v>170</v>
      </c>
      <c r="Q600" s="200">
        <v>216</v>
      </c>
      <c r="R600" s="198">
        <v>167</v>
      </c>
      <c r="S600" s="199">
        <v>127</v>
      </c>
      <c r="T600" s="196">
        <v>15</v>
      </c>
      <c r="U600" s="200">
        <v>64</v>
      </c>
      <c r="V600" s="198">
        <v>100</v>
      </c>
      <c r="W600" s="199">
        <v>176</v>
      </c>
      <c r="X600" s="196">
        <v>168</v>
      </c>
      <c r="Y600" s="200">
        <v>142</v>
      </c>
      <c r="Z600" s="198">
        <v>431</v>
      </c>
      <c r="AA600" s="196">
        <v>244</v>
      </c>
      <c r="AB600" s="172">
        <f t="shared" si="11049"/>
        <v>2773</v>
      </c>
      <c r="AC600" s="173">
        <f t="shared" si="11050"/>
        <v>1397</v>
      </c>
      <c r="AE600" s="275">
        <f>$AE$11</f>
        <v>0</v>
      </c>
      <c r="AF600" s="126">
        <f>SUMIF($A$9:$A$32,$AE600,B$598:B$621)</f>
        <v>0</v>
      </c>
      <c r="AG600" s="197">
        <f t="shared" si="11020"/>
        <v>0</v>
      </c>
      <c r="AH600" s="198">
        <f t="shared" si="11020"/>
        <v>0</v>
      </c>
      <c r="AI600" s="199">
        <f t="shared" si="11020"/>
        <v>0</v>
      </c>
      <c r="AJ600" s="196">
        <f t="shared" si="11020"/>
        <v>0</v>
      </c>
      <c r="AK600" s="200">
        <f t="shared" si="11020"/>
        <v>0</v>
      </c>
      <c r="AL600" s="198">
        <f t="shared" si="11020"/>
        <v>0</v>
      </c>
      <c r="AM600" s="199">
        <f t="shared" si="11020"/>
        <v>0</v>
      </c>
      <c r="AN600" s="196">
        <f t="shared" si="11020"/>
        <v>0</v>
      </c>
      <c r="AO600" s="200">
        <f t="shared" si="11020"/>
        <v>0</v>
      </c>
      <c r="AP600" s="198">
        <f t="shared" si="11020"/>
        <v>0</v>
      </c>
      <c r="AQ600" s="196">
        <f t="shared" si="11020"/>
        <v>0</v>
      </c>
      <c r="AR600" s="201">
        <f t="shared" si="11020"/>
        <v>0</v>
      </c>
      <c r="AS600" s="202">
        <f t="shared" si="11020"/>
        <v>0</v>
      </c>
      <c r="AT600" s="196">
        <f t="shared" si="11020"/>
        <v>0</v>
      </c>
      <c r="AU600" s="200">
        <f t="shared" si="11020"/>
        <v>0</v>
      </c>
      <c r="AV600" s="198">
        <f t="shared" si="11020"/>
        <v>0</v>
      </c>
      <c r="AW600" s="199">
        <f t="shared" si="11021"/>
        <v>0</v>
      </c>
      <c r="AX600" s="196">
        <f t="shared" si="11021"/>
        <v>0</v>
      </c>
      <c r="AY600" s="200">
        <f t="shared" si="11021"/>
        <v>0</v>
      </c>
      <c r="AZ600" s="198">
        <f t="shared" si="11021"/>
        <v>0</v>
      </c>
      <c r="BA600" s="199">
        <f t="shared" si="11021"/>
        <v>0</v>
      </c>
      <c r="BB600" s="196">
        <f t="shared" si="11021"/>
        <v>0</v>
      </c>
      <c r="BC600" s="200">
        <f t="shared" si="11021"/>
        <v>0</v>
      </c>
      <c r="BD600" s="198">
        <f t="shared" si="11021"/>
        <v>0</v>
      </c>
      <c r="BE600" s="196">
        <f t="shared" si="11021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7.9186834462729908E-2</v>
      </c>
      <c r="BK600" s="130">
        <f t="shared" ref="BK600" si="11078">C600/C622</f>
        <v>0</v>
      </c>
      <c r="BL600" s="131">
        <f t="shared" ref="BL600" si="11079">D600/D622</f>
        <v>6.8563092633114511E-2</v>
      </c>
      <c r="BM600" s="132">
        <f t="shared" ref="BM600" si="11080">E600/E622</f>
        <v>0</v>
      </c>
      <c r="BN600" s="129">
        <f t="shared" ref="BN600" si="11081">F600/F622</f>
        <v>8.2345601996257012E-2</v>
      </c>
      <c r="BO600" s="130">
        <f t="shared" ref="BO600" si="11082">G600/G622</f>
        <v>2.7728762288883285E-3</v>
      </c>
      <c r="BP600" s="131">
        <f t="shared" ref="BP600" si="11083">H600/H622</f>
        <v>5.3187057353145398E-2</v>
      </c>
      <c r="BQ600" s="132">
        <f t="shared" ref="BQ600" si="11084">I600/I622</f>
        <v>9.1510629311558501E-3</v>
      </c>
      <c r="BR600" s="129">
        <f t="shared" ref="BR600" si="11085">J600/J622</f>
        <v>2.3514851485148515E-2</v>
      </c>
      <c r="BS600" s="130">
        <f t="shared" ref="BS600" si="11086">K600/K622</f>
        <v>1.4892032762472078E-2</v>
      </c>
      <c r="BT600" s="131">
        <f t="shared" ref="BT600" si="11087">L600/L622</f>
        <v>1.7062937062937062E-2</v>
      </c>
      <c r="BU600" s="129">
        <f t="shared" ref="BU600" si="11088">M600/M622</f>
        <v>3.722887665911298E-2</v>
      </c>
      <c r="BV600" s="133">
        <f t="shared" ref="BV600" si="11089">N600/N622</f>
        <v>3.8708666353236172E-2</v>
      </c>
      <c r="BW600" s="134">
        <f t="shared" ref="BW600" si="11090">O600/O622</f>
        <v>3.4471803018268465E-2</v>
      </c>
      <c r="BX600" s="129">
        <f t="shared" ref="BX600" si="11091">P600/P622</f>
        <v>4.7981936212249506E-2</v>
      </c>
      <c r="BY600" s="130">
        <f t="shared" ref="BY600" si="11092">Q600/Q622</f>
        <v>5.8331082905752091E-2</v>
      </c>
      <c r="BZ600" s="131">
        <f t="shared" ref="BZ600" si="11093">R600/R622</f>
        <v>4.0881272949816402E-2</v>
      </c>
      <c r="CA600" s="132">
        <f t="shared" ref="CA600" si="11094">S600/S622</f>
        <v>3.0772958565543979E-2</v>
      </c>
      <c r="CB600" s="129">
        <f t="shared" ref="CB600" si="11095">T600/T622</f>
        <v>1.4548981571290009E-2</v>
      </c>
      <c r="CC600" s="130">
        <f t="shared" ref="CC600" si="11096">U600/U622</f>
        <v>6.3178677196446195E-2</v>
      </c>
      <c r="CD600" s="131">
        <f t="shared" ref="CD600" si="11097">V600/V622</f>
        <v>2.1602937999567941E-2</v>
      </c>
      <c r="CE600" s="132">
        <f t="shared" ref="CE600" si="11098">W600/W622</f>
        <v>4.7503373819163294E-2</v>
      </c>
      <c r="CF600" s="129">
        <f t="shared" ref="CF600" si="11099">X600/X622</f>
        <v>5.4866100587851074E-2</v>
      </c>
      <c r="CG600" s="130">
        <f t="shared" ref="CG600" si="11100">Y600/Y622</f>
        <v>5.4177794734834035E-2</v>
      </c>
      <c r="CH600" s="131">
        <f t="shared" ref="CH600" si="11101">Z600/Z622</f>
        <v>7.4297534907774521E-2</v>
      </c>
      <c r="CI600" s="129">
        <f t="shared" ref="CI600" si="11102">AA600/AA622</f>
        <v>3.0458120084883286E-2</v>
      </c>
      <c r="CJ600" s="135">
        <f t="shared" ref="CJ600" si="11103">AB600/AB622</f>
        <v>5.1696495152870989E-2</v>
      </c>
      <c r="CK600" s="136">
        <f t="shared" ref="CK600" si="11104">AC600/AC622</f>
        <v>2.608874281018899E-2</v>
      </c>
    </row>
    <row r="601" spans="1:89" ht="15" thickTop="1" thickBot="1">
      <c r="A601" s="137" t="s">
        <v>19</v>
      </c>
      <c r="B601" s="189">
        <v>450</v>
      </c>
      <c r="C601" s="190">
        <v>229</v>
      </c>
      <c r="D601" s="191">
        <v>194</v>
      </c>
      <c r="E601" s="192">
        <v>207</v>
      </c>
      <c r="F601" s="189">
        <v>404</v>
      </c>
      <c r="G601" s="193">
        <v>210</v>
      </c>
      <c r="H601" s="191">
        <v>408</v>
      </c>
      <c r="I601" s="192">
        <v>335</v>
      </c>
      <c r="J601" s="189">
        <v>73</v>
      </c>
      <c r="K601" s="193">
        <v>126</v>
      </c>
      <c r="L601" s="191">
        <v>137</v>
      </c>
      <c r="M601" s="189">
        <v>253</v>
      </c>
      <c r="N601" s="194">
        <v>381</v>
      </c>
      <c r="O601" s="195">
        <v>477</v>
      </c>
      <c r="P601" s="189">
        <v>292</v>
      </c>
      <c r="Q601" s="193">
        <v>289</v>
      </c>
      <c r="R601" s="191">
        <v>299</v>
      </c>
      <c r="S601" s="192">
        <v>208</v>
      </c>
      <c r="T601" s="189">
        <v>34</v>
      </c>
      <c r="U601" s="193">
        <v>144</v>
      </c>
      <c r="V601" s="191">
        <v>203</v>
      </c>
      <c r="W601" s="192">
        <v>282</v>
      </c>
      <c r="X601" s="189">
        <v>236</v>
      </c>
      <c r="Y601" s="193">
        <v>200</v>
      </c>
      <c r="Z601" s="191">
        <v>400</v>
      </c>
      <c r="AA601" s="189">
        <v>420</v>
      </c>
      <c r="AB601" s="172">
        <f t="shared" si="11049"/>
        <v>3511</v>
      </c>
      <c r="AC601" s="173">
        <f t="shared" si="11050"/>
        <v>3380</v>
      </c>
      <c r="AE601" s="269" t="s">
        <v>13</v>
      </c>
      <c r="AF601" s="20">
        <f t="shared" ref="AF601:BG601" si="11105">SUM(AF598:AF600)</f>
        <v>834</v>
      </c>
      <c r="AG601" s="21">
        <f t="shared" si="11105"/>
        <v>491</v>
      </c>
      <c r="AH601" s="20">
        <f t="shared" si="11105"/>
        <v>387</v>
      </c>
      <c r="AI601" s="21">
        <f t="shared" si="11105"/>
        <v>365</v>
      </c>
      <c r="AJ601" s="20">
        <f t="shared" si="11105"/>
        <v>456</v>
      </c>
      <c r="AK601" s="21">
        <f t="shared" si="11105"/>
        <v>430</v>
      </c>
      <c r="AL601" s="20">
        <f t="shared" si="11105"/>
        <v>956</v>
      </c>
      <c r="AM601" s="21">
        <f t="shared" si="11105"/>
        <v>821</v>
      </c>
      <c r="AN601" s="20">
        <f t="shared" si="11105"/>
        <v>147</v>
      </c>
      <c r="AO601" s="21">
        <f t="shared" si="11105"/>
        <v>317</v>
      </c>
      <c r="AP601" s="20">
        <f t="shared" si="11105"/>
        <v>269</v>
      </c>
      <c r="AQ601" s="21">
        <f t="shared" si="11105"/>
        <v>588</v>
      </c>
      <c r="AR601" s="20">
        <f t="shared" si="11105"/>
        <v>760</v>
      </c>
      <c r="AS601" s="21">
        <f t="shared" si="11105"/>
        <v>937</v>
      </c>
      <c r="AT601" s="20">
        <f t="shared" si="11105"/>
        <v>506</v>
      </c>
      <c r="AU601" s="21">
        <f t="shared" si="11105"/>
        <v>430</v>
      </c>
      <c r="AV601" s="20">
        <f t="shared" si="11105"/>
        <v>684</v>
      </c>
      <c r="AW601" s="21">
        <f t="shared" si="11105"/>
        <v>403</v>
      </c>
      <c r="AX601" s="20">
        <f t="shared" si="11105"/>
        <v>59</v>
      </c>
      <c r="AY601" s="21">
        <f t="shared" si="11105"/>
        <v>259</v>
      </c>
      <c r="AZ601" s="20">
        <f t="shared" si="11105"/>
        <v>418</v>
      </c>
      <c r="BA601" s="21">
        <f t="shared" si="11105"/>
        <v>531</v>
      </c>
      <c r="BB601" s="20">
        <f t="shared" si="11105"/>
        <v>473</v>
      </c>
      <c r="BC601" s="21">
        <f t="shared" si="11105"/>
        <v>431</v>
      </c>
      <c r="BD601" s="20">
        <f t="shared" si="11105"/>
        <v>858</v>
      </c>
      <c r="BE601" s="21">
        <f t="shared" si="11105"/>
        <v>923</v>
      </c>
      <c r="BF601" s="174">
        <f t="shared" si="11105"/>
        <v>6807</v>
      </c>
      <c r="BG601" s="175">
        <f t="shared" si="11105"/>
        <v>6926</v>
      </c>
      <c r="BI601" s="137" t="s">
        <v>19</v>
      </c>
      <c r="BJ601" s="129">
        <f>B601/B622</f>
        <v>8.7124878993223617E-2</v>
      </c>
      <c r="BK601" s="130">
        <f t="shared" ref="BK601" si="11106">C601/C622</f>
        <v>4.2446709916589435E-2</v>
      </c>
      <c r="BL601" s="131">
        <f t="shared" ref="BL601" si="11107">D601/D622</f>
        <v>7.0751276440554345E-2</v>
      </c>
      <c r="BM601" s="132">
        <f t="shared" ref="BM601" si="11108">E601/E622</f>
        <v>6.5176322418136021E-2</v>
      </c>
      <c r="BN601" s="129">
        <f t="shared" ref="BN601" si="11109">F601/F622</f>
        <v>8.4009149511332912E-2</v>
      </c>
      <c r="BO601" s="130">
        <f t="shared" ref="BO601" si="11110">G601/G622</f>
        <v>5.2936728006049913E-2</v>
      </c>
      <c r="BP601" s="131">
        <f t="shared" ref="BP601" si="11111">H601/H622</f>
        <v>5.6658797389251496E-2</v>
      </c>
      <c r="BQ601" s="132">
        <f t="shared" ref="BQ601" si="11112">I601/I622</f>
        <v>4.7163170491341687E-2</v>
      </c>
      <c r="BR601" s="129">
        <f t="shared" ref="BR601" si="11113">J601/J622</f>
        <v>4.5173267326732672E-2</v>
      </c>
      <c r="BS601" s="130">
        <f t="shared" ref="BS601" si="11114">K601/K622</f>
        <v>9.3819806403574083E-2</v>
      </c>
      <c r="BT601" s="131">
        <f t="shared" ref="BT601" si="11115">L601/L622</f>
        <v>3.8321678321678321E-2</v>
      </c>
      <c r="BU601" s="129">
        <f t="shared" ref="BU601" si="11116">M601/M622</f>
        <v>8.190352865004856E-2</v>
      </c>
      <c r="BV601" s="133">
        <f t="shared" ref="BV601" si="11117">N601/N622</f>
        <v>5.9708509637987774E-2</v>
      </c>
      <c r="BW601" s="134">
        <f t="shared" ref="BW601" si="11118">O601/O622</f>
        <v>7.577442414614774E-2</v>
      </c>
      <c r="BX601" s="129">
        <f t="shared" ref="BX601" si="11119">P601/P622</f>
        <v>8.2416031611628568E-2</v>
      </c>
      <c r="BY601" s="130">
        <f t="shared" ref="BY601" si="11120">Q601/Q622</f>
        <v>7.8044828517418313E-2</v>
      </c>
      <c r="BZ601" s="131">
        <f t="shared" ref="BZ601" si="11121">R601/R622</f>
        <v>7.3194614443084449E-2</v>
      </c>
      <c r="CA601" s="132">
        <f t="shared" ref="CA601" si="11122">S601/S622</f>
        <v>5.0399806154591713E-2</v>
      </c>
      <c r="CB601" s="129">
        <f t="shared" ref="CB601" si="11123">T601/T622</f>
        <v>3.2977691561590687E-2</v>
      </c>
      <c r="CC601" s="130">
        <f t="shared" ref="CC601" si="11124">U601/U622</f>
        <v>0.14215202369200394</v>
      </c>
      <c r="CD601" s="131">
        <f t="shared" ref="CD601" si="11125">V601/V622</f>
        <v>4.3853964139122924E-2</v>
      </c>
      <c r="CE601" s="132">
        <f t="shared" ref="CE601" si="11126">W601/W622</f>
        <v>7.6113360323886645E-2</v>
      </c>
      <c r="CF601" s="129">
        <f t="shared" ref="CF601" si="11127">X601/X622</f>
        <v>7.7073807968647948E-2</v>
      </c>
      <c r="CG601" s="130">
        <f t="shared" ref="CG601" si="11128">Y601/Y622</f>
        <v>7.6306753147653561E-2</v>
      </c>
      <c r="CH601" s="131">
        <f t="shared" ref="CH601" si="11129">Z601/Z622</f>
        <v>6.8953628684709528E-2</v>
      </c>
      <c r="CI601" s="129">
        <f t="shared" ref="CI601" si="11130">AA601/AA622</f>
        <v>5.2427911621520412E-2</v>
      </c>
      <c r="CJ601" s="135">
        <f t="shared" ref="CJ601" si="11131">AB601/AB622</f>
        <v>6.5454884414615958E-2</v>
      </c>
      <c r="CK601" s="136">
        <f t="shared" ref="CK601" si="11132">AC601/AC622</f>
        <v>6.3120938223649808E-2</v>
      </c>
    </row>
    <row r="602" spans="1:89" ht="14" thickTop="1">
      <c r="A602" s="146" t="s">
        <v>20</v>
      </c>
      <c r="B602" s="196">
        <v>389</v>
      </c>
      <c r="C602" s="197">
        <v>189</v>
      </c>
      <c r="D602" s="198">
        <v>165</v>
      </c>
      <c r="E602" s="199">
        <v>205</v>
      </c>
      <c r="F602" s="196">
        <v>183</v>
      </c>
      <c r="G602" s="200">
        <v>233</v>
      </c>
      <c r="H602" s="198">
        <v>530</v>
      </c>
      <c r="I602" s="199">
        <v>437</v>
      </c>
      <c r="J602" s="196">
        <v>68</v>
      </c>
      <c r="K602" s="200">
        <v>161</v>
      </c>
      <c r="L602" s="198">
        <v>143</v>
      </c>
      <c r="M602" s="196">
        <v>273</v>
      </c>
      <c r="N602" s="201">
        <v>391</v>
      </c>
      <c r="O602" s="202">
        <v>444</v>
      </c>
      <c r="P602" s="196">
        <v>292</v>
      </c>
      <c r="Q602" s="200">
        <v>204</v>
      </c>
      <c r="R602" s="198">
        <v>346</v>
      </c>
      <c r="S602" s="199">
        <v>189</v>
      </c>
      <c r="T602" s="196">
        <v>22</v>
      </c>
      <c r="U602" s="200">
        <v>127</v>
      </c>
      <c r="V602" s="198">
        <v>211</v>
      </c>
      <c r="W602" s="199">
        <v>264</v>
      </c>
      <c r="X602" s="196">
        <v>245</v>
      </c>
      <c r="Y602" s="200">
        <v>232</v>
      </c>
      <c r="Z602" s="198">
        <v>448</v>
      </c>
      <c r="AA602" s="196">
        <v>434</v>
      </c>
      <c r="AB602" s="172">
        <f t="shared" si="11049"/>
        <v>3433</v>
      </c>
      <c r="AC602" s="173">
        <f t="shared" si="11050"/>
        <v>3392</v>
      </c>
      <c r="BI602" s="146" t="s">
        <v>20</v>
      </c>
      <c r="BJ602" s="129">
        <f>B602/B622</f>
        <v>7.5314617618586641E-2</v>
      </c>
      <c r="BK602" s="130">
        <f t="shared" ref="BK602" si="11133">C602/C622</f>
        <v>3.5032437442075993E-2</v>
      </c>
      <c r="BL602" s="131">
        <f t="shared" ref="BL602" si="11134">D602/D622</f>
        <v>6.0175054704595186E-2</v>
      </c>
      <c r="BM602" s="132">
        <f t="shared" ref="BM602" si="11135">E602/E622</f>
        <v>6.4546599496221657E-2</v>
      </c>
      <c r="BN602" s="129">
        <f t="shared" ref="BN602" si="11136">F602/F622</f>
        <v>3.8053649407361195E-2</v>
      </c>
      <c r="BO602" s="130">
        <f t="shared" ref="BO602" si="11137">G602/G622</f>
        <v>5.8734560120998237E-2</v>
      </c>
      <c r="BP602" s="131">
        <f t="shared" ref="BP602" si="11138">H602/H622</f>
        <v>7.3600888765449249E-2</v>
      </c>
      <c r="BQ602" s="132">
        <f t="shared" ref="BQ602" si="11139">I602/I622</f>
        <v>6.1523300014078561E-2</v>
      </c>
      <c r="BR602" s="129">
        <f t="shared" ref="BR602" si="11140">J602/J622</f>
        <v>4.2079207920792082E-2</v>
      </c>
      <c r="BS602" s="130">
        <f t="shared" ref="BS602" si="11141">K602/K622</f>
        <v>0.11988086373790022</v>
      </c>
      <c r="BT602" s="131">
        <f t="shared" ref="BT602" si="11142">L602/L622</f>
        <v>0.04</v>
      </c>
      <c r="BU602" s="129">
        <f t="shared" ref="BU602" si="11143">M602/M622</f>
        <v>8.8378115895111686E-2</v>
      </c>
      <c r="BV602" s="133">
        <f t="shared" ref="BV602" si="11144">N602/N622</f>
        <v>6.1275662121924465E-2</v>
      </c>
      <c r="BW602" s="134">
        <f t="shared" ref="BW602" si="11145">O602/O622</f>
        <v>7.0532168387609215E-2</v>
      </c>
      <c r="BX602" s="129">
        <f t="shared" ref="BX602" si="11146">P602/P622</f>
        <v>8.2416031611628568E-2</v>
      </c>
      <c r="BY602" s="130">
        <f t="shared" ref="BY602" si="11147">Q602/Q622</f>
        <v>5.5090467188765868E-2</v>
      </c>
      <c r="BZ602" s="131">
        <f t="shared" ref="BZ602" si="11148">R602/R622</f>
        <v>8.4700122399020805E-2</v>
      </c>
      <c r="CA602" s="132">
        <f t="shared" ref="CA602" si="11149">S602/S622</f>
        <v>4.5795977707778046E-2</v>
      </c>
      <c r="CB602" s="129">
        <f t="shared" ref="CB602" si="11150">T602/T622</f>
        <v>2.133850630455868E-2</v>
      </c>
      <c r="CC602" s="130">
        <f t="shared" ref="CC602" si="11151">U602/U622</f>
        <v>0.12537018756169793</v>
      </c>
      <c r="CD602" s="131">
        <f t="shared" ref="CD602" si="11152">V602/V622</f>
        <v>4.5582199179088359E-2</v>
      </c>
      <c r="CE602" s="132">
        <f t="shared" ref="CE602" si="11153">W602/W622</f>
        <v>7.1255060728744934E-2</v>
      </c>
      <c r="CF602" s="129">
        <f t="shared" ref="CF602" si="11154">X602/X622</f>
        <v>8.0013063357282824E-2</v>
      </c>
      <c r="CG602" s="130">
        <f t="shared" ref="CG602" si="11155">Y602/Y622</f>
        <v>8.8515833651278145E-2</v>
      </c>
      <c r="CH602" s="131">
        <f t="shared" ref="CH602" si="11156">Z602/Z622</f>
        <v>7.7228064126874676E-2</v>
      </c>
      <c r="CI602" s="129">
        <f t="shared" ref="CI602" si="11157">AA602/AA622</f>
        <v>5.4175508675571089E-2</v>
      </c>
      <c r="CJ602" s="135">
        <f t="shared" ref="CJ602" si="11158">AB602/AB622</f>
        <v>6.400074571215511E-2</v>
      </c>
      <c r="CK602" s="136">
        <f t="shared" ref="CK602" si="11159">AC602/AC622</f>
        <v>6.3345036229177559E-2</v>
      </c>
    </row>
    <row r="603" spans="1:89" ht="14" thickBot="1">
      <c r="A603" s="137" t="s">
        <v>21</v>
      </c>
      <c r="B603" s="189">
        <v>445</v>
      </c>
      <c r="C603" s="190">
        <v>302</v>
      </c>
      <c r="D603" s="191">
        <v>222</v>
      </c>
      <c r="E603" s="192">
        <v>160</v>
      </c>
      <c r="F603" s="189">
        <v>273</v>
      </c>
      <c r="G603" s="193">
        <v>197</v>
      </c>
      <c r="H603" s="191">
        <v>426</v>
      </c>
      <c r="I603" s="192">
        <v>384</v>
      </c>
      <c r="J603" s="189">
        <v>79</v>
      </c>
      <c r="K603" s="193">
        <v>156</v>
      </c>
      <c r="L603" s="191">
        <v>126</v>
      </c>
      <c r="M603" s="189">
        <v>315</v>
      </c>
      <c r="N603" s="194">
        <v>369</v>
      </c>
      <c r="O603" s="195">
        <v>493</v>
      </c>
      <c r="P603" s="189">
        <v>214</v>
      </c>
      <c r="Q603" s="193">
        <v>226</v>
      </c>
      <c r="R603" s="191">
        <v>338</v>
      </c>
      <c r="S603" s="192">
        <v>214</v>
      </c>
      <c r="T603" s="189">
        <v>37</v>
      </c>
      <c r="U603" s="193">
        <v>132</v>
      </c>
      <c r="V603" s="191">
        <v>207</v>
      </c>
      <c r="W603" s="192">
        <v>267</v>
      </c>
      <c r="X603" s="189">
        <v>228</v>
      </c>
      <c r="Y603" s="193">
        <v>199</v>
      </c>
      <c r="Z603" s="191">
        <v>410</v>
      </c>
      <c r="AA603" s="189">
        <v>489</v>
      </c>
      <c r="AB603" s="172">
        <f t="shared" si="11049"/>
        <v>3374</v>
      </c>
      <c r="AC603" s="173">
        <f t="shared" si="11050"/>
        <v>3534</v>
      </c>
      <c r="AE603" s="272" t="s">
        <v>85</v>
      </c>
      <c r="BI603" s="137" t="s">
        <v>21</v>
      </c>
      <c r="BJ603" s="129">
        <f>B603/B622</f>
        <v>8.6156824782187807E-2</v>
      </c>
      <c r="BK603" s="130">
        <f t="shared" ref="BK603" si="11160">C603/C622</f>
        <v>5.5977757182576457E-2</v>
      </c>
      <c r="BL603" s="131">
        <f t="shared" ref="BL603" si="11161">D603/D622</f>
        <v>8.0962800875273522E-2</v>
      </c>
      <c r="BM603" s="132">
        <f t="shared" ref="BM603" si="11162">E603/E622</f>
        <v>5.0377833753148617E-2</v>
      </c>
      <c r="BN603" s="129">
        <f t="shared" ref="BN603" si="11163">F603/F622</f>
        <v>5.6768558951965066E-2</v>
      </c>
      <c r="BO603" s="130">
        <f t="shared" ref="BO603" si="11164">G603/G622</f>
        <v>4.9659692462818247E-2</v>
      </c>
      <c r="BP603" s="131">
        <f t="shared" ref="BP603" si="11165">H603/H622</f>
        <v>5.9158450215247883E-2</v>
      </c>
      <c r="BQ603" s="132">
        <f t="shared" ref="BQ603" si="11166">I603/I622</f>
        <v>5.4061664085597635E-2</v>
      </c>
      <c r="BR603" s="129">
        <f t="shared" ref="BR603" si="11167">J603/J622</f>
        <v>4.8886138613861388E-2</v>
      </c>
      <c r="BS603" s="130">
        <f t="shared" ref="BS603" si="11168">K603/K622</f>
        <v>0.11615785554728221</v>
      </c>
      <c r="BT603" s="131">
        <f t="shared" ref="BT603" si="11169">L603/L622</f>
        <v>3.5244755244755246E-2</v>
      </c>
      <c r="BU603" s="129">
        <f t="shared" ref="BU603" si="11170">M603/M622</f>
        <v>0.10197474910974426</v>
      </c>
      <c r="BV603" s="133">
        <f t="shared" ref="BV603" si="11171">N603/N622</f>
        <v>5.7827926657263752E-2</v>
      </c>
      <c r="BW603" s="134">
        <f t="shared" ref="BW603" si="11172">O603/O622</f>
        <v>7.8316123907863383E-2</v>
      </c>
      <c r="BX603" s="129">
        <f t="shared" ref="BX603" si="11173">P603/P622</f>
        <v>6.0400790290714088E-2</v>
      </c>
      <c r="BY603" s="130">
        <f t="shared" ref="BY603" si="11174">Q603/Q622</f>
        <v>6.1031596003240617E-2</v>
      </c>
      <c r="BZ603" s="131">
        <f t="shared" ref="BZ603" si="11175">R603/R622</f>
        <v>8.2741738066095472E-2</v>
      </c>
      <c r="CA603" s="132">
        <f t="shared" ref="CA603" si="11176">S603/S622</f>
        <v>5.1853646716743397E-2</v>
      </c>
      <c r="CB603" s="129">
        <f t="shared" ref="CB603" si="11177">T603/T622</f>
        <v>3.5887487875848688E-2</v>
      </c>
      <c r="CC603" s="130">
        <f t="shared" ref="CC603" si="11178">U603/U622</f>
        <v>0.13030602171767028</v>
      </c>
      <c r="CD603" s="131">
        <f t="shared" ref="CD603" si="11179">V603/V622</f>
        <v>4.4718081659105638E-2</v>
      </c>
      <c r="CE603" s="132">
        <f t="shared" ref="CE603" si="11180">W603/W622</f>
        <v>7.2064777327935217E-2</v>
      </c>
      <c r="CF603" s="129">
        <f t="shared" ref="CF603" si="11181">X603/X622</f>
        <v>7.4461136512083609E-2</v>
      </c>
      <c r="CG603" s="130">
        <f t="shared" ref="CG603" si="11182">Y603/Y622</f>
        <v>7.5925219381915293E-2</v>
      </c>
      <c r="CH603" s="131">
        <f t="shared" ref="CH603" si="11183">Z603/Z622</f>
        <v>7.0677469401827273E-2</v>
      </c>
      <c r="CI603" s="129">
        <f t="shared" ref="CI603" si="11184">AA603/AA622</f>
        <v>6.1041068530770189E-2</v>
      </c>
      <c r="CJ603" s="135">
        <f t="shared" ref="CJ603" si="11185">AB603/AB622</f>
        <v>6.2900820283370615E-2</v>
      </c>
      <c r="CK603" s="136">
        <f t="shared" ref="CK603" si="11186">AC603/AC622</f>
        <v>6.5996862627922606E-2</v>
      </c>
    </row>
    <row r="604" spans="1:89" ht="15" thickTop="1" thickBot="1">
      <c r="A604" s="146" t="s">
        <v>22</v>
      </c>
      <c r="B604" s="196">
        <v>402</v>
      </c>
      <c r="C604" s="197">
        <v>371</v>
      </c>
      <c r="D604" s="198">
        <v>237</v>
      </c>
      <c r="E604" s="199">
        <v>159</v>
      </c>
      <c r="F604" s="196">
        <v>422</v>
      </c>
      <c r="G604" s="200">
        <v>183</v>
      </c>
      <c r="H604" s="198">
        <v>517</v>
      </c>
      <c r="I604" s="199">
        <v>365</v>
      </c>
      <c r="J604" s="196">
        <v>105</v>
      </c>
      <c r="K604" s="200">
        <v>132</v>
      </c>
      <c r="L604" s="198">
        <v>150</v>
      </c>
      <c r="M604" s="196">
        <v>286</v>
      </c>
      <c r="N604" s="201">
        <v>380</v>
      </c>
      <c r="O604" s="202">
        <v>590</v>
      </c>
      <c r="P604" s="196">
        <v>232</v>
      </c>
      <c r="Q604" s="200">
        <v>249</v>
      </c>
      <c r="R604" s="198">
        <v>301</v>
      </c>
      <c r="S604" s="199">
        <v>206</v>
      </c>
      <c r="T604" s="196">
        <v>38</v>
      </c>
      <c r="U604" s="200">
        <v>86</v>
      </c>
      <c r="V604" s="198">
        <v>212</v>
      </c>
      <c r="W604" s="199">
        <v>324</v>
      </c>
      <c r="X604" s="196">
        <v>183</v>
      </c>
      <c r="Y604" s="200">
        <v>173</v>
      </c>
      <c r="Z604" s="198">
        <v>404</v>
      </c>
      <c r="AA604" s="196">
        <v>376</v>
      </c>
      <c r="AB604" s="172">
        <f t="shared" si="11049"/>
        <v>3583</v>
      </c>
      <c r="AC604" s="173">
        <f t="shared" si="11050"/>
        <v>3500</v>
      </c>
      <c r="AE604" s="298" t="s">
        <v>0</v>
      </c>
      <c r="AF604" s="292" t="s">
        <v>1</v>
      </c>
      <c r="AG604" s="293"/>
      <c r="AH604" s="292" t="s">
        <v>2</v>
      </c>
      <c r="AI604" s="293"/>
      <c r="AJ604" s="292" t="s">
        <v>3</v>
      </c>
      <c r="AK604" s="293"/>
      <c r="AL604" s="292" t="s">
        <v>4</v>
      </c>
      <c r="AM604" s="293"/>
      <c r="AN604" s="292" t="s">
        <v>5</v>
      </c>
      <c r="AO604" s="293"/>
      <c r="AP604" s="292" t="s">
        <v>6</v>
      </c>
      <c r="AQ604" s="293"/>
      <c r="AR604" s="292" t="s">
        <v>7</v>
      </c>
      <c r="AS604" s="293"/>
      <c r="AT604" s="292" t="s">
        <v>8</v>
      </c>
      <c r="AU604" s="293"/>
      <c r="AV604" s="292" t="s">
        <v>9</v>
      </c>
      <c r="AW604" s="293"/>
      <c r="AX604" s="292" t="s">
        <v>10</v>
      </c>
      <c r="AY604" s="293"/>
      <c r="AZ604" s="292" t="s">
        <v>11</v>
      </c>
      <c r="BA604" s="293"/>
      <c r="BB604" s="292" t="s">
        <v>12</v>
      </c>
      <c r="BC604" s="293"/>
      <c r="BD604" s="294" t="s">
        <v>40</v>
      </c>
      <c r="BE604" s="295"/>
      <c r="BF604" s="296" t="s">
        <v>41</v>
      </c>
      <c r="BG604" s="297"/>
      <c r="BI604" s="146" t="s">
        <v>22</v>
      </c>
      <c r="BJ604" s="129">
        <f>B604/B622</f>
        <v>7.7831558567279774E-2</v>
      </c>
      <c r="BK604" s="130">
        <f t="shared" ref="BK604" si="11187">C604/C622</f>
        <v>6.8767377201112145E-2</v>
      </c>
      <c r="BL604" s="131">
        <f t="shared" ref="BL604" si="11188">D604/D622</f>
        <v>8.6433260393873085E-2</v>
      </c>
      <c r="BM604" s="132">
        <f t="shared" ref="BM604" si="11189">E604/E622</f>
        <v>5.0062972292191435E-2</v>
      </c>
      <c r="BN604" s="129">
        <f t="shared" ref="BN604" si="11190">F604/F622</f>
        <v>8.775213142025369E-2</v>
      </c>
      <c r="BO604" s="130">
        <f t="shared" ref="BO604" si="11191">G604/G622</f>
        <v>4.6130577262414922E-2</v>
      </c>
      <c r="BP604" s="131">
        <f t="shared" ref="BP604" si="11192">H604/H622</f>
        <v>7.1795583946674069E-2</v>
      </c>
      <c r="BQ604" s="132">
        <f t="shared" ref="BQ604" si="11193">I604/I622</f>
        <v>5.1386737998029001E-2</v>
      </c>
      <c r="BR604" s="129">
        <f t="shared" ref="BR604" si="11194">J604/J622</f>
        <v>6.4975247524752477E-2</v>
      </c>
      <c r="BS604" s="130">
        <f t="shared" ref="BS604" si="11195">K604/K622</f>
        <v>9.8287416232315711E-2</v>
      </c>
      <c r="BT604" s="131">
        <f t="shared" ref="BT604" si="11196">L604/L622</f>
        <v>4.195804195804196E-2</v>
      </c>
      <c r="BU604" s="129">
        <f t="shared" ref="BU604" si="11197">M604/M622</f>
        <v>9.2586597604402715E-2</v>
      </c>
      <c r="BV604" s="133">
        <f t="shared" ref="BV604" si="11198">N604/N622</f>
        <v>5.9551794389594105E-2</v>
      </c>
      <c r="BW604" s="134">
        <f t="shared" ref="BW604" si="11199">O604/O622</f>
        <v>9.3725178713264495E-2</v>
      </c>
      <c r="BX604" s="129">
        <f t="shared" ref="BX604" si="11200">P604/P622</f>
        <v>6.5481230595540507E-2</v>
      </c>
      <c r="BY604" s="130">
        <f t="shared" ref="BY604" si="11201">Q604/Q622</f>
        <v>6.7242776127464224E-2</v>
      </c>
      <c r="BZ604" s="131">
        <f t="shared" ref="BZ604" si="11202">R604/R622</f>
        <v>7.3684210526315783E-2</v>
      </c>
      <c r="CA604" s="132">
        <f t="shared" ref="CA604" si="11203">S604/S622</f>
        <v>4.9915192633874485E-2</v>
      </c>
      <c r="CB604" s="129">
        <f t="shared" ref="CB604" si="11204">T604/T622</f>
        <v>3.6857419980601359E-2</v>
      </c>
      <c r="CC604" s="130">
        <f t="shared" ref="CC604" si="11205">U604/U622</f>
        <v>8.489634748272458E-2</v>
      </c>
      <c r="CD604" s="131">
        <f t="shared" ref="CD604" si="11206">V604/V622</f>
        <v>4.5798228559084032E-2</v>
      </c>
      <c r="CE604" s="132">
        <f t="shared" ref="CE604" si="11207">W604/W622</f>
        <v>8.7449392712550603E-2</v>
      </c>
      <c r="CF604" s="129">
        <f t="shared" ref="CF604" si="11208">X604/X622</f>
        <v>5.9764859568909208E-2</v>
      </c>
      <c r="CG604" s="130">
        <f t="shared" ref="CG604" si="11209">Y604/Y622</f>
        <v>6.600534147272033E-2</v>
      </c>
      <c r="CH604" s="131">
        <f t="shared" ref="CH604" si="11210">Z604/Z622</f>
        <v>6.9643164971556634E-2</v>
      </c>
      <c r="CI604" s="129">
        <f t="shared" ref="CI604" si="11211">AA604/AA622</f>
        <v>4.6935463737361127E-2</v>
      </c>
      <c r="CJ604" s="135">
        <f t="shared" ref="CJ604" si="11212">AB604/AB622</f>
        <v>6.6797166293810592E-2</v>
      </c>
      <c r="CK604" s="136">
        <f t="shared" ref="CK604" si="11213">AC604/AC622</f>
        <v>6.5361918278927317E-2</v>
      </c>
    </row>
    <row r="605" spans="1:89" ht="15" thickTop="1" thickBot="1">
      <c r="A605" s="137" t="s">
        <v>23</v>
      </c>
      <c r="B605" s="189">
        <v>306</v>
      </c>
      <c r="C605" s="190">
        <v>268</v>
      </c>
      <c r="D605" s="191">
        <v>213</v>
      </c>
      <c r="E605" s="192">
        <v>155</v>
      </c>
      <c r="F605" s="189">
        <v>292</v>
      </c>
      <c r="G605" s="193">
        <v>153</v>
      </c>
      <c r="H605" s="191">
        <v>390</v>
      </c>
      <c r="I605" s="192">
        <v>417</v>
      </c>
      <c r="J605" s="189">
        <v>128</v>
      </c>
      <c r="K605" s="193">
        <v>128</v>
      </c>
      <c r="L605" s="191">
        <v>177</v>
      </c>
      <c r="M605" s="189">
        <v>292</v>
      </c>
      <c r="N605" s="194">
        <v>335</v>
      </c>
      <c r="O605" s="195">
        <v>470</v>
      </c>
      <c r="P605" s="189">
        <v>207</v>
      </c>
      <c r="Q605" s="193">
        <v>161</v>
      </c>
      <c r="R605" s="191">
        <v>300</v>
      </c>
      <c r="S605" s="192">
        <v>233</v>
      </c>
      <c r="T605" s="189">
        <v>50</v>
      </c>
      <c r="U605" s="193">
        <v>76</v>
      </c>
      <c r="V605" s="191">
        <v>239</v>
      </c>
      <c r="W605" s="192">
        <v>298</v>
      </c>
      <c r="X605" s="189">
        <v>185</v>
      </c>
      <c r="Y605" s="193">
        <v>155</v>
      </c>
      <c r="Z605" s="191">
        <v>344</v>
      </c>
      <c r="AA605" s="189">
        <v>408</v>
      </c>
      <c r="AB605" s="172">
        <f t="shared" si="11049"/>
        <v>3166</v>
      </c>
      <c r="AC605" s="173">
        <f t="shared" si="11050"/>
        <v>3214</v>
      </c>
      <c r="AE605" s="299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5.9244917715392059E-2</v>
      </c>
      <c r="BK605" s="130">
        <f t="shared" ref="BK605" si="11214">C605/C622</f>
        <v>4.9675625579240039E-2</v>
      </c>
      <c r="BL605" s="131">
        <f t="shared" ref="BL605" si="11215">D605/D622</f>
        <v>7.7680525164113792E-2</v>
      </c>
      <c r="BM605" s="132">
        <f t="shared" ref="BM605" si="11216">E605/E622</f>
        <v>4.8803526448362722E-2</v>
      </c>
      <c r="BN605" s="129">
        <f t="shared" ref="BN605" si="11217">F605/F622</f>
        <v>6.0719484300270327E-2</v>
      </c>
      <c r="BO605" s="130">
        <f t="shared" ref="BO605" si="11218">G605/G622</f>
        <v>3.8568187547264939E-2</v>
      </c>
      <c r="BP605" s="131">
        <f t="shared" ref="BP605" si="11219">H605/H622</f>
        <v>5.4159144563255102E-2</v>
      </c>
      <c r="BQ605" s="132">
        <f t="shared" ref="BQ605" si="11220">I605/I622</f>
        <v>5.8707588342953684E-2</v>
      </c>
      <c r="BR605" s="129">
        <f t="shared" ref="BR605" si="11221">J605/J622</f>
        <v>7.9207920792079209E-2</v>
      </c>
      <c r="BS605" s="130">
        <f t="shared" ref="BS605" si="11222">K605/K622</f>
        <v>9.5309009679821297E-2</v>
      </c>
      <c r="BT605" s="131">
        <f t="shared" ref="BT605" si="11223">L605/L622</f>
        <v>4.951048951048951E-2</v>
      </c>
      <c r="BU605" s="129">
        <f t="shared" ref="BU605" si="11224">M605/M622</f>
        <v>9.452897377792166E-2</v>
      </c>
      <c r="BV605" s="133">
        <f t="shared" ref="BV605" si="11225">N605/N622</f>
        <v>5.2499608211879017E-2</v>
      </c>
      <c r="BW605" s="134">
        <f t="shared" ref="BW605" si="11226">O605/O622</f>
        <v>7.4662430500397142E-2</v>
      </c>
      <c r="BX605" s="129">
        <f t="shared" ref="BX605" si="11227">P605/P622</f>
        <v>5.8425063505503812E-2</v>
      </c>
      <c r="BY605" s="130">
        <f t="shared" ref="BY605" si="11228">Q605/Q622</f>
        <v>4.3478260869565216E-2</v>
      </c>
      <c r="BZ605" s="131">
        <f t="shared" ref="BZ605" si="11229">R605/R622</f>
        <v>7.3439412484700123E-2</v>
      </c>
      <c r="CA605" s="132">
        <f t="shared" ref="CA605" si="11230">S605/S622</f>
        <v>5.6457475163557064E-2</v>
      </c>
      <c r="CB605" s="129">
        <f t="shared" ref="CB605" si="11231">T605/T622</f>
        <v>4.8496605237633363E-2</v>
      </c>
      <c r="CC605" s="130">
        <f t="shared" ref="CC605" si="11232">U605/U622</f>
        <v>7.5024679170779859E-2</v>
      </c>
      <c r="CD605" s="131">
        <f t="shared" ref="CD605" si="11233">V605/V622</f>
        <v>5.1631021818967379E-2</v>
      </c>
      <c r="CE605" s="132">
        <f t="shared" ref="CE605" si="11234">W605/W622</f>
        <v>8.0431848852901486E-2</v>
      </c>
      <c r="CF605" s="129">
        <f t="shared" ref="CF605" si="11235">X605/X622</f>
        <v>6.0418027433050296E-2</v>
      </c>
      <c r="CG605" s="130">
        <f t="shared" ref="CG605" si="11236">Y605/Y622</f>
        <v>5.9137733689431517E-2</v>
      </c>
      <c r="CH605" s="131">
        <f t="shared" ref="CH605" si="11237">Z605/Z622</f>
        <v>5.9300120668850195E-2</v>
      </c>
      <c r="CI605" s="129">
        <f t="shared" ref="CI605" si="11238">AA605/AA622</f>
        <v>5.0929971289476968E-2</v>
      </c>
      <c r="CJ605" s="135">
        <f t="shared" ref="CJ605" si="11239">AB605/AB622</f>
        <v>5.9023117076808351E-2</v>
      </c>
      <c r="CK605" s="136">
        <f t="shared" ref="CK605" si="11240">AC605/AC622</f>
        <v>6.002091581384926E-2</v>
      </c>
    </row>
    <row r="606" spans="1:89" ht="14" thickTop="1">
      <c r="A606" s="146" t="s">
        <v>24</v>
      </c>
      <c r="B606" s="203">
        <v>279</v>
      </c>
      <c r="C606" s="197">
        <v>318</v>
      </c>
      <c r="D606" s="198">
        <v>192</v>
      </c>
      <c r="E606" s="199">
        <v>177</v>
      </c>
      <c r="F606" s="196">
        <v>385</v>
      </c>
      <c r="G606" s="200">
        <v>205</v>
      </c>
      <c r="H606" s="198">
        <v>459</v>
      </c>
      <c r="I606" s="199">
        <v>404</v>
      </c>
      <c r="J606" s="196">
        <v>121</v>
      </c>
      <c r="K606" s="200">
        <v>90</v>
      </c>
      <c r="L606" s="198">
        <v>168</v>
      </c>
      <c r="M606" s="196">
        <v>247</v>
      </c>
      <c r="N606" s="201">
        <v>358</v>
      </c>
      <c r="O606" s="204">
        <v>455</v>
      </c>
      <c r="P606" s="196">
        <v>222</v>
      </c>
      <c r="Q606" s="200">
        <v>210</v>
      </c>
      <c r="R606" s="198">
        <v>287</v>
      </c>
      <c r="S606" s="199">
        <v>232</v>
      </c>
      <c r="T606" s="196">
        <v>48</v>
      </c>
      <c r="U606" s="200">
        <v>77</v>
      </c>
      <c r="V606" s="198">
        <v>219</v>
      </c>
      <c r="W606" s="205">
        <v>250</v>
      </c>
      <c r="X606" s="196">
        <v>163</v>
      </c>
      <c r="Y606" s="200">
        <v>126</v>
      </c>
      <c r="Z606" s="198">
        <v>313</v>
      </c>
      <c r="AA606" s="196">
        <v>494</v>
      </c>
      <c r="AB606" s="172">
        <f t="shared" si="11049"/>
        <v>3214</v>
      </c>
      <c r="AC606" s="173">
        <f t="shared" si="11050"/>
        <v>3285</v>
      </c>
      <c r="AE606" s="275" t="str">
        <f>$AE$17</f>
        <v>17:00 - 17:59</v>
      </c>
      <c r="AF606" s="126">
        <f t="shared" ref="AF606:AU608" si="11241">SUMIF($A$9:$A$32,$AE606,B$598:B$621)</f>
        <v>302</v>
      </c>
      <c r="AG606" s="186">
        <f t="shared" si="11241"/>
        <v>425</v>
      </c>
      <c r="AH606" s="127">
        <f t="shared" si="11241"/>
        <v>180</v>
      </c>
      <c r="AI606" s="180">
        <f t="shared" si="11241"/>
        <v>195</v>
      </c>
      <c r="AJ606" s="126">
        <f t="shared" si="11241"/>
        <v>273</v>
      </c>
      <c r="AK606" s="128">
        <f t="shared" si="11241"/>
        <v>336</v>
      </c>
      <c r="AL606" s="127">
        <f t="shared" si="11241"/>
        <v>532</v>
      </c>
      <c r="AM606" s="180">
        <f t="shared" si="11241"/>
        <v>645</v>
      </c>
      <c r="AN606" s="126">
        <f t="shared" si="11241"/>
        <v>147</v>
      </c>
      <c r="AO606" s="128">
        <f t="shared" si="11241"/>
        <v>38</v>
      </c>
      <c r="AP606" s="127">
        <f t="shared" si="11241"/>
        <v>268</v>
      </c>
      <c r="AQ606" s="126">
        <f t="shared" si="11241"/>
        <v>127</v>
      </c>
      <c r="AR606" s="179">
        <f t="shared" si="11241"/>
        <v>477</v>
      </c>
      <c r="AS606" s="181">
        <f t="shared" si="11241"/>
        <v>406</v>
      </c>
      <c r="AT606" s="126">
        <f t="shared" si="11241"/>
        <v>308</v>
      </c>
      <c r="AU606" s="128">
        <f t="shared" si="11241"/>
        <v>276</v>
      </c>
      <c r="AV606" s="127">
        <f t="shared" ref="AP606:BE608" si="11242">SUMIF($A$9:$A$32,$AE606,R$598:R$621)</f>
        <v>279</v>
      </c>
      <c r="AW606" s="180">
        <f t="shared" si="11242"/>
        <v>367</v>
      </c>
      <c r="AX606" s="126">
        <f t="shared" si="11242"/>
        <v>150</v>
      </c>
      <c r="AY606" s="128">
        <f t="shared" si="11242"/>
        <v>26</v>
      </c>
      <c r="AZ606" s="127">
        <f t="shared" si="11242"/>
        <v>435</v>
      </c>
      <c r="BA606" s="180">
        <f t="shared" si="11242"/>
        <v>207</v>
      </c>
      <c r="BB606" s="126">
        <f t="shared" si="11242"/>
        <v>264</v>
      </c>
      <c r="BC606" s="128">
        <f t="shared" si="11242"/>
        <v>176</v>
      </c>
      <c r="BD606" s="184">
        <f t="shared" si="11242"/>
        <v>390</v>
      </c>
      <c r="BE606" s="185">
        <f t="shared" si="11242"/>
        <v>597</v>
      </c>
      <c r="BF606" s="170">
        <f>AF606+AH606+AJ606+AL606+AN606+AP606+AR606+AT606+AV606+AX606+AZ606+BB606+BD606</f>
        <v>4005</v>
      </c>
      <c r="BG606" s="171">
        <f>AG606+AI606+AK606+AM606+AO606+AQ606+AS606+AU606+AW606+AY606+BA606+BC606+BE606</f>
        <v>3821</v>
      </c>
      <c r="BI606" s="146" t="s">
        <v>24</v>
      </c>
      <c r="BJ606" s="129">
        <f>B606/B622</f>
        <v>5.4017424975798645E-2</v>
      </c>
      <c r="BK606" s="130">
        <f t="shared" ref="BK606" si="11243">C606/C622</f>
        <v>5.8943466172381838E-2</v>
      </c>
      <c r="BL606" s="131">
        <f t="shared" ref="BL606" si="11244">D606/D622</f>
        <v>7.0021881838074396E-2</v>
      </c>
      <c r="BM606" s="132">
        <f t="shared" ref="BM606" si="11245">E606/E622</f>
        <v>5.5730478589420658E-2</v>
      </c>
      <c r="BN606" s="129">
        <f t="shared" ref="BN606" si="11246">F606/F622</f>
        <v>8.0058224163027658E-2</v>
      </c>
      <c r="BO606" s="130">
        <f t="shared" ref="BO606" si="11247">G606/G622</f>
        <v>5.167632972019158E-2</v>
      </c>
      <c r="BP606" s="131">
        <f t="shared" ref="BP606" si="11248">H606/H622</f>
        <v>6.3741147062907927E-2</v>
      </c>
      <c r="BQ606" s="132">
        <f t="shared" ref="BQ606" si="11249">I606/I622</f>
        <v>5.6877375756722512E-2</v>
      </c>
      <c r="BR606" s="129">
        <f t="shared" ref="BR606" si="11250">J606/J622</f>
        <v>7.4876237623762373E-2</v>
      </c>
      <c r="BS606" s="130">
        <f t="shared" ref="BS606" si="11251">K606/K622</f>
        <v>6.7014147431124355E-2</v>
      </c>
      <c r="BT606" s="131">
        <f t="shared" ref="BT606" si="11252">L606/L622</f>
        <v>4.6993006993006993E-2</v>
      </c>
      <c r="BU606" s="129">
        <f t="shared" ref="BU606" si="11253">M606/M622</f>
        <v>7.9961152476529615E-2</v>
      </c>
      <c r="BV606" s="133">
        <f t="shared" ref="BV606" si="11254">N606/N622</f>
        <v>5.6104058924933399E-2</v>
      </c>
      <c r="BW606" s="134">
        <f t="shared" ref="BW606" si="11255">O606/O622</f>
        <v>7.2279586973788723E-2</v>
      </c>
      <c r="BX606" s="129">
        <f t="shared" ref="BX606" si="11256">P606/P622</f>
        <v>6.2658763759525823E-2</v>
      </c>
      <c r="BY606" s="130">
        <f t="shared" ref="BY606" si="11257">Q606/Q622</f>
        <v>5.6710775047258979E-2</v>
      </c>
      <c r="BZ606" s="131">
        <f t="shared" ref="BZ606" si="11258">R606/R622</f>
        <v>7.0257037943696449E-2</v>
      </c>
      <c r="CA606" s="132">
        <f t="shared" ref="CA606" si="11259">S606/S622</f>
        <v>5.621516840319845E-2</v>
      </c>
      <c r="CB606" s="129">
        <f t="shared" ref="CB606" si="11260">T606/T622</f>
        <v>4.6556741028128033E-2</v>
      </c>
      <c r="CC606" s="130">
        <f t="shared" ref="CC606" si="11261">U606/U622</f>
        <v>7.6011846001974331E-2</v>
      </c>
      <c r="CD606" s="131">
        <f t="shared" ref="CD606" si="11262">V606/V622</f>
        <v>4.7310434219053794E-2</v>
      </c>
      <c r="CE606" s="132">
        <f t="shared" ref="CE606" si="11263">W606/W622</f>
        <v>6.7476383265856948E-2</v>
      </c>
      <c r="CF606" s="129">
        <f t="shared" ref="CF606" si="11264">X606/X622</f>
        <v>5.3233180927498368E-2</v>
      </c>
      <c r="CG606" s="130">
        <f t="shared" ref="CG606" si="11265">Y606/Y622</f>
        <v>4.807325448302175E-2</v>
      </c>
      <c r="CH606" s="131">
        <f t="shared" ref="CH606" si="11266">Z606/Z622</f>
        <v>5.395621444578521E-2</v>
      </c>
      <c r="CI606" s="129">
        <f t="shared" ref="CI606" si="11267">AA606/AA622</f>
        <v>6.1665210335788291E-2</v>
      </c>
      <c r="CJ606" s="135">
        <f t="shared" ref="CJ606" si="11268">AB606/AB622</f>
        <v>5.9917971662938108E-2</v>
      </c>
      <c r="CK606" s="136">
        <f t="shared" ref="CK606" si="11269">AC606/AC622</f>
        <v>6.1346829013221783E-2</v>
      </c>
    </row>
    <row r="607" spans="1:89">
      <c r="A607" s="137" t="s">
        <v>25</v>
      </c>
      <c r="B607" s="206">
        <v>260</v>
      </c>
      <c r="C607" s="190">
        <v>286</v>
      </c>
      <c r="D607" s="191">
        <v>179</v>
      </c>
      <c r="E607" s="192">
        <v>176</v>
      </c>
      <c r="F607" s="189">
        <v>316</v>
      </c>
      <c r="G607" s="193">
        <v>224</v>
      </c>
      <c r="H607" s="191">
        <v>457</v>
      </c>
      <c r="I607" s="192">
        <v>491</v>
      </c>
      <c r="J607" s="189">
        <v>118</v>
      </c>
      <c r="K607" s="190">
        <v>75</v>
      </c>
      <c r="L607" s="191">
        <v>148</v>
      </c>
      <c r="M607" s="189">
        <v>218</v>
      </c>
      <c r="N607" s="194">
        <v>372</v>
      </c>
      <c r="O607" s="207">
        <v>415</v>
      </c>
      <c r="P607" s="189">
        <v>189</v>
      </c>
      <c r="Q607" s="190">
        <v>216</v>
      </c>
      <c r="R607" s="191">
        <v>306</v>
      </c>
      <c r="S607" s="192">
        <v>273</v>
      </c>
      <c r="T607" s="198">
        <v>55</v>
      </c>
      <c r="U607" s="189">
        <v>47</v>
      </c>
      <c r="V607" s="191">
        <v>211</v>
      </c>
      <c r="W607" s="208">
        <v>276</v>
      </c>
      <c r="X607" s="189">
        <v>148</v>
      </c>
      <c r="Y607" s="193">
        <v>133</v>
      </c>
      <c r="Z607" s="191">
        <v>335</v>
      </c>
      <c r="AA607" s="189">
        <v>575</v>
      </c>
      <c r="AB607" s="172">
        <f t="shared" si="11049"/>
        <v>3094</v>
      </c>
      <c r="AC607" s="173">
        <f t="shared" si="11050"/>
        <v>3405</v>
      </c>
      <c r="AE607" s="277" t="str">
        <f>$AE$18</f>
        <v>18:00 - 18:59</v>
      </c>
      <c r="AF607" s="126">
        <f t="shared" si="11241"/>
        <v>367</v>
      </c>
      <c r="AG607" s="190">
        <f t="shared" si="11241"/>
        <v>470</v>
      </c>
      <c r="AH607" s="191">
        <f t="shared" si="11241"/>
        <v>153</v>
      </c>
      <c r="AI607" s="192">
        <f t="shared" si="11241"/>
        <v>257</v>
      </c>
      <c r="AJ607" s="278">
        <f t="shared" si="11241"/>
        <v>195</v>
      </c>
      <c r="AK607" s="193">
        <f t="shared" si="11241"/>
        <v>426</v>
      </c>
      <c r="AL607" s="191">
        <f t="shared" si="11241"/>
        <v>471</v>
      </c>
      <c r="AM607" s="192">
        <f t="shared" si="11241"/>
        <v>650</v>
      </c>
      <c r="AN607" s="278">
        <f t="shared" si="11241"/>
        <v>122</v>
      </c>
      <c r="AO607" s="193">
        <f t="shared" si="11241"/>
        <v>58</v>
      </c>
      <c r="AP607" s="191">
        <f t="shared" si="11242"/>
        <v>296</v>
      </c>
      <c r="AQ607" s="278">
        <f t="shared" si="11242"/>
        <v>107</v>
      </c>
      <c r="AR607" s="194">
        <f t="shared" si="11242"/>
        <v>465</v>
      </c>
      <c r="AS607" s="195">
        <f t="shared" si="11242"/>
        <v>412</v>
      </c>
      <c r="AT607" s="278">
        <f t="shared" si="11242"/>
        <v>194</v>
      </c>
      <c r="AU607" s="193">
        <f t="shared" si="11242"/>
        <v>341</v>
      </c>
      <c r="AV607" s="191">
        <f t="shared" si="11242"/>
        <v>198</v>
      </c>
      <c r="AW607" s="192">
        <f t="shared" si="11242"/>
        <v>314</v>
      </c>
      <c r="AX607" s="278">
        <f t="shared" si="11242"/>
        <v>89</v>
      </c>
      <c r="AY607" s="193">
        <f t="shared" si="11242"/>
        <v>27</v>
      </c>
      <c r="AZ607" s="191">
        <f t="shared" si="11242"/>
        <v>503</v>
      </c>
      <c r="BA607" s="192">
        <f t="shared" si="11242"/>
        <v>169</v>
      </c>
      <c r="BB607" s="278">
        <f t="shared" si="11242"/>
        <v>256</v>
      </c>
      <c r="BC607" s="193">
        <f t="shared" si="11242"/>
        <v>221</v>
      </c>
      <c r="BD607" s="191">
        <f t="shared" si="11242"/>
        <v>267</v>
      </c>
      <c r="BE607" s="278">
        <f t="shared" si="11242"/>
        <v>636</v>
      </c>
      <c r="BF607" s="172">
        <f>SUM(AF607,AH607,AJ607,AL607,AN607,AP607,AR607,AT607,AV607,AX607,AZ607,BB607,BD607)</f>
        <v>3576</v>
      </c>
      <c r="BG607" s="173">
        <f>SUM(AG607,AI607,AK607,AM607,AO607,AQ607,AS607,AU607,AW607,AY607,BA607,BC607,BE607)</f>
        <v>4088</v>
      </c>
      <c r="BI607" s="137" t="s">
        <v>25</v>
      </c>
      <c r="BJ607" s="129">
        <f>B607/B622</f>
        <v>5.033881897386254E-2</v>
      </c>
      <c r="BK607" s="130">
        <f t="shared" ref="BK607" si="11270">C607/C622</f>
        <v>5.3012048192771083E-2</v>
      </c>
      <c r="BL607" s="131">
        <f t="shared" ref="BL607" si="11271">D607/D622</f>
        <v>6.5280816921954782E-2</v>
      </c>
      <c r="BM607" s="132">
        <f t="shared" ref="BM607" si="11272">E607/E622</f>
        <v>5.5415617128463476E-2</v>
      </c>
      <c r="BN607" s="129">
        <f t="shared" ref="BN607" si="11273">F607/F622</f>
        <v>6.5710126845498026E-2</v>
      </c>
      <c r="BO607" s="130">
        <f t="shared" ref="BO607" si="11274">G607/G622</f>
        <v>5.6465843206453238E-2</v>
      </c>
      <c r="BP607" s="131">
        <f t="shared" ref="BP607" si="11275">H607/H622</f>
        <v>6.3463407860019444E-2</v>
      </c>
      <c r="BQ607" s="132">
        <f t="shared" ref="BQ607" si="11276">I607/I622</f>
        <v>6.9125721526115722E-2</v>
      </c>
      <c r="BR607" s="129">
        <f t="shared" ref="BR607" si="11277">J607/J622</f>
        <v>7.3019801980198015E-2</v>
      </c>
      <c r="BS607" s="130">
        <f t="shared" ref="BS607" si="11278">K607/K622</f>
        <v>5.5845122859270291E-2</v>
      </c>
      <c r="BT607" s="131">
        <f t="shared" ref="BT607" si="11279">L607/L622</f>
        <v>4.1398601398601402E-2</v>
      </c>
      <c r="BU607" s="129">
        <f t="shared" ref="BU607" si="11280">M607/M622</f>
        <v>7.0573000971188085E-2</v>
      </c>
      <c r="BV607" s="133">
        <f t="shared" ref="BV607" si="11281">N607/N622</f>
        <v>5.8298072402444757E-2</v>
      </c>
      <c r="BW607" s="134">
        <f t="shared" ref="BW607" si="11282">O607/O622</f>
        <v>6.5925337569499601E-2</v>
      </c>
      <c r="BX607" s="129">
        <f t="shared" ref="BX607" si="11283">P607/P622</f>
        <v>5.3344623200677392E-2</v>
      </c>
      <c r="BY607" s="130">
        <f t="shared" ref="BY607" si="11284">Q607/Q622</f>
        <v>5.8331082905752091E-2</v>
      </c>
      <c r="BZ607" s="131">
        <f t="shared" ref="BZ607" si="11285">R607/R622</f>
        <v>7.4908200734394123E-2</v>
      </c>
      <c r="CA607" s="132">
        <f t="shared" ref="CA607" si="11286">S607/S622</f>
        <v>6.6149745577901625E-2</v>
      </c>
      <c r="CB607" s="129">
        <f t="shared" ref="CB607" si="11287">T607/T622</f>
        <v>5.33462657613967E-2</v>
      </c>
      <c r="CC607" s="130">
        <f t="shared" ref="CC607" si="11288">U607/U622</f>
        <v>4.6396841066140178E-2</v>
      </c>
      <c r="CD607" s="131">
        <f t="shared" ref="CD607" si="11289">V607/V622</f>
        <v>4.5582199179088359E-2</v>
      </c>
      <c r="CE607" s="132">
        <f t="shared" ref="CE607" si="11290">W607/W622</f>
        <v>7.4493927125506079E-2</v>
      </c>
      <c r="CF607" s="129">
        <f t="shared" ref="CF607" si="11291">X607/X622</f>
        <v>4.8334421946440234E-2</v>
      </c>
      <c r="CG607" s="130">
        <f t="shared" ref="CG607" si="11292">Y607/Y622</f>
        <v>5.0743990843189625E-2</v>
      </c>
      <c r="CH607" s="131">
        <f t="shared" ref="CH607" si="11293">Z607/Z622</f>
        <v>5.7748664023444231E-2</v>
      </c>
      <c r="CI607" s="129">
        <f t="shared" ref="CI607" si="11294">AA607/AA622</f>
        <v>7.1776307577081519E-2</v>
      </c>
      <c r="CJ607" s="135">
        <f t="shared" ref="CJ607" si="11295">AB607/AB622</f>
        <v>5.7680835197613724E-2</v>
      </c>
      <c r="CK607" s="136">
        <f t="shared" ref="CK607" si="11296">AC607/AC622</f>
        <v>6.3587809068499285E-2</v>
      </c>
    </row>
    <row r="608" spans="1:89" ht="14" thickBot="1">
      <c r="A608" s="146" t="s">
        <v>26</v>
      </c>
      <c r="B608" s="203">
        <v>233</v>
      </c>
      <c r="C608" s="197">
        <v>342</v>
      </c>
      <c r="D608" s="198">
        <v>129</v>
      </c>
      <c r="E608" s="199">
        <v>210</v>
      </c>
      <c r="F608" s="196">
        <v>327</v>
      </c>
      <c r="G608" s="200">
        <v>228</v>
      </c>
      <c r="H608" s="198">
        <v>446</v>
      </c>
      <c r="I608" s="199">
        <v>454</v>
      </c>
      <c r="J608" s="196">
        <v>107</v>
      </c>
      <c r="K608" s="197">
        <v>85</v>
      </c>
      <c r="L608" s="198">
        <v>170</v>
      </c>
      <c r="M608" s="196">
        <v>211</v>
      </c>
      <c r="N608" s="201">
        <v>374</v>
      </c>
      <c r="O608" s="204">
        <v>354</v>
      </c>
      <c r="P608" s="196">
        <v>207</v>
      </c>
      <c r="Q608" s="197">
        <v>201</v>
      </c>
      <c r="R608" s="198">
        <v>257</v>
      </c>
      <c r="S608" s="199">
        <v>267</v>
      </c>
      <c r="T608" s="196">
        <v>61</v>
      </c>
      <c r="U608" s="200">
        <v>47</v>
      </c>
      <c r="V608" s="198">
        <v>228</v>
      </c>
      <c r="W608" s="205">
        <v>254</v>
      </c>
      <c r="X608" s="196">
        <v>133</v>
      </c>
      <c r="Y608" s="200">
        <v>151</v>
      </c>
      <c r="Z608" s="198">
        <v>379</v>
      </c>
      <c r="AA608" s="196">
        <v>578</v>
      </c>
      <c r="AB608" s="172">
        <f t="shared" si="11049"/>
        <v>3051</v>
      </c>
      <c r="AC608" s="173">
        <f t="shared" si="11050"/>
        <v>3382</v>
      </c>
      <c r="AE608" s="275">
        <f>$AE$19</f>
        <v>0</v>
      </c>
      <c r="AF608" s="126">
        <f t="shared" si="11241"/>
        <v>0</v>
      </c>
      <c r="AG608" s="197">
        <f t="shared" si="11241"/>
        <v>0</v>
      </c>
      <c r="AH608" s="198">
        <f t="shared" si="11241"/>
        <v>0</v>
      </c>
      <c r="AI608" s="199">
        <f t="shared" si="11241"/>
        <v>0</v>
      </c>
      <c r="AJ608" s="196">
        <f t="shared" si="11241"/>
        <v>0</v>
      </c>
      <c r="AK608" s="200">
        <f t="shared" si="11241"/>
        <v>0</v>
      </c>
      <c r="AL608" s="198">
        <f t="shared" si="11241"/>
        <v>0</v>
      </c>
      <c r="AM608" s="199">
        <f t="shared" si="11241"/>
        <v>0</v>
      </c>
      <c r="AN608" s="196">
        <f t="shared" si="11241"/>
        <v>0</v>
      </c>
      <c r="AO608" s="200">
        <f t="shared" si="11241"/>
        <v>0</v>
      </c>
      <c r="AP608" s="198">
        <f t="shared" si="11242"/>
        <v>0</v>
      </c>
      <c r="AQ608" s="196">
        <f t="shared" si="11242"/>
        <v>0</v>
      </c>
      <c r="AR608" s="201">
        <f t="shared" si="11242"/>
        <v>0</v>
      </c>
      <c r="AS608" s="202">
        <f t="shared" si="11242"/>
        <v>0</v>
      </c>
      <c r="AT608" s="196">
        <f t="shared" si="11242"/>
        <v>0</v>
      </c>
      <c r="AU608" s="200">
        <f t="shared" si="11242"/>
        <v>0</v>
      </c>
      <c r="AV608" s="198">
        <f t="shared" si="11242"/>
        <v>0</v>
      </c>
      <c r="AW608" s="199">
        <f t="shared" si="11242"/>
        <v>0</v>
      </c>
      <c r="AX608" s="196">
        <f t="shared" si="11242"/>
        <v>0</v>
      </c>
      <c r="AY608" s="200">
        <f t="shared" si="11242"/>
        <v>0</v>
      </c>
      <c r="AZ608" s="198">
        <f t="shared" si="11242"/>
        <v>0</v>
      </c>
      <c r="BA608" s="199">
        <f t="shared" si="11242"/>
        <v>0</v>
      </c>
      <c r="BB608" s="196">
        <f t="shared" si="11242"/>
        <v>0</v>
      </c>
      <c r="BC608" s="200">
        <f t="shared" si="11242"/>
        <v>0</v>
      </c>
      <c r="BD608" s="198">
        <f t="shared" si="11242"/>
        <v>0</v>
      </c>
      <c r="BE608" s="196">
        <f t="shared" si="11242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4.5111326234269118E-2</v>
      </c>
      <c r="BK608" s="130">
        <f t="shared" ref="BK608" si="11297">C608/C622</f>
        <v>6.3392029657089899E-2</v>
      </c>
      <c r="BL608" s="131">
        <f t="shared" ref="BL608" si="11298">D608/D622</f>
        <v>4.7045951859956234E-2</v>
      </c>
      <c r="BM608" s="132">
        <f t="shared" ref="BM608" si="11299">E608/E622</f>
        <v>6.6120906801007559E-2</v>
      </c>
      <c r="BN608" s="129">
        <f t="shared" ref="BN608" si="11300">F608/F622</f>
        <v>6.799750467872738E-2</v>
      </c>
      <c r="BO608" s="130">
        <f t="shared" ref="BO608" si="11301">G608/G622</f>
        <v>5.7474161835139904E-2</v>
      </c>
      <c r="BP608" s="131">
        <f t="shared" ref="BP608" si="11302">H608/H622</f>
        <v>6.1935842244132761E-2</v>
      </c>
      <c r="BQ608" s="132">
        <f t="shared" ref="BQ608" si="11303">I608/I622</f>
        <v>6.3916654934534703E-2</v>
      </c>
      <c r="BR608" s="129">
        <f t="shared" ref="BR608" si="11304">J608/J622</f>
        <v>6.6212871287128716E-2</v>
      </c>
      <c r="BS608" s="130">
        <f t="shared" ref="BS608" si="11305">K608/K622</f>
        <v>6.3291139240506333E-2</v>
      </c>
      <c r="BT608" s="131">
        <f t="shared" ref="BT608" si="11306">L608/L622</f>
        <v>4.7552447552447551E-2</v>
      </c>
      <c r="BU608" s="129">
        <f t="shared" ref="BU608" si="11307">M608/M622</f>
        <v>6.8306895435415987E-2</v>
      </c>
      <c r="BV608" s="133">
        <f t="shared" ref="BV608" si="11308">N608/N622</f>
        <v>5.8611502899232094E-2</v>
      </c>
      <c r="BW608" s="134">
        <f t="shared" ref="BW608" si="11309">O608/O622</f>
        <v>5.62351072279587E-2</v>
      </c>
      <c r="BX608" s="129">
        <f t="shared" ref="BX608" si="11310">P608/P622</f>
        <v>5.8425063505503812E-2</v>
      </c>
      <c r="BY608" s="130">
        <f t="shared" ref="BY608" si="11311">Q608/Q622</f>
        <v>5.4280313259519306E-2</v>
      </c>
      <c r="BZ608" s="131">
        <f t="shared" ref="BZ608" si="11312">R608/R622</f>
        <v>6.2913096695226434E-2</v>
      </c>
      <c r="CA608" s="132">
        <f t="shared" ref="CA608" si="11313">S608/S622</f>
        <v>6.4695905015749941E-2</v>
      </c>
      <c r="CB608" s="129">
        <f t="shared" ref="CB608" si="11314">T608/T622</f>
        <v>5.9165858389912708E-2</v>
      </c>
      <c r="CC608" s="130">
        <f t="shared" ref="CC608" si="11315">U608/U622</f>
        <v>4.6396841066140178E-2</v>
      </c>
      <c r="CD608" s="131">
        <f t="shared" ref="CD608" si="11316">V608/V622</f>
        <v>4.9254698639014903E-2</v>
      </c>
      <c r="CE608" s="132">
        <f t="shared" ref="CE608" si="11317">W608/W622</f>
        <v>6.8556005398110659E-2</v>
      </c>
      <c r="CF608" s="129">
        <f t="shared" ref="CF608" si="11318">X608/X622</f>
        <v>4.3435662965382101E-2</v>
      </c>
      <c r="CG608" s="130">
        <f t="shared" ref="CG608" si="11319">Y608/Y622</f>
        <v>5.7611598626478445E-2</v>
      </c>
      <c r="CH608" s="131">
        <f t="shared" ref="CH608" si="11320">Z608/Z622</f>
        <v>6.533356317876228E-2</v>
      </c>
      <c r="CI608" s="129">
        <f t="shared" ref="CI608" si="11321">AA608/AA622</f>
        <v>7.2150792660092375E-2</v>
      </c>
      <c r="CJ608" s="135">
        <f t="shared" ref="CJ608" si="11322">AB608/AB622</f>
        <v>5.687919463087248E-2</v>
      </c>
      <c r="CK608" s="136">
        <f t="shared" ref="CK608" si="11323">AC608/AC622</f>
        <v>6.3158287891237772E-2</v>
      </c>
    </row>
    <row r="609" spans="1:89" ht="15" thickTop="1" thickBot="1">
      <c r="A609" s="137" t="s">
        <v>27</v>
      </c>
      <c r="B609" s="206">
        <v>225</v>
      </c>
      <c r="C609" s="190">
        <v>296</v>
      </c>
      <c r="D609" s="191">
        <v>154</v>
      </c>
      <c r="E609" s="192">
        <v>195</v>
      </c>
      <c r="F609" s="189">
        <v>306</v>
      </c>
      <c r="G609" s="193">
        <v>198</v>
      </c>
      <c r="H609" s="191">
        <v>472</v>
      </c>
      <c r="I609" s="192">
        <v>420</v>
      </c>
      <c r="J609" s="189">
        <v>119</v>
      </c>
      <c r="K609" s="190">
        <v>55</v>
      </c>
      <c r="L609" s="191">
        <v>221</v>
      </c>
      <c r="M609" s="189">
        <v>168</v>
      </c>
      <c r="N609" s="194">
        <v>410</v>
      </c>
      <c r="O609" s="207">
        <v>317</v>
      </c>
      <c r="P609" s="189">
        <v>213</v>
      </c>
      <c r="Q609" s="190">
        <v>187</v>
      </c>
      <c r="R609" s="191">
        <v>211</v>
      </c>
      <c r="S609" s="192">
        <v>265</v>
      </c>
      <c r="T609" s="189">
        <v>65</v>
      </c>
      <c r="U609" s="193">
        <v>49</v>
      </c>
      <c r="V609" s="191">
        <v>276</v>
      </c>
      <c r="W609" s="208">
        <v>238</v>
      </c>
      <c r="X609" s="189">
        <v>138</v>
      </c>
      <c r="Y609" s="193">
        <v>122</v>
      </c>
      <c r="Z609" s="191">
        <v>368</v>
      </c>
      <c r="AA609" s="189">
        <v>439</v>
      </c>
      <c r="AB609" s="172">
        <f t="shared" si="11049"/>
        <v>3178</v>
      </c>
      <c r="AC609" s="173">
        <f t="shared" si="11050"/>
        <v>2949</v>
      </c>
      <c r="AE609" s="269" t="s">
        <v>13</v>
      </c>
      <c r="AF609" s="20">
        <f t="shared" ref="AF609:BG609" si="11324">SUM(AF606:AF608)</f>
        <v>669</v>
      </c>
      <c r="AG609" s="21">
        <f t="shared" si="11324"/>
        <v>895</v>
      </c>
      <c r="AH609" s="20">
        <f t="shared" si="11324"/>
        <v>333</v>
      </c>
      <c r="AI609" s="21">
        <f t="shared" si="11324"/>
        <v>452</v>
      </c>
      <c r="AJ609" s="20">
        <f t="shared" si="11324"/>
        <v>468</v>
      </c>
      <c r="AK609" s="21">
        <f t="shared" si="11324"/>
        <v>762</v>
      </c>
      <c r="AL609" s="20">
        <f t="shared" si="11324"/>
        <v>1003</v>
      </c>
      <c r="AM609" s="21">
        <f t="shared" si="11324"/>
        <v>1295</v>
      </c>
      <c r="AN609" s="20">
        <f t="shared" si="11324"/>
        <v>269</v>
      </c>
      <c r="AO609" s="21">
        <f t="shared" si="11324"/>
        <v>96</v>
      </c>
      <c r="AP609" s="20">
        <f t="shared" si="11324"/>
        <v>564</v>
      </c>
      <c r="AQ609" s="21">
        <f t="shared" si="11324"/>
        <v>234</v>
      </c>
      <c r="AR609" s="20">
        <f t="shared" si="11324"/>
        <v>942</v>
      </c>
      <c r="AS609" s="21">
        <f t="shared" si="11324"/>
        <v>818</v>
      </c>
      <c r="AT609" s="20">
        <f t="shared" si="11324"/>
        <v>502</v>
      </c>
      <c r="AU609" s="21">
        <f t="shared" si="11324"/>
        <v>617</v>
      </c>
      <c r="AV609" s="20">
        <f t="shared" si="11324"/>
        <v>477</v>
      </c>
      <c r="AW609" s="21">
        <f t="shared" si="11324"/>
        <v>681</v>
      </c>
      <c r="AX609" s="20">
        <f t="shared" si="11324"/>
        <v>239</v>
      </c>
      <c r="AY609" s="21">
        <f t="shared" si="11324"/>
        <v>53</v>
      </c>
      <c r="AZ609" s="20">
        <f t="shared" si="11324"/>
        <v>938</v>
      </c>
      <c r="BA609" s="21">
        <f t="shared" si="11324"/>
        <v>376</v>
      </c>
      <c r="BB609" s="20">
        <f t="shared" si="11324"/>
        <v>520</v>
      </c>
      <c r="BC609" s="21">
        <f t="shared" si="11324"/>
        <v>397</v>
      </c>
      <c r="BD609" s="20">
        <f t="shared" si="11324"/>
        <v>657</v>
      </c>
      <c r="BE609" s="21">
        <f t="shared" si="11324"/>
        <v>1233</v>
      </c>
      <c r="BF609" s="174">
        <f t="shared" si="11324"/>
        <v>7581</v>
      </c>
      <c r="BG609" s="175">
        <f t="shared" si="11324"/>
        <v>7909</v>
      </c>
      <c r="BI609" s="137" t="s">
        <v>27</v>
      </c>
      <c r="BJ609" s="129">
        <f>B609/B622</f>
        <v>4.3562439496611809E-2</v>
      </c>
      <c r="BK609" s="130">
        <f t="shared" ref="BK609" si="11325">C609/C622</f>
        <v>5.4865616311399447E-2</v>
      </c>
      <c r="BL609" s="131">
        <f t="shared" ref="BL609" si="11326">D609/D622</f>
        <v>5.6163384390955508E-2</v>
      </c>
      <c r="BM609" s="132">
        <f t="shared" ref="BM609" si="11327">E609/E622</f>
        <v>6.1397984886649874E-2</v>
      </c>
      <c r="BN609" s="129">
        <f t="shared" ref="BN609" si="11328">F609/F622</f>
        <v>6.3630692451653148E-2</v>
      </c>
      <c r="BO609" s="130">
        <f t="shared" ref="BO609" si="11329">G609/G622</f>
        <v>4.9911772119989914E-2</v>
      </c>
      <c r="BP609" s="131">
        <f t="shared" ref="BP609" si="11330">H609/H622</f>
        <v>6.5546451881683093E-2</v>
      </c>
      <c r="BQ609" s="132">
        <f t="shared" ref="BQ609" si="11331">I609/I622</f>
        <v>5.9129945093622412E-2</v>
      </c>
      <c r="BR609" s="129">
        <f t="shared" ref="BR609" si="11332">J609/J622</f>
        <v>7.3638613861386135E-2</v>
      </c>
      <c r="BS609" s="130">
        <f t="shared" ref="BS609" si="11333">K609/K622</f>
        <v>4.0953090096798213E-2</v>
      </c>
      <c r="BT609" s="131">
        <f t="shared" ref="BT609" si="11334">L609/L622</f>
        <v>6.1818181818181821E-2</v>
      </c>
      <c r="BU609" s="129">
        <f t="shared" ref="BU609" si="11335">M609/M622</f>
        <v>5.4386532858530269E-2</v>
      </c>
      <c r="BV609" s="133">
        <f t="shared" ref="BV609" si="11336">N609/N622</f>
        <v>6.4253251841404166E-2</v>
      </c>
      <c r="BW609" s="134">
        <f t="shared" ref="BW609" si="11337">O609/O622</f>
        <v>5.0357426528991264E-2</v>
      </c>
      <c r="BX609" s="129">
        <f t="shared" ref="BX609" si="11338">P609/P622</f>
        <v>6.0118543607112614E-2</v>
      </c>
      <c r="BY609" s="130">
        <f t="shared" ref="BY609" si="11339">Q609/Q622</f>
        <v>5.0499594923035379E-2</v>
      </c>
      <c r="BZ609" s="131">
        <f t="shared" ref="BZ609" si="11340">R609/R622</f>
        <v>5.1652386780905751E-2</v>
      </c>
      <c r="CA609" s="132">
        <f t="shared" ref="CA609" si="11341">S609/S622</f>
        <v>6.4211291495032713E-2</v>
      </c>
      <c r="CB609" s="129">
        <f t="shared" ref="CB609" si="11342">T609/T622</f>
        <v>6.3045586808923373E-2</v>
      </c>
      <c r="CC609" s="130">
        <f t="shared" ref="CC609" si="11343">U609/U622</f>
        <v>4.8371174728529122E-2</v>
      </c>
      <c r="CD609" s="131">
        <f t="shared" ref="CD609" si="11344">V609/V622</f>
        <v>5.9624108878807515E-2</v>
      </c>
      <c r="CE609" s="132">
        <f t="shared" ref="CE609" si="11345">W609/W622</f>
        <v>6.4237516869095818E-2</v>
      </c>
      <c r="CF609" s="129">
        <f t="shared" ref="CF609" si="11346">X609/X622</f>
        <v>4.5068582625734814E-2</v>
      </c>
      <c r="CG609" s="130">
        <f t="shared" ref="CG609" si="11347">Y609/Y622</f>
        <v>4.6547119420068679E-2</v>
      </c>
      <c r="CH609" s="131">
        <f t="shared" ref="CH609" si="11348">Z609/Z622</f>
        <v>6.3437338389932776E-2</v>
      </c>
      <c r="CI609" s="129">
        <f t="shared" ref="CI609" si="11349">AA609/AA622</f>
        <v>5.4799650480589192E-2</v>
      </c>
      <c r="CJ609" s="135">
        <f t="shared" ref="CJ609" si="11350">AB609/AB622</f>
        <v>5.924683072334079E-2</v>
      </c>
      <c r="CK609" s="136">
        <f t="shared" ref="CK609" si="11351">AC609/AC622</f>
        <v>5.507208485844476E-2</v>
      </c>
    </row>
    <row r="610" spans="1:89" ht="14" thickTop="1">
      <c r="A610" s="146" t="s">
        <v>28</v>
      </c>
      <c r="B610" s="203">
        <v>226</v>
      </c>
      <c r="C610" s="197">
        <v>464</v>
      </c>
      <c r="D610" s="198">
        <v>136</v>
      </c>
      <c r="E610" s="199">
        <v>298</v>
      </c>
      <c r="F610" s="196">
        <v>284</v>
      </c>
      <c r="G610" s="200">
        <v>258</v>
      </c>
      <c r="H610" s="198">
        <v>450</v>
      </c>
      <c r="I610" s="199">
        <v>446</v>
      </c>
      <c r="J610" s="196">
        <v>108</v>
      </c>
      <c r="K610" s="197">
        <v>49</v>
      </c>
      <c r="L610" s="198">
        <v>312</v>
      </c>
      <c r="M610" s="196">
        <v>133</v>
      </c>
      <c r="N610" s="201">
        <v>454</v>
      </c>
      <c r="O610" s="204">
        <v>329</v>
      </c>
      <c r="P610" s="196">
        <v>242</v>
      </c>
      <c r="Q610" s="197">
        <v>162</v>
      </c>
      <c r="R610" s="198">
        <v>216</v>
      </c>
      <c r="S610" s="199">
        <v>279</v>
      </c>
      <c r="T610" s="196">
        <v>108</v>
      </c>
      <c r="U610" s="200">
        <v>39</v>
      </c>
      <c r="V610" s="198">
        <v>327</v>
      </c>
      <c r="W610" s="205">
        <v>215</v>
      </c>
      <c r="X610" s="196">
        <v>202</v>
      </c>
      <c r="Y610" s="200">
        <v>141</v>
      </c>
      <c r="Z610" s="198">
        <v>424</v>
      </c>
      <c r="AA610" s="196">
        <v>460</v>
      </c>
      <c r="AB610" s="172">
        <f t="shared" si="11049"/>
        <v>3489</v>
      </c>
      <c r="AC610" s="173">
        <f t="shared" si="11050"/>
        <v>3273</v>
      </c>
      <c r="BI610" s="146" t="s">
        <v>28</v>
      </c>
      <c r="BJ610" s="129">
        <f>B610/B622</f>
        <v>4.3756050338818971E-2</v>
      </c>
      <c r="BK610" s="130">
        <f t="shared" ref="BK610" si="11352">C610/C622</f>
        <v>8.6005560704355888E-2</v>
      </c>
      <c r="BL610" s="131">
        <f t="shared" ref="BL610" si="11353">D610/D622</f>
        <v>4.9598832968636035E-2</v>
      </c>
      <c r="BM610" s="132">
        <f t="shared" ref="BM610" si="11354">E610/E622</f>
        <v>9.382871536523929E-2</v>
      </c>
      <c r="BN610" s="129">
        <f t="shared" ref="BN610" si="11355">F610/F622</f>
        <v>5.9055936785194427E-2</v>
      </c>
      <c r="BO610" s="130">
        <f t="shared" ref="BO610" si="11356">G610/G622</f>
        <v>6.5036551550289895E-2</v>
      </c>
      <c r="BP610" s="131">
        <f t="shared" ref="BP610" si="11357">H610/H622</f>
        <v>6.2491320649909733E-2</v>
      </c>
      <c r="BQ610" s="132">
        <f t="shared" ref="BQ610" si="11358">I610/I622</f>
        <v>6.279037026608475E-2</v>
      </c>
      <c r="BR610" s="129">
        <f t="shared" ref="BR610" si="11359">J610/J622</f>
        <v>6.6831683168316836E-2</v>
      </c>
      <c r="BS610" s="130">
        <f t="shared" ref="BS610" si="11360">K610/K622</f>
        <v>3.6485480268056592E-2</v>
      </c>
      <c r="BT610" s="131">
        <f t="shared" ref="BT610" si="11361">L610/L622</f>
        <v>8.727272727272728E-2</v>
      </c>
      <c r="BU610" s="129">
        <f t="shared" ref="BU610" si="11362">M610/M622</f>
        <v>4.3056005179669794E-2</v>
      </c>
      <c r="BV610" s="133">
        <f t="shared" ref="BV610" si="11363">N610/N622</f>
        <v>7.1148722770725592E-2</v>
      </c>
      <c r="BW610" s="134">
        <f t="shared" ref="BW610" si="11364">O610/O622</f>
        <v>5.2263701350277997E-2</v>
      </c>
      <c r="BX610" s="129">
        <f t="shared" ref="BX610" si="11365">P610/P622</f>
        <v>6.8303697431555177E-2</v>
      </c>
      <c r="BY610" s="130">
        <f t="shared" ref="BY610" si="11366">Q610/Q622</f>
        <v>4.3748312179314068E-2</v>
      </c>
      <c r="BZ610" s="131">
        <f t="shared" ref="BZ610" si="11367">R610/R622</f>
        <v>5.2876376988984085E-2</v>
      </c>
      <c r="CA610" s="132">
        <f t="shared" ref="CA610" si="11368">S610/S622</f>
        <v>6.7603586140053309E-2</v>
      </c>
      <c r="CB610" s="129">
        <f t="shared" ref="CB610" si="11369">T610/T622</f>
        <v>0.10475266731328807</v>
      </c>
      <c r="CC610" s="130">
        <f t="shared" ref="CC610" si="11370">U610/U622</f>
        <v>3.8499506416584402E-2</v>
      </c>
      <c r="CD610" s="131">
        <f t="shared" ref="CD610" si="11371">V610/V622</f>
        <v>7.0641607258587175E-2</v>
      </c>
      <c r="CE610" s="132">
        <f t="shared" ref="CE610" si="11372">W610/W622</f>
        <v>5.8029689608636977E-2</v>
      </c>
      <c r="CF610" s="129">
        <f t="shared" ref="CF610" si="11373">X610/X622</f>
        <v>6.5969954278249504E-2</v>
      </c>
      <c r="CG610" s="130">
        <f t="shared" ref="CG610" si="11374">Y610/Y622</f>
        <v>5.3796260969095767E-2</v>
      </c>
      <c r="CH610" s="131">
        <f t="shared" ref="CH610" si="11375">Z610/Z622</f>
        <v>7.3090846405792109E-2</v>
      </c>
      <c r="CI610" s="129">
        <f t="shared" ref="CI610" si="11376">AA610/AA622</f>
        <v>5.7421046061665211E-2</v>
      </c>
      <c r="CJ610" s="135">
        <f t="shared" ref="CJ610" si="11377">AB610/AB622</f>
        <v>6.5044742729306493E-2</v>
      </c>
      <c r="CK610" s="136">
        <f t="shared" ref="CK610" si="11378">AC610/AC622</f>
        <v>6.1122731007694033E-2</v>
      </c>
    </row>
    <row r="611" spans="1:89">
      <c r="A611" s="137" t="s">
        <v>29</v>
      </c>
      <c r="B611" s="206">
        <v>270</v>
      </c>
      <c r="C611" s="190">
        <v>432</v>
      </c>
      <c r="D611" s="191">
        <v>172</v>
      </c>
      <c r="E611" s="192">
        <v>234</v>
      </c>
      <c r="F611" s="189">
        <v>327</v>
      </c>
      <c r="G611" s="193">
        <v>334</v>
      </c>
      <c r="H611" s="191">
        <v>532</v>
      </c>
      <c r="I611" s="192">
        <v>511</v>
      </c>
      <c r="J611" s="189">
        <v>115</v>
      </c>
      <c r="K611" s="190">
        <v>55</v>
      </c>
      <c r="L611" s="191">
        <v>292</v>
      </c>
      <c r="M611" s="189">
        <v>140</v>
      </c>
      <c r="N611" s="194">
        <v>416</v>
      </c>
      <c r="O611" s="207">
        <v>362</v>
      </c>
      <c r="P611" s="189">
        <v>276</v>
      </c>
      <c r="Q611" s="190">
        <v>266</v>
      </c>
      <c r="R611" s="191">
        <v>261</v>
      </c>
      <c r="S611" s="192">
        <v>328</v>
      </c>
      <c r="T611" s="189">
        <v>190</v>
      </c>
      <c r="U611" s="193">
        <v>24</v>
      </c>
      <c r="V611" s="191">
        <v>434</v>
      </c>
      <c r="W611" s="208">
        <v>229</v>
      </c>
      <c r="X611" s="189">
        <v>288</v>
      </c>
      <c r="Y611" s="193">
        <v>165</v>
      </c>
      <c r="Z611" s="191">
        <v>413</v>
      </c>
      <c r="AA611" s="189">
        <v>700</v>
      </c>
      <c r="AB611" s="172">
        <f t="shared" si="11049"/>
        <v>3986</v>
      </c>
      <c r="AC611" s="173">
        <f t="shared" si="11050"/>
        <v>3780</v>
      </c>
      <c r="BI611" s="137" t="s">
        <v>29</v>
      </c>
      <c r="BJ611" s="129">
        <f>B611/B622</f>
        <v>5.2274927395934173E-2</v>
      </c>
      <c r="BK611" s="130">
        <f t="shared" ref="BK611" si="11379">C611/C622</f>
        <v>8.007414272474514E-2</v>
      </c>
      <c r="BL611" s="131">
        <f t="shared" ref="BL611" si="11380">D611/D622</f>
        <v>6.2727935813274988E-2</v>
      </c>
      <c r="BM611" s="132">
        <f t="shared" ref="BM611" si="11381">E611/E622</f>
        <v>7.3677581863979852E-2</v>
      </c>
      <c r="BN611" s="129">
        <f t="shared" ref="BN611" si="11382">F611/F622</f>
        <v>6.799750467872738E-2</v>
      </c>
      <c r="BO611" s="130">
        <f t="shared" ref="BO611" si="11383">G611/G622</f>
        <v>8.4194605495336527E-2</v>
      </c>
      <c r="BP611" s="131">
        <f t="shared" ref="BP611" si="11384">H611/H622</f>
        <v>7.3878627968337732E-2</v>
      </c>
      <c r="BQ611" s="132">
        <f t="shared" ref="BQ611" si="11385">I611/I622</f>
        <v>7.1941433197240598E-2</v>
      </c>
      <c r="BR611" s="129">
        <f t="shared" ref="BR611" si="11386">J611/J622</f>
        <v>7.1163366336633657E-2</v>
      </c>
      <c r="BS611" s="130">
        <f t="shared" ref="BS611" si="11387">K611/K622</f>
        <v>4.0953090096798213E-2</v>
      </c>
      <c r="BT611" s="131">
        <f t="shared" ref="BT611" si="11388">L611/L622</f>
        <v>8.1678321678321675E-2</v>
      </c>
      <c r="BU611" s="129">
        <f t="shared" ref="BU611" si="11389">M611/M622</f>
        <v>4.5322110715441892E-2</v>
      </c>
      <c r="BV611" s="133">
        <f t="shared" ref="BV611" si="11390">N611/N622</f>
        <v>6.5193543331766177E-2</v>
      </c>
      <c r="BW611" s="134">
        <f t="shared" ref="BW611" si="11391">O611/O622</f>
        <v>5.7505957108816522E-2</v>
      </c>
      <c r="BX611" s="129">
        <f t="shared" ref="BX611" si="11392">P611/P622</f>
        <v>7.7900084674005082E-2</v>
      </c>
      <c r="BY611" s="130">
        <f t="shared" ref="BY611" si="11393">Q611/Q622</f>
        <v>7.1833648393194713E-2</v>
      </c>
      <c r="BZ611" s="131">
        <f t="shared" ref="BZ611" si="11394">R611/R622</f>
        <v>6.38922888616891E-2</v>
      </c>
      <c r="CA611" s="132">
        <f t="shared" ref="CA611" si="11395">S611/S622</f>
        <v>7.947661739762539E-2</v>
      </c>
      <c r="CB611" s="129">
        <f t="shared" ref="CB611" si="11396">T611/T622</f>
        <v>0.18428709990300679</v>
      </c>
      <c r="CC611" s="130">
        <f t="shared" ref="CC611" si="11397">U611/U622</f>
        <v>2.3692003948667325E-2</v>
      </c>
      <c r="CD611" s="131">
        <f t="shared" ref="CD611" si="11398">V611/V622</f>
        <v>9.3756750918124868E-2</v>
      </c>
      <c r="CE611" s="132">
        <f t="shared" ref="CE611" si="11399">W611/W622</f>
        <v>6.1808367071524969E-2</v>
      </c>
      <c r="CF611" s="129">
        <f t="shared" ref="CF611" si="11400">X611/X622</f>
        <v>9.4056172436316129E-2</v>
      </c>
      <c r="CG611" s="130">
        <f t="shared" ref="CG611" si="11401">Y611/Y622</f>
        <v>6.2953071346814188E-2</v>
      </c>
      <c r="CH611" s="131">
        <f t="shared" ref="CH611" si="11402">Z611/Z622</f>
        <v>7.1194621616962592E-2</v>
      </c>
      <c r="CI611" s="129">
        <f t="shared" ref="CI611" si="11403">AA611/AA622</f>
        <v>8.7379852702534011E-2</v>
      </c>
      <c r="CJ611" s="135">
        <f t="shared" ref="CJ611" si="11404">AB611/AB622</f>
        <v>7.431021625652498E-2</v>
      </c>
      <c r="CK611" s="136">
        <f t="shared" ref="CK611" si="11405">AC611/AC622</f>
        <v>7.0590871741241498E-2</v>
      </c>
    </row>
    <row r="612" spans="1:89">
      <c r="A612" s="146" t="s">
        <v>30</v>
      </c>
      <c r="B612" s="203">
        <v>302</v>
      </c>
      <c r="C612" s="197">
        <v>425</v>
      </c>
      <c r="D612" s="198">
        <v>180</v>
      </c>
      <c r="E612" s="199">
        <v>195</v>
      </c>
      <c r="F612" s="196">
        <v>273</v>
      </c>
      <c r="G612" s="200">
        <v>336</v>
      </c>
      <c r="H612" s="198">
        <v>532</v>
      </c>
      <c r="I612" s="199">
        <v>645</v>
      </c>
      <c r="J612" s="196">
        <v>147</v>
      </c>
      <c r="K612" s="197">
        <v>38</v>
      </c>
      <c r="L612" s="198">
        <v>268</v>
      </c>
      <c r="M612" s="196">
        <v>127</v>
      </c>
      <c r="N612" s="201">
        <v>477</v>
      </c>
      <c r="O612" s="204">
        <v>406</v>
      </c>
      <c r="P612" s="196">
        <v>308</v>
      </c>
      <c r="Q612" s="197">
        <v>276</v>
      </c>
      <c r="R612" s="198">
        <v>279</v>
      </c>
      <c r="S612" s="199">
        <v>367</v>
      </c>
      <c r="T612" s="196">
        <v>150</v>
      </c>
      <c r="U612" s="200">
        <v>26</v>
      </c>
      <c r="V612" s="198">
        <v>435</v>
      </c>
      <c r="W612" s="205">
        <v>207</v>
      </c>
      <c r="X612" s="196">
        <v>264</v>
      </c>
      <c r="Y612" s="200">
        <v>176</v>
      </c>
      <c r="Z612" s="198">
        <v>390</v>
      </c>
      <c r="AA612" s="196">
        <v>597</v>
      </c>
      <c r="AB612" s="172">
        <f t="shared" si="11049"/>
        <v>4005</v>
      </c>
      <c r="AC612" s="173">
        <f t="shared" si="11050"/>
        <v>3821</v>
      </c>
      <c r="BI612" s="146" t="s">
        <v>30</v>
      </c>
      <c r="BJ612" s="129">
        <f>B612/B622</f>
        <v>5.8470474346563404E-2</v>
      </c>
      <c r="BK612" s="130">
        <f t="shared" ref="BK612" si="11406">C612/C622</f>
        <v>7.8776645041705284E-2</v>
      </c>
      <c r="BL612" s="131">
        <f t="shared" ref="BL612" si="11407">D612/D622</f>
        <v>6.5645514223194742E-2</v>
      </c>
      <c r="BM612" s="132">
        <f t="shared" ref="BM612" si="11408">E612/E622</f>
        <v>6.1397984886649874E-2</v>
      </c>
      <c r="BN612" s="129">
        <f t="shared" ref="BN612" si="11409">F612/F622</f>
        <v>5.6768558951965066E-2</v>
      </c>
      <c r="BO612" s="130">
        <f t="shared" ref="BO612" si="11410">G612/G622</f>
        <v>8.4698764809679861E-2</v>
      </c>
      <c r="BP612" s="131">
        <f t="shared" ref="BP612" si="11411">H612/H622</f>
        <v>7.3878627968337732E-2</v>
      </c>
      <c r="BQ612" s="132">
        <f t="shared" ref="BQ612" si="11412">I612/I622</f>
        <v>9.0806701393777278E-2</v>
      </c>
      <c r="BR612" s="129">
        <f t="shared" ref="BR612" si="11413">J612/J622</f>
        <v>9.0965346534653463E-2</v>
      </c>
      <c r="BS612" s="130">
        <f t="shared" ref="BS612" si="11414">K612/K622</f>
        <v>2.8294862248696945E-2</v>
      </c>
      <c r="BT612" s="131">
        <f t="shared" ref="BT612" si="11415">L612/L622</f>
        <v>7.4965034965034968E-2</v>
      </c>
      <c r="BU612" s="129">
        <f t="shared" ref="BU612" si="11416">M612/M622</f>
        <v>4.1113629006150856E-2</v>
      </c>
      <c r="BV612" s="133">
        <f t="shared" ref="BV612" si="11417">N612/N622</f>
        <v>7.4753173483779967E-2</v>
      </c>
      <c r="BW612" s="134">
        <f t="shared" ref="BW612" si="11418">O612/O622</f>
        <v>6.4495631453534555E-2</v>
      </c>
      <c r="BX612" s="129">
        <f t="shared" ref="BX612" si="11419">P612/P622</f>
        <v>8.693197854925204E-2</v>
      </c>
      <c r="BY612" s="130">
        <f t="shared" ref="BY612" si="11420">Q612/Q622</f>
        <v>7.4534161490683232E-2</v>
      </c>
      <c r="BZ612" s="131">
        <f t="shared" ref="BZ612" si="11421">R612/R622</f>
        <v>6.8298653610771115E-2</v>
      </c>
      <c r="CA612" s="132">
        <f t="shared" ref="CA612" si="11422">S612/S622</f>
        <v>8.8926581051611345E-2</v>
      </c>
      <c r="CB612" s="129">
        <f t="shared" ref="CB612" si="11423">T612/T622</f>
        <v>0.14548981571290009</v>
      </c>
      <c r="CC612" s="130">
        <f t="shared" ref="CC612" si="11424">U612/U622</f>
        <v>2.5666337611056269E-2</v>
      </c>
      <c r="CD612" s="131">
        <f t="shared" ref="CD612" si="11425">V612/V622</f>
        <v>9.3972780298120548E-2</v>
      </c>
      <c r="CE612" s="132">
        <f t="shared" ref="CE612" si="11426">W612/W622</f>
        <v>5.5870445344129556E-2</v>
      </c>
      <c r="CF612" s="129">
        <f t="shared" ref="CF612" si="11427">X612/X622</f>
        <v>8.6218158066623127E-2</v>
      </c>
      <c r="CG612" s="130">
        <f t="shared" ref="CG612" si="11428">Y612/Y622</f>
        <v>6.7149942769935134E-2</v>
      </c>
      <c r="CH612" s="131">
        <f t="shared" ref="CH612" si="11429">Z612/Z622</f>
        <v>6.7229787967591798E-2</v>
      </c>
      <c r="CI612" s="129">
        <f t="shared" ref="CI612" si="11430">AA612/AA622</f>
        <v>7.4522531519161148E-2</v>
      </c>
      <c r="CJ612" s="135">
        <f t="shared" ref="CJ612" si="11431">AB612/AB622</f>
        <v>7.4664429530201346E-2</v>
      </c>
      <c r="CK612" s="136">
        <f t="shared" ref="CK612" si="11432">AC612/AC622</f>
        <v>7.1356539926794652E-2</v>
      </c>
    </row>
    <row r="613" spans="1:89">
      <c r="A613" s="137" t="s">
        <v>31</v>
      </c>
      <c r="B613" s="206">
        <v>367</v>
      </c>
      <c r="C613" s="190">
        <v>470</v>
      </c>
      <c r="D613" s="191">
        <v>153</v>
      </c>
      <c r="E613" s="192">
        <v>257</v>
      </c>
      <c r="F613" s="189">
        <v>195</v>
      </c>
      <c r="G613" s="193">
        <v>426</v>
      </c>
      <c r="H613" s="191">
        <v>471</v>
      </c>
      <c r="I613" s="192">
        <v>650</v>
      </c>
      <c r="J613" s="189">
        <v>122</v>
      </c>
      <c r="K613" s="190">
        <v>58</v>
      </c>
      <c r="L613" s="191">
        <v>296</v>
      </c>
      <c r="M613" s="189">
        <v>107</v>
      </c>
      <c r="N613" s="194">
        <v>465</v>
      </c>
      <c r="O613" s="207">
        <v>412</v>
      </c>
      <c r="P613" s="189">
        <v>194</v>
      </c>
      <c r="Q613" s="190">
        <v>341</v>
      </c>
      <c r="R613" s="191">
        <v>198</v>
      </c>
      <c r="S613" s="192">
        <v>314</v>
      </c>
      <c r="T613" s="189">
        <v>89</v>
      </c>
      <c r="U613" s="193">
        <v>27</v>
      </c>
      <c r="V613" s="191">
        <v>503</v>
      </c>
      <c r="W613" s="208">
        <v>169</v>
      </c>
      <c r="X613" s="189">
        <v>256</v>
      </c>
      <c r="Y613" s="193">
        <v>221</v>
      </c>
      <c r="Z613" s="191">
        <v>267</v>
      </c>
      <c r="AA613" s="189">
        <v>636</v>
      </c>
      <c r="AB613" s="172">
        <f t="shared" si="11049"/>
        <v>3576</v>
      </c>
      <c r="AC613" s="173">
        <f t="shared" si="11050"/>
        <v>4088</v>
      </c>
      <c r="BI613" s="137" t="s">
        <v>31</v>
      </c>
      <c r="BJ613" s="129">
        <f>B613/B622</f>
        <v>7.1055179090029036E-2</v>
      </c>
      <c r="BK613" s="130">
        <f t="shared" ref="BK613" si="11433">C613/C622</f>
        <v>8.7117701575532905E-2</v>
      </c>
      <c r="BL613" s="131">
        <f t="shared" ref="BL613" si="11434">D613/D622</f>
        <v>5.5798687089715533E-2</v>
      </c>
      <c r="BM613" s="132">
        <f t="shared" ref="BM613" si="11435">E613/E622</f>
        <v>8.0919395465994956E-2</v>
      </c>
      <c r="BN613" s="129">
        <f t="shared" ref="BN613" si="11436">F613/F622</f>
        <v>4.0548970679975045E-2</v>
      </c>
      <c r="BO613" s="130">
        <f t="shared" ref="BO613" si="11437">G613/G622</f>
        <v>0.10738593395512983</v>
      </c>
      <c r="BP613" s="131">
        <f t="shared" ref="BP613" si="11438">H613/H622</f>
        <v>6.5407582280238852E-2</v>
      </c>
      <c r="BQ613" s="132">
        <f t="shared" ref="BQ613" si="11439">I613/I622</f>
        <v>9.1510629311558497E-2</v>
      </c>
      <c r="BR613" s="129">
        <f t="shared" ref="BR613" si="11440">J613/J622</f>
        <v>7.5495049504950493E-2</v>
      </c>
      <c r="BS613" s="130">
        <f t="shared" ref="BS613" si="11441">K613/K622</f>
        <v>4.3186895011169027E-2</v>
      </c>
      <c r="BT613" s="131">
        <f t="shared" ref="BT613" si="11442">L613/L622</f>
        <v>8.2797202797202804E-2</v>
      </c>
      <c r="BU613" s="129">
        <f t="shared" ref="BU613" si="11443">M613/M622</f>
        <v>3.463904176108773E-2</v>
      </c>
      <c r="BV613" s="133">
        <f t="shared" ref="BV613" si="11444">N613/N622</f>
        <v>7.2872590503055945E-2</v>
      </c>
      <c r="BW613" s="134">
        <f t="shared" ref="BW613" si="11445">O613/O622</f>
        <v>6.5448768864177914E-2</v>
      </c>
      <c r="BX613" s="129">
        <f t="shared" ref="BX613" si="11446">P613/P622</f>
        <v>5.4755856618684727E-2</v>
      </c>
      <c r="BY613" s="130">
        <f t="shared" ref="BY613" si="11447">Q613/Q622</f>
        <v>9.2087496624358625E-2</v>
      </c>
      <c r="BZ613" s="131">
        <f t="shared" ref="BZ613" si="11448">R613/R622</f>
        <v>4.8470012239902084E-2</v>
      </c>
      <c r="CA613" s="132">
        <f t="shared" ref="CA613" si="11449">S613/S622</f>
        <v>7.6084322752604794E-2</v>
      </c>
      <c r="CB613" s="129">
        <f t="shared" ref="CB613" si="11450">T613/T622</f>
        <v>8.6323957322987394E-2</v>
      </c>
      <c r="CC613" s="130">
        <f t="shared" ref="CC613" si="11451">U613/U622</f>
        <v>2.6653504442250741E-2</v>
      </c>
      <c r="CD613" s="131">
        <f t="shared" ref="CD613" si="11452">V613/V622</f>
        <v>0.10866277813782674</v>
      </c>
      <c r="CE613" s="132">
        <f t="shared" ref="CE613" si="11453">W613/W622</f>
        <v>4.5614035087719301E-2</v>
      </c>
      <c r="CF613" s="129">
        <f t="shared" ref="CF613" si="11454">X613/X622</f>
        <v>8.3605486610058788E-2</v>
      </c>
      <c r="CG613" s="130">
        <f t="shared" ref="CG613" si="11455">Y613/Y622</f>
        <v>8.4318962228157199E-2</v>
      </c>
      <c r="CH613" s="131">
        <f t="shared" ref="CH613" si="11456">Z613/Z622</f>
        <v>4.6026547147043614E-2</v>
      </c>
      <c r="CI613" s="129">
        <f t="shared" ref="CI613" si="11457">AA613/AA622</f>
        <v>7.939083759830233E-2</v>
      </c>
      <c r="CJ613" s="135">
        <f t="shared" ref="CJ613" si="11458">AB613/AB622</f>
        <v>6.6666666666666666E-2</v>
      </c>
      <c r="CK613" s="136">
        <f t="shared" ref="CK613" si="11459">AC613/AC622</f>
        <v>7.6342720549787108E-2</v>
      </c>
    </row>
    <row r="614" spans="1:89">
      <c r="A614" s="146" t="s">
        <v>32</v>
      </c>
      <c r="B614" s="203">
        <v>303</v>
      </c>
      <c r="C614" s="197">
        <v>387</v>
      </c>
      <c r="D614" s="198">
        <v>105</v>
      </c>
      <c r="E614" s="199">
        <v>225</v>
      </c>
      <c r="F614" s="196">
        <v>153</v>
      </c>
      <c r="G614" s="200">
        <v>387</v>
      </c>
      <c r="H614" s="198">
        <v>403</v>
      </c>
      <c r="I614" s="199">
        <v>538</v>
      </c>
      <c r="J614" s="196">
        <v>127</v>
      </c>
      <c r="K614" s="197">
        <v>48</v>
      </c>
      <c r="L614" s="198">
        <v>383</v>
      </c>
      <c r="M614" s="196">
        <v>97</v>
      </c>
      <c r="N614" s="201">
        <v>601</v>
      </c>
      <c r="O614" s="204">
        <v>302</v>
      </c>
      <c r="P614" s="196">
        <v>173</v>
      </c>
      <c r="Q614" s="197">
        <v>270</v>
      </c>
      <c r="R614" s="198">
        <v>165</v>
      </c>
      <c r="S614" s="199">
        <v>355</v>
      </c>
      <c r="T614" s="196">
        <v>37</v>
      </c>
      <c r="U614" s="200">
        <v>30</v>
      </c>
      <c r="V614" s="198">
        <v>489</v>
      </c>
      <c r="W614" s="205">
        <v>148</v>
      </c>
      <c r="X614" s="196">
        <v>140</v>
      </c>
      <c r="Y614" s="200">
        <v>153</v>
      </c>
      <c r="Z614" s="198">
        <v>218</v>
      </c>
      <c r="AA614" s="196">
        <v>628</v>
      </c>
      <c r="AB614" s="172">
        <f t="shared" si="11049"/>
        <v>3297</v>
      </c>
      <c r="AC614" s="173">
        <f t="shared" si="11050"/>
        <v>3568</v>
      </c>
      <c r="BI614" s="146" t="s">
        <v>32</v>
      </c>
      <c r="BJ614" s="129">
        <f>B614/B622</f>
        <v>5.8664085188770573E-2</v>
      </c>
      <c r="BK614" s="130">
        <f t="shared" ref="BK614" si="11460">C614/C622</f>
        <v>7.1733086190917519E-2</v>
      </c>
      <c r="BL614" s="131">
        <f t="shared" ref="BL614" si="11461">D614/D622</f>
        <v>3.8293216630196934E-2</v>
      </c>
      <c r="BM614" s="132">
        <f t="shared" ref="BM614" si="11462">E614/E622</f>
        <v>7.0843828715365237E-2</v>
      </c>
      <c r="BN614" s="129">
        <f t="shared" ref="BN614" si="11463">F614/F622</f>
        <v>3.1815346225826574E-2</v>
      </c>
      <c r="BO614" s="130">
        <f t="shared" ref="BO614" si="11464">G614/G622</f>
        <v>9.7554827325434842E-2</v>
      </c>
      <c r="BP614" s="131">
        <f t="shared" ref="BP614" si="11465">H614/H622</f>
        <v>5.5964449382030275E-2</v>
      </c>
      <c r="BQ614" s="132">
        <f t="shared" ref="BQ614" si="11466">I614/I622</f>
        <v>7.5742643953259192E-2</v>
      </c>
      <c r="BR614" s="129">
        <f t="shared" ref="BR614" si="11467">J614/J622</f>
        <v>7.858910891089109E-2</v>
      </c>
      <c r="BS614" s="130">
        <f t="shared" ref="BS614" si="11468">K614/K622</f>
        <v>3.5740878629932984E-2</v>
      </c>
      <c r="BT614" s="131">
        <f t="shared" ref="BT614" si="11469">L614/L622</f>
        <v>0.10713286713286713</v>
      </c>
      <c r="BU614" s="129">
        <f t="shared" ref="BU614" si="11470">M614/M622</f>
        <v>3.1401748138556167E-2</v>
      </c>
      <c r="BV614" s="133">
        <f t="shared" ref="BV614" si="11471">N614/N622</f>
        <v>9.4185864284594897E-2</v>
      </c>
      <c r="BW614" s="134">
        <f t="shared" ref="BW614" si="11472">O614/O622</f>
        <v>4.7974583002382845E-2</v>
      </c>
      <c r="BX614" s="129">
        <f t="shared" ref="BX614" si="11473">P614/P622</f>
        <v>4.8828676263053906E-2</v>
      </c>
      <c r="BY614" s="130">
        <f t="shared" ref="BY614" si="11474">Q614/Q622</f>
        <v>7.291385363219012E-2</v>
      </c>
      <c r="BZ614" s="131">
        <f t="shared" ref="BZ614" si="11475">R614/R622</f>
        <v>4.0391676866585069E-2</v>
      </c>
      <c r="CA614" s="132">
        <f t="shared" ref="CA614" si="11476">S614/S622</f>
        <v>8.6018899927307976E-2</v>
      </c>
      <c r="CB614" s="129">
        <f t="shared" ref="CB614" si="11477">T614/T622</f>
        <v>3.5887487875848688E-2</v>
      </c>
      <c r="CC614" s="130">
        <f t="shared" ref="CC614" si="11478">U614/U622</f>
        <v>2.9615004935834157E-2</v>
      </c>
      <c r="CD614" s="131">
        <f t="shared" ref="CD614" si="11479">V614/V622</f>
        <v>0.10563836681788723</v>
      </c>
      <c r="CE614" s="132">
        <f t="shared" ref="CE614" si="11480">W614/W622</f>
        <v>3.9946018893387315E-2</v>
      </c>
      <c r="CF614" s="129">
        <f t="shared" ref="CF614" si="11481">X614/X622</f>
        <v>4.5721750489875895E-2</v>
      </c>
      <c r="CG614" s="130">
        <f t="shared" ref="CG614" si="11482">Y614/Y622</f>
        <v>5.8374666157954981E-2</v>
      </c>
      <c r="CH614" s="131">
        <f t="shared" ref="CH614" si="11483">Z614/Z622</f>
        <v>3.7579727633166693E-2</v>
      </c>
      <c r="CI614" s="129">
        <f t="shared" ref="CI614" si="11484">AA614/AA622</f>
        <v>7.8392210710273372E-2</v>
      </c>
      <c r="CJ614" s="135">
        <f t="shared" ref="CJ614" si="11485">AB614/AB622</f>
        <v>6.1465324384787474E-2</v>
      </c>
      <c r="CK614" s="136">
        <f t="shared" ref="CK614" si="11486">AC614/AC622</f>
        <v>6.6631806976917909E-2</v>
      </c>
    </row>
    <row r="615" spans="1:89">
      <c r="A615" s="137" t="s">
        <v>33</v>
      </c>
      <c r="B615" s="206">
        <v>165</v>
      </c>
      <c r="C615" s="190">
        <v>440</v>
      </c>
      <c r="D615" s="191">
        <v>50</v>
      </c>
      <c r="E615" s="192">
        <v>241</v>
      </c>
      <c r="F615" s="189">
        <v>102</v>
      </c>
      <c r="G615" s="193">
        <v>305</v>
      </c>
      <c r="H615" s="191">
        <v>178</v>
      </c>
      <c r="I615" s="192">
        <v>422</v>
      </c>
      <c r="J615" s="189">
        <v>32</v>
      </c>
      <c r="K615" s="190">
        <v>43</v>
      </c>
      <c r="L615" s="191">
        <v>433</v>
      </c>
      <c r="M615" s="189">
        <v>87</v>
      </c>
      <c r="N615" s="194">
        <v>242</v>
      </c>
      <c r="O615" s="207">
        <v>182</v>
      </c>
      <c r="P615" s="189">
        <v>68</v>
      </c>
      <c r="Q615" s="190">
        <v>162</v>
      </c>
      <c r="R615" s="191">
        <v>112</v>
      </c>
      <c r="S615" s="192">
        <v>190</v>
      </c>
      <c r="T615" s="189">
        <v>20</v>
      </c>
      <c r="U615" s="193">
        <v>9</v>
      </c>
      <c r="V615" s="191">
        <v>268</v>
      </c>
      <c r="W615" s="208">
        <v>80</v>
      </c>
      <c r="X615" s="189">
        <v>61</v>
      </c>
      <c r="Y615" s="193">
        <v>83</v>
      </c>
      <c r="Z615" s="191">
        <v>163</v>
      </c>
      <c r="AA615" s="189">
        <v>358</v>
      </c>
      <c r="AB615" s="172">
        <f t="shared" si="11049"/>
        <v>1894</v>
      </c>
      <c r="AC615" s="173">
        <f t="shared" si="11050"/>
        <v>2602</v>
      </c>
      <c r="BI615" s="137" t="s">
        <v>33</v>
      </c>
      <c r="BJ615" s="129">
        <f>B615/B622</f>
        <v>3.1945788964181994E-2</v>
      </c>
      <c r="BK615" s="130">
        <f t="shared" ref="BK615" si="11487">C615/C622</f>
        <v>8.155699721964782E-2</v>
      </c>
      <c r="BL615" s="131">
        <f t="shared" ref="BL615" si="11488">D615/D622</f>
        <v>1.8234865061998541E-2</v>
      </c>
      <c r="BM615" s="132">
        <f t="shared" ref="BM615" si="11489">E615/E622</f>
        <v>7.5881612090680103E-2</v>
      </c>
      <c r="BN615" s="129">
        <f t="shared" ref="BN615" si="11490">F615/F622</f>
        <v>2.1210230817217717E-2</v>
      </c>
      <c r="BO615" s="130">
        <f t="shared" ref="BO615" si="11491">G615/G622</f>
        <v>7.688429543735821E-2</v>
      </c>
      <c r="BP615" s="131">
        <f t="shared" ref="BP615" si="11492">H615/H622</f>
        <v>2.4718789057075405E-2</v>
      </c>
      <c r="BQ615" s="132">
        <f t="shared" ref="BQ615" si="11493">I615/I622</f>
        <v>5.9411516260734903E-2</v>
      </c>
      <c r="BR615" s="129">
        <f t="shared" ref="BR615" si="11494">J615/J622</f>
        <v>1.9801980198019802E-2</v>
      </c>
      <c r="BS615" s="130">
        <f t="shared" ref="BS615" si="11495">K615/K622</f>
        <v>3.2017870439314963E-2</v>
      </c>
      <c r="BT615" s="131">
        <f t="shared" ref="BT615" si="11496">L615/L622</f>
        <v>0.12111888111888112</v>
      </c>
      <c r="BU615" s="129">
        <f t="shared" ref="BU615" si="11497">M615/M622</f>
        <v>2.8164454516024603E-2</v>
      </c>
      <c r="BV615" s="133">
        <f t="shared" ref="BV615" si="11498">N615/N622</f>
        <v>3.7925090111267823E-2</v>
      </c>
      <c r="BW615" s="134">
        <f t="shared" ref="BW615" si="11499">O615/O622</f>
        <v>2.8911834789515489E-2</v>
      </c>
      <c r="BX615" s="129">
        <f t="shared" ref="BX615" si="11500">P615/P622</f>
        <v>1.9192774484899804E-2</v>
      </c>
      <c r="BY615" s="130">
        <f t="shared" ref="BY615" si="11501">Q615/Q622</f>
        <v>4.3748312179314068E-2</v>
      </c>
      <c r="BZ615" s="131">
        <f t="shared" ref="BZ615" si="11502">R615/R622</f>
        <v>2.7417380660954713E-2</v>
      </c>
      <c r="CA615" s="132">
        <f t="shared" ref="CA615" si="11503">S615/S622</f>
        <v>4.603828446813666E-2</v>
      </c>
      <c r="CB615" s="129">
        <f t="shared" ref="CB615" si="11504">T615/T622</f>
        <v>1.9398642095053348E-2</v>
      </c>
      <c r="CC615" s="130">
        <f t="shared" ref="CC615" si="11505">U615/U622</f>
        <v>8.8845014807502464E-3</v>
      </c>
      <c r="CD615" s="131">
        <f t="shared" ref="CD615" si="11506">V615/V622</f>
        <v>5.789587383884208E-2</v>
      </c>
      <c r="CE615" s="132">
        <f t="shared" ref="CE615" si="11507">W615/W622</f>
        <v>2.1592442645074223E-2</v>
      </c>
      <c r="CF615" s="129">
        <f t="shared" ref="CF615" si="11508">X615/X622</f>
        <v>1.9921619856303068E-2</v>
      </c>
      <c r="CG615" s="130">
        <f t="shared" ref="CG615" si="11509">Y615/Y622</f>
        <v>3.1667302556276228E-2</v>
      </c>
      <c r="CH615" s="131">
        <f t="shared" ref="CH615" si="11510">Z615/Z622</f>
        <v>2.8098603689019133E-2</v>
      </c>
      <c r="CI615" s="129">
        <f t="shared" ref="CI615" si="11511">AA615/AA622</f>
        <v>4.4688553239295971E-2</v>
      </c>
      <c r="CJ615" s="135">
        <f t="shared" ref="CJ615" si="11512">AB615/AB622</f>
        <v>3.5309470544369871E-2</v>
      </c>
      <c r="CK615" s="136">
        <f t="shared" ref="CK615" si="11513">AC615/AC622</f>
        <v>4.8591917531933967E-2</v>
      </c>
    </row>
    <row r="616" spans="1:89">
      <c r="A616" s="146" t="s">
        <v>34</v>
      </c>
      <c r="B616" s="203">
        <v>9</v>
      </c>
      <c r="C616" s="197">
        <v>147</v>
      </c>
      <c r="D616" s="198">
        <v>4</v>
      </c>
      <c r="E616" s="199">
        <v>61</v>
      </c>
      <c r="F616" s="196">
        <v>12</v>
      </c>
      <c r="G616" s="200">
        <v>66</v>
      </c>
      <c r="H616" s="198">
        <v>29</v>
      </c>
      <c r="I616" s="199">
        <v>88</v>
      </c>
      <c r="J616" s="196">
        <v>1</v>
      </c>
      <c r="K616" s="197">
        <v>13</v>
      </c>
      <c r="L616" s="198">
        <v>65</v>
      </c>
      <c r="M616" s="196">
        <v>19</v>
      </c>
      <c r="N616" s="201">
        <v>61</v>
      </c>
      <c r="O616" s="204">
        <v>63</v>
      </c>
      <c r="P616" s="196">
        <v>28</v>
      </c>
      <c r="Q616" s="197">
        <v>65</v>
      </c>
      <c r="R616" s="198">
        <v>36</v>
      </c>
      <c r="S616" s="199">
        <v>76</v>
      </c>
      <c r="T616" s="196">
        <v>11</v>
      </c>
      <c r="U616" s="200">
        <v>9</v>
      </c>
      <c r="V616" s="198">
        <v>66</v>
      </c>
      <c r="W616" s="205">
        <v>27</v>
      </c>
      <c r="X616" s="196">
        <v>24</v>
      </c>
      <c r="Y616" s="200">
        <v>47</v>
      </c>
      <c r="Z616" s="198">
        <v>93</v>
      </c>
      <c r="AA616" s="196">
        <v>161</v>
      </c>
      <c r="AB616" s="172">
        <f t="shared" si="11049"/>
        <v>439</v>
      </c>
      <c r="AC616" s="173">
        <f t="shared" si="11050"/>
        <v>842</v>
      </c>
      <c r="BI616" s="146" t="s">
        <v>34</v>
      </c>
      <c r="BJ616" s="129">
        <f>B616/B622</f>
        <v>1.7424975798644724E-3</v>
      </c>
      <c r="BK616" s="130">
        <f t="shared" ref="BK616" si="11514">C616/C622</f>
        <v>2.7247451343836885E-2</v>
      </c>
      <c r="BL616" s="131">
        <f t="shared" ref="BL616" si="11515">D616/D622</f>
        <v>1.4587892049598833E-3</v>
      </c>
      <c r="BM616" s="132">
        <f t="shared" ref="BM616" si="11516">E616/E622</f>
        <v>1.920654911838791E-2</v>
      </c>
      <c r="BN616" s="129">
        <f t="shared" ref="BN616" si="11517">F616/F622</f>
        <v>2.495321272613849E-3</v>
      </c>
      <c r="BO616" s="130">
        <f t="shared" ref="BO616" si="11518">G616/G622</f>
        <v>1.6637257373329974E-2</v>
      </c>
      <c r="BP616" s="131">
        <f t="shared" ref="BP616" si="11519">H616/H622</f>
        <v>4.0272184418830717E-3</v>
      </c>
      <c r="BQ616" s="132">
        <f t="shared" ref="BQ616" si="11520">I616/I622</f>
        <v>1.2389131352949457E-2</v>
      </c>
      <c r="BR616" s="129">
        <f t="shared" ref="BR616" si="11521">J616/J622</f>
        <v>6.1881188118811882E-4</v>
      </c>
      <c r="BS616" s="130">
        <f t="shared" ref="BS616" si="11522">K616/K622</f>
        <v>9.6798212956068497E-3</v>
      </c>
      <c r="BT616" s="131">
        <f t="shared" ref="BT616" si="11523">L616/L622</f>
        <v>1.8181818181818181E-2</v>
      </c>
      <c r="BU616" s="129">
        <f t="shared" ref="BU616" si="11524">M616/M622</f>
        <v>6.150857882809971E-3</v>
      </c>
      <c r="BV616" s="133">
        <f t="shared" ref="BV616" si="11525">N616/N622</f>
        <v>9.5596301520137917E-3</v>
      </c>
      <c r="BW616" s="134">
        <f t="shared" ref="BW616" si="11526">O616/O622</f>
        <v>1.0007942811755361E-2</v>
      </c>
      <c r="BX616" s="129">
        <f t="shared" ref="BX616" si="11527">P616/P622</f>
        <v>7.9029071408410947E-3</v>
      </c>
      <c r="BY616" s="130">
        <f t="shared" ref="BY616" si="11528">Q616/Q622</f>
        <v>1.7553335133675397E-2</v>
      </c>
      <c r="BZ616" s="131">
        <f t="shared" ref="BZ616" si="11529">R616/R622</f>
        <v>8.8127294981640153E-3</v>
      </c>
      <c r="CA616" s="132">
        <f t="shared" ref="CA616" si="11530">S616/S622</f>
        <v>1.8415313787254663E-2</v>
      </c>
      <c r="CB616" s="129">
        <f t="shared" ref="CB616" si="11531">T616/T622</f>
        <v>1.066925315227934E-2</v>
      </c>
      <c r="CC616" s="130">
        <f t="shared" ref="CC616" si="11532">U616/U622</f>
        <v>8.8845014807502464E-3</v>
      </c>
      <c r="CD616" s="131">
        <f t="shared" ref="CD616" si="11533">V616/V622</f>
        <v>1.4257939079714841E-2</v>
      </c>
      <c r="CE616" s="132">
        <f t="shared" ref="CE616" si="11534">W616/W622</f>
        <v>7.2874493927125505E-3</v>
      </c>
      <c r="CF616" s="129">
        <f t="shared" ref="CF616" si="11535">X616/X622</f>
        <v>7.8380143696930114E-3</v>
      </c>
      <c r="CG616" s="130">
        <f t="shared" ref="CG616" si="11536">Y616/Y622</f>
        <v>1.7932086989698587E-2</v>
      </c>
      <c r="CH616" s="131">
        <f t="shared" ref="CH616" si="11537">Z616/Z622</f>
        <v>1.6031718669194967E-2</v>
      </c>
      <c r="CI616" s="129">
        <f t="shared" ref="CI616" si="11538">AA616/AA622</f>
        <v>2.0097366121582822E-2</v>
      </c>
      <c r="CJ616" s="135">
        <f t="shared" ref="CJ616" si="11539">AB616/AB622</f>
        <v>8.1841909023117072E-3</v>
      </c>
      <c r="CK616" s="136">
        <f t="shared" ref="CK616" si="11540">AC616/AC622</f>
        <v>1.5724210054530514E-2</v>
      </c>
    </row>
    <row r="617" spans="1:89">
      <c r="A617" s="137" t="s">
        <v>35</v>
      </c>
      <c r="B617" s="206">
        <v>0</v>
      </c>
      <c r="C617" s="190">
        <v>28</v>
      </c>
      <c r="D617" s="191">
        <v>0</v>
      </c>
      <c r="E617" s="192">
        <v>20</v>
      </c>
      <c r="F617" s="189">
        <v>0</v>
      </c>
      <c r="G617" s="193">
        <v>9</v>
      </c>
      <c r="H617" s="191">
        <v>7</v>
      </c>
      <c r="I617" s="192">
        <v>23</v>
      </c>
      <c r="J617" s="189">
        <v>0</v>
      </c>
      <c r="K617" s="190">
        <v>3</v>
      </c>
      <c r="L617" s="191">
        <v>16</v>
      </c>
      <c r="M617" s="189">
        <v>1</v>
      </c>
      <c r="N617" s="194">
        <v>4</v>
      </c>
      <c r="O617" s="207">
        <v>7</v>
      </c>
      <c r="P617" s="189">
        <v>2</v>
      </c>
      <c r="Q617" s="190">
        <v>2</v>
      </c>
      <c r="R617" s="191">
        <v>3</v>
      </c>
      <c r="S617" s="192">
        <v>4</v>
      </c>
      <c r="T617" s="189">
        <v>1</v>
      </c>
      <c r="U617" s="193">
        <v>0</v>
      </c>
      <c r="V617" s="191">
        <v>1</v>
      </c>
      <c r="W617" s="208">
        <v>1</v>
      </c>
      <c r="X617" s="189">
        <v>0</v>
      </c>
      <c r="Y617" s="193">
        <v>2</v>
      </c>
      <c r="Z617" s="191">
        <v>1</v>
      </c>
      <c r="AA617" s="189">
        <v>14</v>
      </c>
      <c r="AB617" s="172">
        <f t="shared" si="11049"/>
        <v>35</v>
      </c>
      <c r="AC617" s="173">
        <f t="shared" si="11050"/>
        <v>114</v>
      </c>
      <c r="BI617" s="137" t="s">
        <v>35</v>
      </c>
      <c r="BJ617" s="129">
        <f>B617/B622</f>
        <v>0</v>
      </c>
      <c r="BK617" s="130">
        <f t="shared" ref="BK617" si="11541">C617/C622</f>
        <v>5.1899907321594071E-3</v>
      </c>
      <c r="BL617" s="131">
        <f t="shared" ref="BL617" si="11542">D617/D622</f>
        <v>0</v>
      </c>
      <c r="BM617" s="132">
        <f t="shared" ref="BM617" si="11543">E617/E622</f>
        <v>6.2972292191435771E-3</v>
      </c>
      <c r="BN617" s="129">
        <f t="shared" ref="BN617" si="11544">F617/F622</f>
        <v>0</v>
      </c>
      <c r="BO617" s="130">
        <f t="shared" ref="BO617" si="11545">G617/G622</f>
        <v>2.2687169145449962E-3</v>
      </c>
      <c r="BP617" s="131">
        <f t="shared" ref="BP617" si="11546">H617/H622</f>
        <v>9.7208721010970704E-4</v>
      </c>
      <c r="BQ617" s="132">
        <f t="shared" ref="BQ617" si="11547">I617/I622</f>
        <v>3.2380684217936085E-3</v>
      </c>
      <c r="BR617" s="129">
        <f t="shared" ref="BR617" si="11548">J617/J622</f>
        <v>0</v>
      </c>
      <c r="BS617" s="130">
        <f t="shared" ref="BS617" si="11549">K617/K622</f>
        <v>2.2338049143708115E-3</v>
      </c>
      <c r="BT617" s="131">
        <f t="shared" ref="BT617" si="11550">L617/L622</f>
        <v>4.4755244755244755E-3</v>
      </c>
      <c r="BU617" s="129">
        <f t="shared" ref="BU617" si="11551">M617/M622</f>
        <v>3.2372936225315638E-4</v>
      </c>
      <c r="BV617" s="133">
        <f t="shared" ref="BV617" si="11552">N617/N622</f>
        <v>6.2686099357467482E-4</v>
      </c>
      <c r="BW617" s="134">
        <f t="shared" ref="BW617" si="11553">O617/O622</f>
        <v>1.1119936457505957E-3</v>
      </c>
      <c r="BX617" s="129">
        <f t="shared" ref="BX617" si="11554">P617/P622</f>
        <v>5.6449336720293538E-4</v>
      </c>
      <c r="BY617" s="130">
        <f t="shared" ref="BY617" si="11555">Q617/Q622</f>
        <v>5.4010261949770453E-4</v>
      </c>
      <c r="BZ617" s="131">
        <f t="shared" ref="BZ617" si="11556">R617/R622</f>
        <v>7.343941248470012E-4</v>
      </c>
      <c r="CA617" s="132">
        <f t="shared" ref="CA617" si="11557">S617/S622</f>
        <v>9.6922704143445604E-4</v>
      </c>
      <c r="CB617" s="129">
        <f t="shared" ref="CB617" si="11558">T617/T622</f>
        <v>9.6993210475266732E-4</v>
      </c>
      <c r="CC617" s="130">
        <f t="shared" ref="CC617" si="11559">U617/U622</f>
        <v>0</v>
      </c>
      <c r="CD617" s="131">
        <f t="shared" ref="CD617" si="11560">V617/V622</f>
        <v>2.1602937999567941E-4</v>
      </c>
      <c r="CE617" s="132">
        <f t="shared" ref="CE617" si="11561">W617/W622</f>
        <v>2.6990553306342779E-4</v>
      </c>
      <c r="CF617" s="129">
        <f t="shared" ref="CF617" si="11562">X617/X622</f>
        <v>0</v>
      </c>
      <c r="CG617" s="130">
        <f t="shared" ref="CG617" si="11563">Y617/Y622</f>
        <v>7.6306753147653572E-4</v>
      </c>
      <c r="CH617" s="131">
        <f t="shared" ref="CH617" si="11564">Z617/Z622</f>
        <v>1.7238407171177384E-4</v>
      </c>
      <c r="CI617" s="129">
        <f t="shared" ref="CI617" si="11565">AA617/AA622</f>
        <v>1.7475970540506804E-3</v>
      </c>
      <c r="CJ617" s="135">
        <f t="shared" ref="CJ617" si="11566">AB617/AB622</f>
        <v>6.5249813571961225E-4</v>
      </c>
      <c r="CK617" s="136">
        <f t="shared" ref="CK617" si="11567">AC617/AC622</f>
        <v>2.1289310525136325E-3</v>
      </c>
    </row>
    <row r="618" spans="1:89">
      <c r="A618" s="146" t="s">
        <v>36</v>
      </c>
      <c r="B618" s="203">
        <v>0</v>
      </c>
      <c r="C618" s="197">
        <v>1</v>
      </c>
      <c r="D618" s="198">
        <v>0</v>
      </c>
      <c r="E618" s="199">
        <v>1</v>
      </c>
      <c r="F618" s="196">
        <v>0</v>
      </c>
      <c r="G618" s="200">
        <v>0</v>
      </c>
      <c r="H618" s="198">
        <v>0</v>
      </c>
      <c r="I618" s="199">
        <v>0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2">
        <f t="shared" si="11049"/>
        <v>0</v>
      </c>
      <c r="AC618" s="173">
        <f t="shared" si="11050"/>
        <v>2</v>
      </c>
      <c r="BI618" s="146" t="s">
        <v>36</v>
      </c>
      <c r="BJ618" s="129">
        <f>B618/B622</f>
        <v>0</v>
      </c>
      <c r="BK618" s="130">
        <f t="shared" ref="BK618" si="11568">C618/C622</f>
        <v>1.8535681186283596E-4</v>
      </c>
      <c r="BL618" s="131">
        <f t="shared" ref="BL618" si="11569">D618/D622</f>
        <v>0</v>
      </c>
      <c r="BM618" s="132">
        <f t="shared" ref="BM618" si="11570">E618/E622</f>
        <v>3.1486146095717883E-4</v>
      </c>
      <c r="BN618" s="129">
        <f t="shared" ref="BN618" si="11571">F618/F622</f>
        <v>0</v>
      </c>
      <c r="BO618" s="130">
        <f t="shared" ref="BO618" si="11572">G618/G622</f>
        <v>0</v>
      </c>
      <c r="BP618" s="131">
        <f t="shared" ref="BP618" si="11573">H618/H622</f>
        <v>0</v>
      </c>
      <c r="BQ618" s="132">
        <f t="shared" ref="BQ618" si="11574">I618/I622</f>
        <v>0</v>
      </c>
      <c r="BR618" s="129">
        <f t="shared" ref="BR618" si="11575">J618/J622</f>
        <v>0</v>
      </c>
      <c r="BS618" s="130">
        <f t="shared" ref="BS618" si="11576">K618/K622</f>
        <v>0</v>
      </c>
      <c r="BT618" s="131">
        <f t="shared" ref="BT618" si="11577">L618/L622</f>
        <v>0</v>
      </c>
      <c r="BU618" s="129">
        <f t="shared" ref="BU618" si="11578">M618/M622</f>
        <v>0</v>
      </c>
      <c r="BV618" s="133">
        <f t="shared" ref="BV618" si="11579">N618/N622</f>
        <v>0</v>
      </c>
      <c r="BW618" s="134">
        <f t="shared" ref="BW618" si="11580">O618/O622</f>
        <v>0</v>
      </c>
      <c r="BX618" s="129">
        <f t="shared" ref="BX618" si="11581">P618/P622</f>
        <v>0</v>
      </c>
      <c r="BY618" s="130">
        <f t="shared" ref="BY618" si="11582">Q618/Q622</f>
        <v>0</v>
      </c>
      <c r="BZ618" s="131">
        <f t="shared" ref="BZ618" si="11583">R618/R622</f>
        <v>0</v>
      </c>
      <c r="CA618" s="132">
        <f t="shared" ref="CA618" si="11584">S618/S622</f>
        <v>0</v>
      </c>
      <c r="CB618" s="129">
        <f t="shared" ref="CB618" si="11585">T618/T622</f>
        <v>0</v>
      </c>
      <c r="CC618" s="130">
        <f t="shared" ref="CC618" si="11586">U618/U622</f>
        <v>0</v>
      </c>
      <c r="CD618" s="131">
        <f t="shared" ref="CD618" si="11587">V618/V622</f>
        <v>0</v>
      </c>
      <c r="CE618" s="132">
        <f t="shared" ref="CE618" si="11588">W618/W622</f>
        <v>0</v>
      </c>
      <c r="CF618" s="129">
        <f t="shared" ref="CF618" si="11589">X618/X622</f>
        <v>0</v>
      </c>
      <c r="CG618" s="130">
        <f t="shared" ref="CG618" si="11590">Y618/Y622</f>
        <v>0</v>
      </c>
      <c r="CH618" s="131">
        <f t="shared" ref="CH618" si="11591">Z618/Z622</f>
        <v>0</v>
      </c>
      <c r="CI618" s="129">
        <f t="shared" ref="CI618" si="11592">AA618/AA622</f>
        <v>0</v>
      </c>
      <c r="CJ618" s="135">
        <f t="shared" ref="CJ618" si="11593">AB618/AB622</f>
        <v>0</v>
      </c>
      <c r="CK618" s="136">
        <f t="shared" ref="CK618" si="11594">AC618/AC622</f>
        <v>3.734966758795847E-5</v>
      </c>
    </row>
    <row r="619" spans="1:89">
      <c r="A619" s="137" t="s">
        <v>37</v>
      </c>
      <c r="B619" s="59"/>
      <c r="C619" s="60"/>
      <c r="D619" s="139"/>
      <c r="E619" s="140"/>
      <c r="F619" s="138"/>
      <c r="G619" s="141"/>
      <c r="H619" s="139"/>
      <c r="I619" s="140"/>
      <c r="J619" s="138"/>
      <c r="K619" s="141"/>
      <c r="L619" s="139"/>
      <c r="M619" s="138"/>
      <c r="N619" s="142"/>
      <c r="O619" s="143"/>
      <c r="P619" s="138"/>
      <c r="Q619" s="141"/>
      <c r="R619" s="139"/>
      <c r="S619" s="140"/>
      <c r="T619" s="138"/>
      <c r="U619" s="141"/>
      <c r="V619" s="139"/>
      <c r="W619" s="140"/>
      <c r="X619" s="138"/>
      <c r="Y619" s="141"/>
      <c r="Z619" s="144"/>
      <c r="AA619" s="145"/>
      <c r="AB619" s="172">
        <f t="shared" si="11049"/>
        <v>0</v>
      </c>
      <c r="AC619" s="173"/>
      <c r="BI619" s="137" t="s">
        <v>37</v>
      </c>
      <c r="BJ619" s="129">
        <f>B619/B622</f>
        <v>0</v>
      </c>
      <c r="BK619" s="130">
        <f t="shared" ref="BK619" si="11595">C619/C622</f>
        <v>0</v>
      </c>
      <c r="BL619" s="131">
        <f t="shared" ref="BL619" si="11596">D619/D622</f>
        <v>0</v>
      </c>
      <c r="BM619" s="132">
        <f t="shared" ref="BM619" si="11597">E619/E622</f>
        <v>0</v>
      </c>
      <c r="BN619" s="129">
        <f t="shared" ref="BN619" si="11598">F619/F622</f>
        <v>0</v>
      </c>
      <c r="BO619" s="130">
        <f t="shared" ref="BO619" si="11599">G619/G622</f>
        <v>0</v>
      </c>
      <c r="BP619" s="131">
        <f t="shared" ref="BP619" si="11600">H619/H622</f>
        <v>0</v>
      </c>
      <c r="BQ619" s="132">
        <f t="shared" ref="BQ619" si="11601">I619/I622</f>
        <v>0</v>
      </c>
      <c r="BR619" s="129">
        <f t="shared" ref="BR619" si="11602">J619/J622</f>
        <v>0</v>
      </c>
      <c r="BS619" s="130">
        <f t="shared" ref="BS619" si="11603">K619/K622</f>
        <v>0</v>
      </c>
      <c r="BT619" s="131">
        <f t="shared" ref="BT619" si="11604">L619/L622</f>
        <v>0</v>
      </c>
      <c r="BU619" s="129">
        <f t="shared" ref="BU619" si="11605">M619/M622</f>
        <v>0</v>
      </c>
      <c r="BV619" s="133">
        <f t="shared" ref="BV619" si="11606">N619/N622</f>
        <v>0</v>
      </c>
      <c r="BW619" s="134">
        <f t="shared" ref="BW619" si="11607">O619/O622</f>
        <v>0</v>
      </c>
      <c r="BX619" s="129">
        <f t="shared" ref="BX619" si="11608">P619/P622</f>
        <v>0</v>
      </c>
      <c r="BY619" s="130">
        <f t="shared" ref="BY619" si="11609">Q619/Q622</f>
        <v>0</v>
      </c>
      <c r="BZ619" s="131">
        <f t="shared" ref="BZ619" si="11610">R619/R622</f>
        <v>0</v>
      </c>
      <c r="CA619" s="132">
        <f t="shared" ref="CA619" si="11611">S619/S622</f>
        <v>0</v>
      </c>
      <c r="CB619" s="129">
        <f t="shared" ref="CB619" si="11612">T619/T622</f>
        <v>0</v>
      </c>
      <c r="CC619" s="130">
        <f t="shared" ref="CC619" si="11613">U619/U622</f>
        <v>0</v>
      </c>
      <c r="CD619" s="131">
        <f t="shared" ref="CD619" si="11614">V619/V622</f>
        <v>0</v>
      </c>
      <c r="CE619" s="132">
        <f t="shared" ref="CE619" si="11615">W619/W622</f>
        <v>0</v>
      </c>
      <c r="CF619" s="129">
        <f t="shared" ref="CF619" si="11616">X619/X622</f>
        <v>0</v>
      </c>
      <c r="CG619" s="130">
        <f t="shared" ref="CG619" si="11617">Y619/Y622</f>
        <v>0</v>
      </c>
      <c r="CH619" s="131">
        <f t="shared" ref="CH619" si="11618">Z619/Z622</f>
        <v>0</v>
      </c>
      <c r="CI619" s="129">
        <f t="shared" ref="CI619" si="11619">AA619/AA622</f>
        <v>0</v>
      </c>
      <c r="CJ619" s="135">
        <f t="shared" ref="CJ619" si="11620">AB619/AB622</f>
        <v>0</v>
      </c>
      <c r="CK619" s="136">
        <f t="shared" ref="CK619" si="11621">AC619/AC622</f>
        <v>0</v>
      </c>
    </row>
    <row r="620" spans="1:89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/>
      <c r="AC620" s="173"/>
      <c r="BI620" s="146" t="s">
        <v>38</v>
      </c>
      <c r="BJ620" s="129">
        <f>B620/B622</f>
        <v>0</v>
      </c>
      <c r="BK620" s="130">
        <f t="shared" ref="BK620" si="11622">C620/C622</f>
        <v>0</v>
      </c>
      <c r="BL620" s="131">
        <f t="shared" ref="BL620" si="11623">D620/D622</f>
        <v>0</v>
      </c>
      <c r="BM620" s="132">
        <f t="shared" ref="BM620" si="11624">E620/E622</f>
        <v>0</v>
      </c>
      <c r="BN620" s="129">
        <f t="shared" ref="BN620" si="11625">F620/F622</f>
        <v>0</v>
      </c>
      <c r="BO620" s="130">
        <f t="shared" ref="BO620" si="11626">G620/G622</f>
        <v>0</v>
      </c>
      <c r="BP620" s="131">
        <f t="shared" ref="BP620" si="11627">H620/H622</f>
        <v>0</v>
      </c>
      <c r="BQ620" s="132">
        <f t="shared" ref="BQ620" si="11628">I620/I622</f>
        <v>0</v>
      </c>
      <c r="BR620" s="129">
        <f t="shared" ref="BR620" si="11629">J620/J622</f>
        <v>0</v>
      </c>
      <c r="BS620" s="130">
        <f t="shared" ref="BS620" si="11630">K620/K622</f>
        <v>0</v>
      </c>
      <c r="BT620" s="131">
        <f t="shared" ref="BT620" si="11631">L620/L622</f>
        <v>0</v>
      </c>
      <c r="BU620" s="129">
        <f t="shared" ref="BU620" si="11632">M620/M622</f>
        <v>0</v>
      </c>
      <c r="BV620" s="133">
        <f t="shared" ref="BV620" si="11633">N620/N622</f>
        <v>0</v>
      </c>
      <c r="BW620" s="134">
        <f t="shared" ref="BW620" si="11634">O620/O622</f>
        <v>0</v>
      </c>
      <c r="BX620" s="129">
        <f t="shared" ref="BX620" si="11635">P620/P622</f>
        <v>0</v>
      </c>
      <c r="BY620" s="130">
        <f t="shared" ref="BY620" si="11636">Q620/Q622</f>
        <v>0</v>
      </c>
      <c r="BZ620" s="131">
        <f t="shared" ref="BZ620" si="11637">R620/R622</f>
        <v>0</v>
      </c>
      <c r="CA620" s="132">
        <f t="shared" ref="CA620" si="11638">S620/S622</f>
        <v>0</v>
      </c>
      <c r="CB620" s="129">
        <f t="shared" ref="CB620" si="11639">T620/T622</f>
        <v>0</v>
      </c>
      <c r="CC620" s="130">
        <f t="shared" ref="CC620" si="11640">U620/U622</f>
        <v>0</v>
      </c>
      <c r="CD620" s="131">
        <f t="shared" ref="CD620" si="11641">V620/V622</f>
        <v>0</v>
      </c>
      <c r="CE620" s="132">
        <f t="shared" ref="CE620" si="11642">W620/W622</f>
        <v>0</v>
      </c>
      <c r="CF620" s="129">
        <f t="shared" ref="CF620" si="11643">X620/X622</f>
        <v>0</v>
      </c>
      <c r="CG620" s="130">
        <f t="shared" ref="CG620" si="11644">Y620/Y622</f>
        <v>0</v>
      </c>
      <c r="CH620" s="131">
        <f t="shared" ref="CH620" si="11645">Z620/Z622</f>
        <v>0</v>
      </c>
      <c r="CI620" s="129">
        <f t="shared" ref="CI620" si="11646">AA620/AA622</f>
        <v>0</v>
      </c>
      <c r="CJ620" s="135">
        <f t="shared" ref="CJ620" si="11647">AB620/AB622</f>
        <v>0</v>
      </c>
      <c r="CK620" s="136">
        <f t="shared" ref="CK620" si="11648">AC620/AC622</f>
        <v>0</v>
      </c>
    </row>
    <row r="621" spans="1:89" ht="14" thickBot="1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/>
      <c r="AC621" s="173"/>
      <c r="BI621" s="137" t="s">
        <v>39</v>
      </c>
      <c r="BJ621" s="129">
        <f>B621/B622</f>
        <v>0</v>
      </c>
      <c r="BK621" s="130">
        <f t="shared" ref="BK621" si="11649">C621/C622</f>
        <v>0</v>
      </c>
      <c r="BL621" s="131">
        <f t="shared" ref="BL621" si="11650">D621/D622</f>
        <v>0</v>
      </c>
      <c r="BM621" s="132">
        <f t="shared" ref="BM621" si="11651">E621/E622</f>
        <v>0</v>
      </c>
      <c r="BN621" s="129">
        <f t="shared" ref="BN621" si="11652">F621/F622</f>
        <v>0</v>
      </c>
      <c r="BO621" s="130">
        <f t="shared" ref="BO621" si="11653">G621/G622</f>
        <v>0</v>
      </c>
      <c r="BP621" s="131">
        <f t="shared" ref="BP621" si="11654">H621/H622</f>
        <v>0</v>
      </c>
      <c r="BQ621" s="132">
        <f t="shared" ref="BQ621" si="11655">I621/I622</f>
        <v>0</v>
      </c>
      <c r="BR621" s="129">
        <f t="shared" ref="BR621" si="11656">J621/J622</f>
        <v>0</v>
      </c>
      <c r="BS621" s="130">
        <f t="shared" ref="BS621" si="11657">K621/K622</f>
        <v>0</v>
      </c>
      <c r="BT621" s="131">
        <f t="shared" ref="BT621" si="11658">L621/L622</f>
        <v>0</v>
      </c>
      <c r="BU621" s="129">
        <f t="shared" ref="BU621" si="11659">M621/M622</f>
        <v>0</v>
      </c>
      <c r="BV621" s="133">
        <f t="shared" ref="BV621" si="11660">N621/N622</f>
        <v>0</v>
      </c>
      <c r="BW621" s="134">
        <f t="shared" ref="BW621" si="11661">O621/O622</f>
        <v>0</v>
      </c>
      <c r="BX621" s="129">
        <f t="shared" ref="BX621" si="11662">P621/P622</f>
        <v>0</v>
      </c>
      <c r="BY621" s="130">
        <f t="shared" ref="BY621" si="11663">Q621/Q622</f>
        <v>0</v>
      </c>
      <c r="BZ621" s="131">
        <f t="shared" ref="BZ621" si="11664">R621/R622</f>
        <v>0</v>
      </c>
      <c r="CA621" s="132">
        <f t="shared" ref="CA621" si="11665">S621/S622</f>
        <v>0</v>
      </c>
      <c r="CB621" s="129">
        <f t="shared" ref="CB621" si="11666">T621/T622</f>
        <v>0</v>
      </c>
      <c r="CC621" s="130">
        <f t="shared" ref="CC621" si="11667">U621/U622</f>
        <v>0</v>
      </c>
      <c r="CD621" s="131">
        <f t="shared" ref="CD621" si="11668">V621/V622</f>
        <v>0</v>
      </c>
      <c r="CE621" s="132">
        <f t="shared" ref="CE621" si="11669">W621/W622</f>
        <v>0</v>
      </c>
      <c r="CF621" s="129">
        <f t="shared" ref="CF621" si="11670">X621/X622</f>
        <v>0</v>
      </c>
      <c r="CG621" s="130">
        <f t="shared" ref="CG621" si="11671">Y621/Y622</f>
        <v>0</v>
      </c>
      <c r="CH621" s="131">
        <f t="shared" ref="CH621" si="11672">Z621/Z622</f>
        <v>0</v>
      </c>
      <c r="CI621" s="129">
        <f t="shared" ref="CI621" si="11673">AA621/AA622</f>
        <v>0</v>
      </c>
      <c r="CJ621" s="135">
        <f t="shared" ref="CJ621" si="11674">AB621/AB622</f>
        <v>0</v>
      </c>
      <c r="CK621" s="136">
        <f t="shared" ref="CK621" si="11675">AC621/AC622</f>
        <v>0</v>
      </c>
    </row>
    <row r="622" spans="1:89" ht="15" thickTop="1" thickBot="1">
      <c r="A622" s="269" t="s">
        <v>13</v>
      </c>
      <c r="B622" s="20">
        <f t="shared" ref="B622:AA622" si="11676">SUM(B599:B621)</f>
        <v>5165</v>
      </c>
      <c r="C622" s="21">
        <f t="shared" si="11676"/>
        <v>5395</v>
      </c>
      <c r="D622" s="20">
        <f t="shared" si="11676"/>
        <v>2742</v>
      </c>
      <c r="E622" s="21">
        <f t="shared" si="11676"/>
        <v>3176</v>
      </c>
      <c r="F622" s="20">
        <f t="shared" si="11676"/>
        <v>4809</v>
      </c>
      <c r="G622" s="21">
        <f t="shared" si="11676"/>
        <v>3967</v>
      </c>
      <c r="H622" s="20">
        <f t="shared" si="11676"/>
        <v>7201</v>
      </c>
      <c r="I622" s="21">
        <f t="shared" si="11676"/>
        <v>7103</v>
      </c>
      <c r="J622" s="20">
        <f t="shared" si="11676"/>
        <v>1616</v>
      </c>
      <c r="K622" s="21">
        <f t="shared" si="11676"/>
        <v>1343</v>
      </c>
      <c r="L622" s="20">
        <f t="shared" si="11676"/>
        <v>3575</v>
      </c>
      <c r="M622" s="21">
        <f t="shared" si="11676"/>
        <v>3089</v>
      </c>
      <c r="N622" s="20">
        <f t="shared" si="11676"/>
        <v>6381</v>
      </c>
      <c r="O622" s="21">
        <f t="shared" si="11676"/>
        <v>6295</v>
      </c>
      <c r="P622" s="20">
        <f t="shared" si="11676"/>
        <v>3543</v>
      </c>
      <c r="Q622" s="21">
        <f t="shared" si="11676"/>
        <v>3703</v>
      </c>
      <c r="R622" s="20">
        <f t="shared" si="11676"/>
        <v>4085</v>
      </c>
      <c r="S622" s="21">
        <f t="shared" si="11676"/>
        <v>4127</v>
      </c>
      <c r="T622" s="20">
        <f t="shared" si="11676"/>
        <v>1031</v>
      </c>
      <c r="U622" s="21">
        <f t="shared" si="11676"/>
        <v>1013</v>
      </c>
      <c r="V622" s="20">
        <f t="shared" si="11676"/>
        <v>4629</v>
      </c>
      <c r="W622" s="21">
        <f t="shared" si="11676"/>
        <v>3705</v>
      </c>
      <c r="X622" s="20">
        <f t="shared" si="11676"/>
        <v>3062</v>
      </c>
      <c r="Y622" s="21">
        <f t="shared" si="11676"/>
        <v>2621</v>
      </c>
      <c r="Z622" s="20">
        <f t="shared" si="11676"/>
        <v>5801</v>
      </c>
      <c r="AA622" s="21">
        <f t="shared" si="11676"/>
        <v>8011</v>
      </c>
      <c r="AB622" s="174">
        <f t="shared" ref="AB622:AC622" si="11677">SUM(AB598:AB621)</f>
        <v>53640</v>
      </c>
      <c r="AC622" s="175">
        <f t="shared" si="11677"/>
        <v>53548</v>
      </c>
      <c r="BI622" s="269" t="s">
        <v>13</v>
      </c>
      <c r="BJ622" s="155">
        <f>SUM(BJ598:BJ621)</f>
        <v>0.99999999999999989</v>
      </c>
      <c r="BK622" s="156">
        <f t="shared" ref="BK622:CK622" si="11678">SUM(BK598:BK621)</f>
        <v>1.0000000000000002</v>
      </c>
      <c r="BL622" s="155">
        <f t="shared" si="11678"/>
        <v>0.99999999999999989</v>
      </c>
      <c r="BM622" s="156">
        <f t="shared" si="11678"/>
        <v>0.99999999999999989</v>
      </c>
      <c r="BN622" s="155">
        <f t="shared" si="11678"/>
        <v>0.99999999999999989</v>
      </c>
      <c r="BO622" s="156">
        <f t="shared" si="11678"/>
        <v>1</v>
      </c>
      <c r="BP622" s="155">
        <f t="shared" si="11678"/>
        <v>0.99999999999999989</v>
      </c>
      <c r="BQ622" s="156">
        <f t="shared" si="11678"/>
        <v>1</v>
      </c>
      <c r="BR622" s="155">
        <f t="shared" si="11678"/>
        <v>0.99999999999999989</v>
      </c>
      <c r="BS622" s="156">
        <f t="shared" si="11678"/>
        <v>1</v>
      </c>
      <c r="BT622" s="155">
        <f t="shared" si="11678"/>
        <v>1.0000000000000002</v>
      </c>
      <c r="BU622" s="156">
        <f t="shared" si="11678"/>
        <v>1</v>
      </c>
      <c r="BV622" s="155">
        <f t="shared" si="11678"/>
        <v>1</v>
      </c>
      <c r="BW622" s="156">
        <f t="shared" si="11678"/>
        <v>1</v>
      </c>
      <c r="BX622" s="155">
        <f t="shared" si="11678"/>
        <v>1</v>
      </c>
      <c r="BY622" s="156">
        <f t="shared" si="11678"/>
        <v>1</v>
      </c>
      <c r="BZ622" s="155">
        <f t="shared" si="11678"/>
        <v>0.99999999999999989</v>
      </c>
      <c r="CA622" s="156">
        <f t="shared" si="11678"/>
        <v>0.99999999999999989</v>
      </c>
      <c r="CB622" s="155">
        <f t="shared" si="11678"/>
        <v>0.99999999999999989</v>
      </c>
      <c r="CC622" s="156">
        <f t="shared" si="11678"/>
        <v>1</v>
      </c>
      <c r="CD622" s="155">
        <f t="shared" si="11678"/>
        <v>0.99999999999999989</v>
      </c>
      <c r="CE622" s="156">
        <f t="shared" si="11678"/>
        <v>1</v>
      </c>
      <c r="CF622" s="155">
        <f t="shared" si="11678"/>
        <v>1</v>
      </c>
      <c r="CG622" s="156">
        <f t="shared" si="11678"/>
        <v>1</v>
      </c>
      <c r="CH622" s="155">
        <f t="shared" si="11678"/>
        <v>1</v>
      </c>
      <c r="CI622" s="156">
        <f t="shared" si="11678"/>
        <v>1</v>
      </c>
      <c r="CJ622" s="155">
        <f t="shared" si="11678"/>
        <v>1</v>
      </c>
      <c r="CK622" s="156">
        <f t="shared" si="11678"/>
        <v>1</v>
      </c>
    </row>
    <row r="623" spans="1:89" ht="14" thickTop="1">
      <c r="A623" s="187"/>
    </row>
    <row r="625" spans="1:89">
      <c r="A625" s="301">
        <f>+A594+1</f>
        <v>44033</v>
      </c>
      <c r="B625" s="301"/>
      <c r="C625" s="301"/>
      <c r="D625" s="301"/>
      <c r="BI625" s="300">
        <f>+BI563+2</f>
        <v>44033</v>
      </c>
      <c r="BJ625" s="300"/>
      <c r="BK625" s="300"/>
      <c r="BL625" s="300"/>
    </row>
    <row r="626" spans="1:89" ht="14" thickBot="1">
      <c r="AE626" s="272" t="s">
        <v>84</v>
      </c>
    </row>
    <row r="627" spans="1:89" ht="15" thickTop="1" thickBot="1">
      <c r="A627" s="298" t="s">
        <v>0</v>
      </c>
      <c r="B627" s="292" t="s">
        <v>1</v>
      </c>
      <c r="C627" s="293"/>
      <c r="D627" s="292" t="s">
        <v>2</v>
      </c>
      <c r="E627" s="293"/>
      <c r="F627" s="292" t="s">
        <v>3</v>
      </c>
      <c r="G627" s="293"/>
      <c r="H627" s="292" t="s">
        <v>4</v>
      </c>
      <c r="I627" s="293"/>
      <c r="J627" s="292" t="s">
        <v>5</v>
      </c>
      <c r="K627" s="293"/>
      <c r="L627" s="292" t="s">
        <v>6</v>
      </c>
      <c r="M627" s="293"/>
      <c r="N627" s="292" t="s">
        <v>7</v>
      </c>
      <c r="O627" s="293"/>
      <c r="P627" s="292" t="s">
        <v>8</v>
      </c>
      <c r="Q627" s="293"/>
      <c r="R627" s="292" t="s">
        <v>9</v>
      </c>
      <c r="S627" s="293"/>
      <c r="T627" s="292" t="s">
        <v>10</v>
      </c>
      <c r="U627" s="293"/>
      <c r="V627" s="292" t="s">
        <v>11</v>
      </c>
      <c r="W627" s="293"/>
      <c r="X627" s="292" t="s">
        <v>12</v>
      </c>
      <c r="Y627" s="293"/>
      <c r="Z627" s="294" t="s">
        <v>40</v>
      </c>
      <c r="AA627" s="295"/>
      <c r="AB627" s="296" t="s">
        <v>41</v>
      </c>
      <c r="AC627" s="297"/>
      <c r="AE627" s="298" t="s">
        <v>0</v>
      </c>
      <c r="AF627" s="292" t="s">
        <v>1</v>
      </c>
      <c r="AG627" s="293"/>
      <c r="AH627" s="292" t="s">
        <v>2</v>
      </c>
      <c r="AI627" s="293"/>
      <c r="AJ627" s="292" t="s">
        <v>3</v>
      </c>
      <c r="AK627" s="293"/>
      <c r="AL627" s="292" t="s">
        <v>4</v>
      </c>
      <c r="AM627" s="293"/>
      <c r="AN627" s="292" t="s">
        <v>5</v>
      </c>
      <c r="AO627" s="293"/>
      <c r="AP627" s="292" t="s">
        <v>6</v>
      </c>
      <c r="AQ627" s="293"/>
      <c r="AR627" s="292" t="s">
        <v>7</v>
      </c>
      <c r="AS627" s="293"/>
      <c r="AT627" s="292" t="s">
        <v>8</v>
      </c>
      <c r="AU627" s="293"/>
      <c r="AV627" s="292" t="s">
        <v>9</v>
      </c>
      <c r="AW627" s="293"/>
      <c r="AX627" s="292" t="s">
        <v>10</v>
      </c>
      <c r="AY627" s="293"/>
      <c r="AZ627" s="292" t="s">
        <v>11</v>
      </c>
      <c r="BA627" s="293"/>
      <c r="BB627" s="292" t="s">
        <v>12</v>
      </c>
      <c r="BC627" s="293"/>
      <c r="BD627" s="294" t="s">
        <v>40</v>
      </c>
      <c r="BE627" s="295"/>
      <c r="BF627" s="296" t="s">
        <v>41</v>
      </c>
      <c r="BG627" s="297"/>
      <c r="BI627" s="298" t="s">
        <v>0</v>
      </c>
      <c r="BJ627" s="292" t="s">
        <v>1</v>
      </c>
      <c r="BK627" s="293"/>
      <c r="BL627" s="292" t="s">
        <v>2</v>
      </c>
      <c r="BM627" s="293"/>
      <c r="BN627" s="292" t="s">
        <v>3</v>
      </c>
      <c r="BO627" s="293"/>
      <c r="BP627" s="292" t="s">
        <v>4</v>
      </c>
      <c r="BQ627" s="293"/>
      <c r="BR627" s="292" t="s">
        <v>5</v>
      </c>
      <c r="BS627" s="293"/>
      <c r="BT627" s="292" t="s">
        <v>6</v>
      </c>
      <c r="BU627" s="293"/>
      <c r="BV627" s="292" t="s">
        <v>7</v>
      </c>
      <c r="BW627" s="293"/>
      <c r="BX627" s="292" t="s">
        <v>8</v>
      </c>
      <c r="BY627" s="293"/>
      <c r="BZ627" s="292" t="s">
        <v>9</v>
      </c>
      <c r="CA627" s="293"/>
      <c r="CB627" s="292" t="s">
        <v>10</v>
      </c>
      <c r="CC627" s="293"/>
      <c r="CD627" s="292" t="s">
        <v>11</v>
      </c>
      <c r="CE627" s="293"/>
      <c r="CF627" s="292" t="s">
        <v>12</v>
      </c>
      <c r="CG627" s="293"/>
      <c r="CH627" s="294" t="s">
        <v>40</v>
      </c>
      <c r="CI627" s="295"/>
      <c r="CJ627" s="292" t="s">
        <v>41</v>
      </c>
      <c r="CK627" s="293"/>
    </row>
    <row r="628" spans="1:89" ht="15" thickTop="1" thickBot="1">
      <c r="A628" s="299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9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9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4" thickTop="1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5" t="str">
        <f>$AE$9</f>
        <v>07:00 - 07:59</v>
      </c>
      <c r="AF629" s="126">
        <f>SUMIF($A$9:$A$32,$AE629,B$629:B$652)</f>
        <v>434</v>
      </c>
      <c r="AG629" s="186">
        <f t="shared" ref="AG629:AV631" si="11679">SUMIF($A$9:$A$32,$AE629,C$629:C$652)</f>
        <v>239</v>
      </c>
      <c r="AH629" s="127">
        <f t="shared" si="11679"/>
        <v>225</v>
      </c>
      <c r="AI629" s="180">
        <f t="shared" si="11679"/>
        <v>213</v>
      </c>
      <c r="AJ629" s="126">
        <f t="shared" si="11679"/>
        <v>336</v>
      </c>
      <c r="AK629" s="128">
        <f t="shared" si="11679"/>
        <v>189</v>
      </c>
      <c r="AL629" s="127">
        <f t="shared" si="11679"/>
        <v>523</v>
      </c>
      <c r="AM629" s="180">
        <f t="shared" si="11679"/>
        <v>455</v>
      </c>
      <c r="AN629" s="126">
        <f t="shared" si="11679"/>
        <v>84</v>
      </c>
      <c r="AO629" s="128">
        <f t="shared" si="11679"/>
        <v>168</v>
      </c>
      <c r="AP629" s="127">
        <f t="shared" si="11679"/>
        <v>138</v>
      </c>
      <c r="AQ629" s="126">
        <f t="shared" si="11679"/>
        <v>360</v>
      </c>
      <c r="AR629" s="179">
        <f t="shared" si="11679"/>
        <v>338</v>
      </c>
      <c r="AS629" s="181">
        <f t="shared" si="11679"/>
        <v>515</v>
      </c>
      <c r="AT629" s="126">
        <f t="shared" si="11679"/>
        <v>298</v>
      </c>
      <c r="AU629" s="128">
        <f t="shared" si="11679"/>
        <v>247</v>
      </c>
      <c r="AV629" s="127">
        <f t="shared" si="11679"/>
        <v>336</v>
      </c>
      <c r="AW629" s="180">
        <f t="shared" ref="AW629:BE631" si="11680">SUMIF($A$9:$A$32,$AE629,S$629:S$652)</f>
        <v>222</v>
      </c>
      <c r="AX629" s="126">
        <f t="shared" si="11680"/>
        <v>46</v>
      </c>
      <c r="AY629" s="128">
        <f t="shared" si="11680"/>
        <v>145</v>
      </c>
      <c r="AZ629" s="127">
        <f t="shared" si="11680"/>
        <v>212</v>
      </c>
      <c r="BA629" s="180">
        <f t="shared" si="11680"/>
        <v>292</v>
      </c>
      <c r="BB629" s="126">
        <f t="shared" si="11680"/>
        <v>261</v>
      </c>
      <c r="BC629" s="128">
        <f t="shared" si="11680"/>
        <v>242</v>
      </c>
      <c r="BD629" s="184">
        <f t="shared" si="11680"/>
        <v>381</v>
      </c>
      <c r="BE629" s="185">
        <f t="shared" si="11680"/>
        <v>374</v>
      </c>
      <c r="BF629" s="170">
        <f>AF629+AH629+AJ629+AL629+AN629+AP629+AR629+AT629+AV629+AX629+AZ629+BB629+BD629</f>
        <v>3612</v>
      </c>
      <c r="BG629" s="171">
        <f>AG629+AI629+AK629+AM629+AO629+AQ629+AS629+AU629+AW629+AY629+BA629+BC629+BE629</f>
        <v>3661</v>
      </c>
      <c r="BI629" s="125" t="s">
        <v>16</v>
      </c>
      <c r="BJ629" s="129">
        <f>B629/B653</f>
        <v>0</v>
      </c>
      <c r="BK629" s="130">
        <f t="shared" ref="BK629" si="11681">C629/C653</f>
        <v>0</v>
      </c>
      <c r="BL629" s="131">
        <f t="shared" ref="BL629" si="11682">D629/D653</f>
        <v>0</v>
      </c>
      <c r="BM629" s="132">
        <f t="shared" ref="BM629" si="11683">E629/E653</f>
        <v>0</v>
      </c>
      <c r="BN629" s="129">
        <f t="shared" ref="BN629" si="11684">F629/F653</f>
        <v>0</v>
      </c>
      <c r="BO629" s="130">
        <f t="shared" ref="BO629" si="11685">G629/G653</f>
        <v>0</v>
      </c>
      <c r="BP629" s="131">
        <f t="shared" ref="BP629" si="11686">H629/H653</f>
        <v>0</v>
      </c>
      <c r="BQ629" s="132">
        <f t="shared" ref="BQ629" si="11687">I629/I653</f>
        <v>0</v>
      </c>
      <c r="BR629" s="129">
        <f t="shared" ref="BR629" si="11688">J629/J653</f>
        <v>0</v>
      </c>
      <c r="BS629" s="130">
        <f t="shared" ref="BS629" si="11689">K629/K653</f>
        <v>0</v>
      </c>
      <c r="BT629" s="131">
        <f t="shared" ref="BT629" si="11690">L629/L653</f>
        <v>0</v>
      </c>
      <c r="BU629" s="129">
        <f t="shared" ref="BU629" si="11691">M629/M653</f>
        <v>0</v>
      </c>
      <c r="BV629" s="133">
        <f t="shared" ref="BV629" si="11692">N629/N653</f>
        <v>0</v>
      </c>
      <c r="BW629" s="134">
        <f t="shared" ref="BW629" si="11693">O629/O653</f>
        <v>0</v>
      </c>
      <c r="BX629" s="129">
        <f t="shared" ref="BX629" si="11694">P629/P653</f>
        <v>0</v>
      </c>
      <c r="BY629" s="130">
        <f t="shared" ref="BY629" si="11695">Q629/Q653</f>
        <v>0</v>
      </c>
      <c r="BZ629" s="131">
        <f t="shared" ref="BZ629" si="11696">R629/R653</f>
        <v>0</v>
      </c>
      <c r="CA629" s="132">
        <f t="shared" ref="CA629" si="11697">S629/S653</f>
        <v>0</v>
      </c>
      <c r="CB629" s="129">
        <f t="shared" ref="CB629" si="11698">T629/T653</f>
        <v>0</v>
      </c>
      <c r="CC629" s="130">
        <f t="shared" ref="CC629" si="11699">U629/U653</f>
        <v>0</v>
      </c>
      <c r="CD629" s="131">
        <f t="shared" ref="CD629" si="11700">V629/V653</f>
        <v>0</v>
      </c>
      <c r="CE629" s="132">
        <f t="shared" ref="CE629" si="11701">W629/W653</f>
        <v>0</v>
      </c>
      <c r="CF629" s="129">
        <f t="shared" ref="CF629" si="11702">X629/X653</f>
        <v>0</v>
      </c>
      <c r="CG629" s="130">
        <f t="shared" ref="CG629" si="11703">Y629/Y653</f>
        <v>0</v>
      </c>
      <c r="CH629" s="131">
        <f t="shared" ref="CH629" si="11704">Z629/Z653</f>
        <v>0</v>
      </c>
      <c r="CI629" s="129">
        <f t="shared" ref="CI629" si="11705">AA629/AA653</f>
        <v>0</v>
      </c>
      <c r="CJ629" s="135">
        <f t="shared" ref="CJ629" si="11706">AB629/AB653</f>
        <v>0</v>
      </c>
      <c r="CK629" s="136">
        <f t="shared" ref="CK629" si="11707">AC629/AC653</f>
        <v>0</v>
      </c>
    </row>
    <row r="630" spans="1:89">
      <c r="A630" s="137" t="s">
        <v>17</v>
      </c>
      <c r="B630" s="189">
        <v>71</v>
      </c>
      <c r="C630" s="190">
        <v>0</v>
      </c>
      <c r="D630" s="191">
        <v>60</v>
      </c>
      <c r="E630" s="192">
        <v>0</v>
      </c>
      <c r="F630" s="189">
        <v>151</v>
      </c>
      <c r="G630" s="193">
        <v>4</v>
      </c>
      <c r="H630" s="191">
        <v>118</v>
      </c>
      <c r="I630" s="192">
        <v>2</v>
      </c>
      <c r="J630" s="189">
        <v>7</v>
      </c>
      <c r="K630" s="193">
        <v>2</v>
      </c>
      <c r="L630" s="191">
        <v>4</v>
      </c>
      <c r="M630" s="189">
        <v>0</v>
      </c>
      <c r="N630" s="194">
        <v>0</v>
      </c>
      <c r="O630" s="195">
        <v>0</v>
      </c>
      <c r="P630" s="189">
        <v>0</v>
      </c>
      <c r="Q630" s="193">
        <v>0</v>
      </c>
      <c r="R630" s="191">
        <v>0</v>
      </c>
      <c r="S630" s="192">
        <v>0</v>
      </c>
      <c r="T630" s="189">
        <v>0</v>
      </c>
      <c r="U630" s="193">
        <v>0</v>
      </c>
      <c r="V630" s="191">
        <v>0</v>
      </c>
      <c r="W630" s="192">
        <v>0</v>
      </c>
      <c r="X630" s="189">
        <v>0</v>
      </c>
      <c r="Y630" s="193">
        <v>0</v>
      </c>
      <c r="Z630" s="191">
        <v>0</v>
      </c>
      <c r="AA630" s="189">
        <v>0</v>
      </c>
      <c r="AB630" s="172">
        <v>411</v>
      </c>
      <c r="AC630" s="173">
        <f t="shared" ref="AC630:AC649" si="11708">SUM(C630,E630,G630,I630,K630,M630,O630,Q630,S630,U630,W630,Y630,AA630)</f>
        <v>8</v>
      </c>
      <c r="AE630" s="277" t="str">
        <f>$AE$10</f>
        <v>08:00 - 08:59</v>
      </c>
      <c r="AF630" s="126">
        <f>SUMIF($A$9:$A$32,$AE630,B$629:B$652)</f>
        <v>398</v>
      </c>
      <c r="AG630" s="190">
        <f t="shared" si="11679"/>
        <v>348</v>
      </c>
      <c r="AH630" s="191">
        <f t="shared" si="11679"/>
        <v>253</v>
      </c>
      <c r="AI630" s="192">
        <f t="shared" si="11679"/>
        <v>176</v>
      </c>
      <c r="AJ630" s="278">
        <f t="shared" si="11679"/>
        <v>335</v>
      </c>
      <c r="AK630" s="193">
        <f t="shared" si="11679"/>
        <v>196</v>
      </c>
      <c r="AL630" s="191">
        <f t="shared" si="11679"/>
        <v>540</v>
      </c>
      <c r="AM630" s="192">
        <f t="shared" si="11679"/>
        <v>433</v>
      </c>
      <c r="AN630" s="278">
        <f t="shared" si="11679"/>
        <v>95</v>
      </c>
      <c r="AO630" s="193">
        <f t="shared" si="11679"/>
        <v>178</v>
      </c>
      <c r="AP630" s="191">
        <f t="shared" si="11679"/>
        <v>155</v>
      </c>
      <c r="AQ630" s="278">
        <f t="shared" si="11679"/>
        <v>275</v>
      </c>
      <c r="AR630" s="194">
        <f t="shared" si="11679"/>
        <v>396</v>
      </c>
      <c r="AS630" s="195">
        <f t="shared" si="11679"/>
        <v>578</v>
      </c>
      <c r="AT630" s="278">
        <f t="shared" si="11679"/>
        <v>258</v>
      </c>
      <c r="AU630" s="193">
        <f t="shared" si="11679"/>
        <v>210</v>
      </c>
      <c r="AV630" s="191">
        <f t="shared" si="11679"/>
        <v>370</v>
      </c>
      <c r="AW630" s="192">
        <f t="shared" si="11680"/>
        <v>192</v>
      </c>
      <c r="AX630" s="278">
        <f t="shared" si="11680"/>
        <v>30</v>
      </c>
      <c r="AY630" s="193">
        <f t="shared" si="11680"/>
        <v>103</v>
      </c>
      <c r="AZ630" s="191">
        <f t="shared" si="11680"/>
        <v>166</v>
      </c>
      <c r="BA630" s="192">
        <f t="shared" si="11680"/>
        <v>349</v>
      </c>
      <c r="BB630" s="278">
        <f t="shared" si="11680"/>
        <v>177</v>
      </c>
      <c r="BC630" s="193">
        <f t="shared" si="11680"/>
        <v>187</v>
      </c>
      <c r="BD630" s="191">
        <f t="shared" si="11680"/>
        <v>415</v>
      </c>
      <c r="BE630" s="278">
        <f t="shared" si="11680"/>
        <v>412</v>
      </c>
      <c r="BF630" s="172">
        <f>SUM(AF630,AH630,AJ630,AL630,AN630,AP630,AR630,AT630,AV630,AX630,AZ630,BB630,BD630)</f>
        <v>3588</v>
      </c>
      <c r="BG630" s="173">
        <f>SUM(AG630,AI630,AK630,AM630,AO630,AQ630,AS630,AU630,AW630,AY630,BA630,BC630,BE630)</f>
        <v>3637</v>
      </c>
      <c r="BI630" s="137" t="s">
        <v>17</v>
      </c>
      <c r="BJ630" s="129">
        <f>B630/B653</f>
        <v>1.5461672473867595E-2</v>
      </c>
      <c r="BK630" s="130">
        <f t="shared" ref="BK630" si="11709">C630/C653</f>
        <v>0</v>
      </c>
      <c r="BL630" s="131">
        <f t="shared" ref="BL630" si="11710">D630/D653</f>
        <v>2.3112480739599383E-2</v>
      </c>
      <c r="BM630" s="132">
        <f t="shared" ref="BM630" si="11711">E630/E653</f>
        <v>0</v>
      </c>
      <c r="BN630" s="129">
        <f t="shared" ref="BN630" si="11712">F630/F653</f>
        <v>3.5222766503382318E-2</v>
      </c>
      <c r="BO630" s="130">
        <f t="shared" ref="BO630" si="11713">G630/G653</f>
        <v>1.0354646647683149E-3</v>
      </c>
      <c r="BP630" s="131">
        <f t="shared" ref="BP630" si="11714">H630/H653</f>
        <v>1.6936988660829624E-2</v>
      </c>
      <c r="BQ630" s="132">
        <f t="shared" ref="BQ630" si="11715">I630/I653</f>
        <v>2.9304029304029304E-4</v>
      </c>
      <c r="BR630" s="129">
        <f t="shared" ref="BR630" si="11716">J630/J653</f>
        <v>4.3183220234423196E-3</v>
      </c>
      <c r="BS630" s="130">
        <f t="shared" ref="BS630" si="11717">K630/K653</f>
        <v>1.4357501794687725E-3</v>
      </c>
      <c r="BT630" s="131">
        <f t="shared" ref="BT630" si="11718">L630/L653</f>
        <v>1.2088244182532487E-3</v>
      </c>
      <c r="BU630" s="129">
        <f t="shared" ref="BU630" si="11719">M630/M653</f>
        <v>0</v>
      </c>
      <c r="BV630" s="133">
        <f t="shared" ref="BV630" si="11720">N630/N653</f>
        <v>0</v>
      </c>
      <c r="BW630" s="134">
        <f t="shared" ref="BW630" si="11721">O630/O653</f>
        <v>0</v>
      </c>
      <c r="BX630" s="129">
        <f t="shared" ref="BX630" si="11722">P630/P653</f>
        <v>0</v>
      </c>
      <c r="BY630" s="130">
        <f t="shared" ref="BY630" si="11723">Q630/Q653</f>
        <v>0</v>
      </c>
      <c r="BZ630" s="131">
        <f t="shared" ref="BZ630" si="11724">R630/R653</f>
        <v>0</v>
      </c>
      <c r="CA630" s="132">
        <f t="shared" ref="CA630" si="11725">S630/S653</f>
        <v>0</v>
      </c>
      <c r="CB630" s="129">
        <f t="shared" ref="CB630" si="11726">T630/T653</f>
        <v>0</v>
      </c>
      <c r="CC630" s="130">
        <f t="shared" ref="CC630" si="11727">U630/U653</f>
        <v>0</v>
      </c>
      <c r="CD630" s="131">
        <f t="shared" ref="CD630" si="11728">V630/V653</f>
        <v>0</v>
      </c>
      <c r="CE630" s="132">
        <f t="shared" ref="CE630" si="11729">W630/W653</f>
        <v>0</v>
      </c>
      <c r="CF630" s="129">
        <f t="shared" ref="CF630" si="11730">X630/X653</f>
        <v>0</v>
      </c>
      <c r="CG630" s="130">
        <f t="shared" ref="CG630" si="11731">Y630/Y653</f>
        <v>0</v>
      </c>
      <c r="CH630" s="131">
        <f t="shared" ref="CH630" si="11732">Z630/Z653</f>
        <v>0</v>
      </c>
      <c r="CI630" s="129">
        <f t="shared" ref="CI630" si="11733">AA630/AA653</f>
        <v>0</v>
      </c>
      <c r="CJ630" s="135">
        <f t="shared" ref="CJ630" si="11734">AB630/AB653</f>
        <v>8.2055582175371341E-3</v>
      </c>
      <c r="CK630" s="136">
        <f t="shared" ref="CK630" si="11735">AC630/AC653</f>
        <v>1.5992323684631377E-4</v>
      </c>
    </row>
    <row r="631" spans="1:89" ht="14" thickBot="1">
      <c r="A631" s="146" t="s">
        <v>18</v>
      </c>
      <c r="B631" s="196">
        <v>341</v>
      </c>
      <c r="C631" s="197">
        <v>1</v>
      </c>
      <c r="D631" s="198">
        <v>176</v>
      </c>
      <c r="E631" s="199">
        <v>2</v>
      </c>
      <c r="F631" s="196">
        <v>376</v>
      </c>
      <c r="G631" s="200">
        <v>12</v>
      </c>
      <c r="H631" s="198">
        <v>361</v>
      </c>
      <c r="I631" s="199">
        <v>70</v>
      </c>
      <c r="J631" s="196">
        <v>37</v>
      </c>
      <c r="K631" s="200">
        <v>32</v>
      </c>
      <c r="L631" s="198">
        <v>64</v>
      </c>
      <c r="M631" s="196">
        <v>127</v>
      </c>
      <c r="N631" s="201">
        <v>295</v>
      </c>
      <c r="O631" s="202">
        <v>249</v>
      </c>
      <c r="P631" s="196">
        <v>167</v>
      </c>
      <c r="Q631" s="200">
        <v>177</v>
      </c>
      <c r="R631" s="198">
        <v>151</v>
      </c>
      <c r="S631" s="199">
        <v>114</v>
      </c>
      <c r="T631" s="196">
        <v>13</v>
      </c>
      <c r="U631" s="200">
        <v>61</v>
      </c>
      <c r="V631" s="198">
        <v>83</v>
      </c>
      <c r="W631" s="199">
        <v>161</v>
      </c>
      <c r="X631" s="196">
        <v>167</v>
      </c>
      <c r="Y631" s="200">
        <v>128</v>
      </c>
      <c r="Z631" s="198">
        <v>311</v>
      </c>
      <c r="AA631" s="196">
        <v>182</v>
      </c>
      <c r="AB631" s="172">
        <v>2542</v>
      </c>
      <c r="AC631" s="173">
        <f t="shared" si="11708"/>
        <v>1316</v>
      </c>
      <c r="AE631" s="275">
        <f>$AE$11</f>
        <v>0</v>
      </c>
      <c r="AF631" s="126">
        <f>SUMIF($A$9:$A$32,$AE631,B$629:B$652)</f>
        <v>0</v>
      </c>
      <c r="AG631" s="197">
        <f t="shared" si="11679"/>
        <v>0</v>
      </c>
      <c r="AH631" s="198">
        <f t="shared" si="11679"/>
        <v>0</v>
      </c>
      <c r="AI631" s="199">
        <f t="shared" si="11679"/>
        <v>0</v>
      </c>
      <c r="AJ631" s="196">
        <f t="shared" si="11679"/>
        <v>0</v>
      </c>
      <c r="AK631" s="200">
        <f t="shared" si="11679"/>
        <v>0</v>
      </c>
      <c r="AL631" s="198">
        <f t="shared" si="11679"/>
        <v>0</v>
      </c>
      <c r="AM631" s="199">
        <f t="shared" si="11679"/>
        <v>0</v>
      </c>
      <c r="AN631" s="196">
        <f t="shared" si="11679"/>
        <v>0</v>
      </c>
      <c r="AO631" s="200">
        <f t="shared" si="11679"/>
        <v>0</v>
      </c>
      <c r="AP631" s="198">
        <f t="shared" si="11679"/>
        <v>0</v>
      </c>
      <c r="AQ631" s="196">
        <f t="shared" si="11679"/>
        <v>0</v>
      </c>
      <c r="AR631" s="201">
        <f t="shared" si="11679"/>
        <v>0</v>
      </c>
      <c r="AS631" s="202">
        <f t="shared" si="11679"/>
        <v>0</v>
      </c>
      <c r="AT631" s="196">
        <f t="shared" si="11679"/>
        <v>0</v>
      </c>
      <c r="AU631" s="200">
        <f t="shared" si="11679"/>
        <v>0</v>
      </c>
      <c r="AV631" s="198">
        <f t="shared" si="11679"/>
        <v>0</v>
      </c>
      <c r="AW631" s="199">
        <f t="shared" si="11680"/>
        <v>0</v>
      </c>
      <c r="AX631" s="196">
        <f t="shared" si="11680"/>
        <v>0</v>
      </c>
      <c r="AY631" s="200">
        <f t="shared" si="11680"/>
        <v>0</v>
      </c>
      <c r="AZ631" s="198">
        <f t="shared" si="11680"/>
        <v>0</v>
      </c>
      <c r="BA631" s="199">
        <f t="shared" si="11680"/>
        <v>0</v>
      </c>
      <c r="BB631" s="196">
        <f t="shared" si="11680"/>
        <v>0</v>
      </c>
      <c r="BC631" s="200">
        <f t="shared" si="11680"/>
        <v>0</v>
      </c>
      <c r="BD631" s="198">
        <f t="shared" si="11680"/>
        <v>0</v>
      </c>
      <c r="BE631" s="196">
        <f t="shared" si="11680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7.4259581881533102E-2</v>
      </c>
      <c r="BK631" s="130">
        <f t="shared" ref="BK631" si="11736">C631/C653</f>
        <v>1.9747235387045813E-4</v>
      </c>
      <c r="BL631" s="131">
        <f t="shared" ref="BL631" si="11737">D631/D653</f>
        <v>6.7796610169491525E-2</v>
      </c>
      <c r="BM631" s="132">
        <f t="shared" ref="BM631" si="11738">E631/E653</f>
        <v>6.3071586250394197E-4</v>
      </c>
      <c r="BN631" s="129">
        <f t="shared" ref="BN631" si="11739">F631/F653</f>
        <v>8.7707021226965248E-2</v>
      </c>
      <c r="BO631" s="130">
        <f t="shared" ref="BO631" si="11740">G631/G653</f>
        <v>3.1063939943049442E-3</v>
      </c>
      <c r="BP631" s="131">
        <f t="shared" ref="BP631" si="11741">H631/H653</f>
        <v>5.1815702597961817E-2</v>
      </c>
      <c r="BQ631" s="132">
        <f t="shared" ref="BQ631" si="11742">I631/I653</f>
        <v>1.0256410256410256E-2</v>
      </c>
      <c r="BR631" s="129">
        <f t="shared" ref="BR631" si="11743">J631/J653</f>
        <v>2.282541640962369E-2</v>
      </c>
      <c r="BS631" s="130">
        <f t="shared" ref="BS631" si="11744">K631/K653</f>
        <v>2.297200287150036E-2</v>
      </c>
      <c r="BT631" s="131">
        <f t="shared" ref="BT631" si="11745">L631/L653</f>
        <v>1.9341190692051979E-2</v>
      </c>
      <c r="BU631" s="129">
        <f t="shared" ref="BU631" si="11746">M631/M653</f>
        <v>4.4436668999300211E-2</v>
      </c>
      <c r="BV631" s="133">
        <f t="shared" ref="BV631" si="11747">N631/N653</f>
        <v>4.7611362169141379E-2</v>
      </c>
      <c r="BW631" s="134">
        <f t="shared" ref="BW631" si="11748">O631/O653</f>
        <v>4.1314086610253854E-2</v>
      </c>
      <c r="BX631" s="129">
        <f t="shared" ref="BX631" si="11749">P631/P653</f>
        <v>4.936446940585279E-2</v>
      </c>
      <c r="BY631" s="130">
        <f t="shared" ref="BY631" si="11750">Q631/Q653</f>
        <v>5.432780847145488E-2</v>
      </c>
      <c r="BZ631" s="131">
        <f t="shared" ref="BZ631" si="11751">R631/R653</f>
        <v>3.9831179108414667E-2</v>
      </c>
      <c r="CA631" s="132">
        <f t="shared" ref="CA631" si="11752">S631/S653</f>
        <v>3.0587603971022271E-2</v>
      </c>
      <c r="CB631" s="129">
        <f t="shared" ref="CB631" si="11753">T631/T653</f>
        <v>1.3374485596707819E-2</v>
      </c>
      <c r="CC631" s="130">
        <f t="shared" ref="CC631" si="11754">U631/U653</f>
        <v>7.0683661645422946E-2</v>
      </c>
      <c r="CD631" s="131">
        <f t="shared" ref="CD631" si="11755">V631/V653</f>
        <v>1.9757200666507973E-2</v>
      </c>
      <c r="CE631" s="132">
        <f t="shared" ref="CE631" si="11756">W631/W653</f>
        <v>4.5301069217782777E-2</v>
      </c>
      <c r="CF631" s="129">
        <f t="shared" ref="CF631" si="11757">X631/X653</f>
        <v>5.7094017094017097E-2</v>
      </c>
      <c r="CG631" s="130">
        <f t="shared" ref="CG631" si="11758">Y631/Y653</f>
        <v>5.4214315967810248E-2</v>
      </c>
      <c r="CH631" s="131">
        <f t="shared" ref="CH631" si="11759">Z631/Z653</f>
        <v>5.9260670731707314E-2</v>
      </c>
      <c r="CI631" s="129">
        <f t="shared" ref="CI631" si="11760">AA631/AA653</f>
        <v>2.5779036827195467E-2</v>
      </c>
      <c r="CJ631" s="135">
        <f t="shared" ref="CJ631" si="11761">AB631/AB653</f>
        <v>5.0750678805302665E-2</v>
      </c>
      <c r="CK631" s="136">
        <f t="shared" ref="CK631" si="11762">AC631/AC653</f>
        <v>2.6307372461218614E-2</v>
      </c>
    </row>
    <row r="632" spans="1:89" ht="15" thickTop="1" thickBot="1">
      <c r="A632" s="137" t="s">
        <v>19</v>
      </c>
      <c r="B632" s="189">
        <v>414</v>
      </c>
      <c r="C632" s="190">
        <v>223</v>
      </c>
      <c r="D632" s="191">
        <v>205</v>
      </c>
      <c r="E632" s="192">
        <v>186</v>
      </c>
      <c r="F632" s="189">
        <v>379</v>
      </c>
      <c r="G632" s="193">
        <v>211</v>
      </c>
      <c r="H632" s="191">
        <v>486</v>
      </c>
      <c r="I632" s="192">
        <v>360</v>
      </c>
      <c r="J632" s="189">
        <v>74</v>
      </c>
      <c r="K632" s="193">
        <v>160</v>
      </c>
      <c r="L632" s="191">
        <v>148</v>
      </c>
      <c r="M632" s="189">
        <v>293</v>
      </c>
      <c r="N632" s="194">
        <v>377</v>
      </c>
      <c r="O632" s="195">
        <v>513</v>
      </c>
      <c r="P632" s="189">
        <v>247</v>
      </c>
      <c r="Q632" s="193">
        <v>269</v>
      </c>
      <c r="R632" s="191">
        <v>305</v>
      </c>
      <c r="S632" s="192">
        <v>209</v>
      </c>
      <c r="T632" s="189">
        <v>30</v>
      </c>
      <c r="U632" s="193">
        <v>128</v>
      </c>
      <c r="V632" s="191">
        <v>198</v>
      </c>
      <c r="W632" s="192">
        <v>238</v>
      </c>
      <c r="X632" s="189">
        <v>262</v>
      </c>
      <c r="Y632" s="193">
        <v>194</v>
      </c>
      <c r="Z632" s="191">
        <v>407</v>
      </c>
      <c r="AA632" s="189">
        <v>437</v>
      </c>
      <c r="AB632" s="172">
        <v>3532</v>
      </c>
      <c r="AC632" s="173">
        <f t="shared" si="11708"/>
        <v>3421</v>
      </c>
      <c r="AE632" s="269" t="s">
        <v>13</v>
      </c>
      <c r="AF632" s="20">
        <f t="shared" ref="AF632:BG632" si="11763">SUM(AF629:AF631)</f>
        <v>832</v>
      </c>
      <c r="AG632" s="21">
        <f t="shared" si="11763"/>
        <v>587</v>
      </c>
      <c r="AH632" s="20">
        <f t="shared" si="11763"/>
        <v>478</v>
      </c>
      <c r="AI632" s="21">
        <f t="shared" si="11763"/>
        <v>389</v>
      </c>
      <c r="AJ632" s="20">
        <f t="shared" si="11763"/>
        <v>671</v>
      </c>
      <c r="AK632" s="21">
        <f t="shared" si="11763"/>
        <v>385</v>
      </c>
      <c r="AL632" s="20">
        <f t="shared" si="11763"/>
        <v>1063</v>
      </c>
      <c r="AM632" s="21">
        <f t="shared" si="11763"/>
        <v>888</v>
      </c>
      <c r="AN632" s="20">
        <f t="shared" si="11763"/>
        <v>179</v>
      </c>
      <c r="AO632" s="21">
        <f t="shared" si="11763"/>
        <v>346</v>
      </c>
      <c r="AP632" s="20">
        <f t="shared" si="11763"/>
        <v>293</v>
      </c>
      <c r="AQ632" s="21">
        <f t="shared" si="11763"/>
        <v>635</v>
      </c>
      <c r="AR632" s="20">
        <f t="shared" si="11763"/>
        <v>734</v>
      </c>
      <c r="AS632" s="21">
        <f t="shared" si="11763"/>
        <v>1093</v>
      </c>
      <c r="AT632" s="20">
        <f t="shared" si="11763"/>
        <v>556</v>
      </c>
      <c r="AU632" s="21">
        <f t="shared" si="11763"/>
        <v>457</v>
      </c>
      <c r="AV632" s="20">
        <f t="shared" si="11763"/>
        <v>706</v>
      </c>
      <c r="AW632" s="21">
        <f t="shared" si="11763"/>
        <v>414</v>
      </c>
      <c r="AX632" s="20">
        <f t="shared" si="11763"/>
        <v>76</v>
      </c>
      <c r="AY632" s="21">
        <f t="shared" si="11763"/>
        <v>248</v>
      </c>
      <c r="AZ632" s="20">
        <f t="shared" si="11763"/>
        <v>378</v>
      </c>
      <c r="BA632" s="21">
        <f t="shared" si="11763"/>
        <v>641</v>
      </c>
      <c r="BB632" s="20">
        <f t="shared" si="11763"/>
        <v>438</v>
      </c>
      <c r="BC632" s="21">
        <f t="shared" si="11763"/>
        <v>429</v>
      </c>
      <c r="BD632" s="20">
        <f t="shared" si="11763"/>
        <v>796</v>
      </c>
      <c r="BE632" s="21">
        <f t="shared" si="11763"/>
        <v>786</v>
      </c>
      <c r="BF632" s="174">
        <f t="shared" si="11763"/>
        <v>7200</v>
      </c>
      <c r="BG632" s="175">
        <f t="shared" si="11763"/>
        <v>7298</v>
      </c>
      <c r="BI632" s="137" t="s">
        <v>19</v>
      </c>
      <c r="BJ632" s="129">
        <f>B632/B653</f>
        <v>9.0156794425087103E-2</v>
      </c>
      <c r="BK632" s="130">
        <f t="shared" ref="BK632" si="11764">C632/C653</f>
        <v>4.4036334913112166E-2</v>
      </c>
      <c r="BL632" s="131">
        <f t="shared" ref="BL632" si="11765">D632/D653</f>
        <v>7.896764252696456E-2</v>
      </c>
      <c r="BM632" s="132">
        <f t="shared" ref="BM632" si="11766">E632/E653</f>
        <v>5.8656575212866602E-2</v>
      </c>
      <c r="BN632" s="129">
        <f t="shared" ref="BN632" si="11767">F632/F653</f>
        <v>8.8406811289946347E-2</v>
      </c>
      <c r="BO632" s="130">
        <f t="shared" ref="BO632" si="11768">G632/G653</f>
        <v>5.4620761066528606E-2</v>
      </c>
      <c r="BP632" s="131">
        <f t="shared" ref="BP632" si="11769">H632/H653</f>
        <v>6.9757427874264394E-2</v>
      </c>
      <c r="BQ632" s="132">
        <f t="shared" ref="BQ632" si="11770">I632/I653</f>
        <v>5.2747252747252747E-2</v>
      </c>
      <c r="BR632" s="129">
        <f t="shared" ref="BR632" si="11771">J632/J653</f>
        <v>4.5650832819247381E-2</v>
      </c>
      <c r="BS632" s="130">
        <f t="shared" ref="BS632" si="11772">K632/K653</f>
        <v>0.11486001435750179</v>
      </c>
      <c r="BT632" s="131">
        <f t="shared" ref="BT632" si="11773">L632/L653</f>
        <v>4.4726503475370202E-2</v>
      </c>
      <c r="BU632" s="129">
        <f t="shared" ref="BU632" si="11774">M632/M653</f>
        <v>0.10251924422673198</v>
      </c>
      <c r="BV632" s="133">
        <f t="shared" ref="BV632" si="11775">N632/N653</f>
        <v>6.0845706907682373E-2</v>
      </c>
      <c r="BW632" s="134">
        <f t="shared" ref="BW632" si="11776">O632/O653</f>
        <v>8.5116973618715785E-2</v>
      </c>
      <c r="BX632" s="129">
        <f t="shared" ref="BX632" si="11777">P632/P653</f>
        <v>7.3012119420632571E-2</v>
      </c>
      <c r="BY632" s="130">
        <f t="shared" ref="BY632" si="11778">Q632/Q653</f>
        <v>8.2565991405770409E-2</v>
      </c>
      <c r="BZ632" s="131">
        <f t="shared" ref="BZ632" si="11779">R632/R653</f>
        <v>8.045370614613559E-2</v>
      </c>
      <c r="CA632" s="132">
        <f t="shared" ref="CA632" si="11780">S632/S653</f>
        <v>5.6077273946874159E-2</v>
      </c>
      <c r="CB632" s="129">
        <f t="shared" ref="CB632" si="11781">T632/T653</f>
        <v>3.0864197530864196E-2</v>
      </c>
      <c r="CC632" s="130">
        <f t="shared" ref="CC632" si="11782">U632/U653</f>
        <v>0.14831981460023175</v>
      </c>
      <c r="CD632" s="131">
        <f t="shared" ref="CD632" si="11783">V632/V653</f>
        <v>4.7131635324922636E-2</v>
      </c>
      <c r="CE632" s="132">
        <f t="shared" ref="CE632" si="11784">W632/W653</f>
        <v>6.6966797974113673E-2</v>
      </c>
      <c r="CF632" s="129">
        <f t="shared" ref="CF632" si="11785">X632/X653</f>
        <v>8.9572649572649571E-2</v>
      </c>
      <c r="CG632" s="130">
        <f t="shared" ref="CG632" si="11786">Y632/Y653</f>
        <v>8.2168572638712412E-2</v>
      </c>
      <c r="CH632" s="131">
        <f t="shared" ref="CH632" si="11787">Z632/Z653</f>
        <v>7.7553353658536592E-2</v>
      </c>
      <c r="CI632" s="129">
        <f t="shared" ref="CI632" si="11788">AA632/AA653</f>
        <v>6.1898016997167141E-2</v>
      </c>
      <c r="CJ632" s="135">
        <f t="shared" ref="CJ632" si="11789">AB632/AB653</f>
        <v>7.0515892030027158E-2</v>
      </c>
      <c r="CK632" s="136">
        <f t="shared" ref="CK632" si="11790">AC632/AC653</f>
        <v>6.8387174156404926E-2</v>
      </c>
    </row>
    <row r="633" spans="1:89" ht="14" thickTop="1">
      <c r="A633" s="146" t="s">
        <v>20</v>
      </c>
      <c r="B633" s="196">
        <v>434</v>
      </c>
      <c r="C633" s="197">
        <v>239</v>
      </c>
      <c r="D633" s="198">
        <v>225</v>
      </c>
      <c r="E633" s="199">
        <v>213</v>
      </c>
      <c r="F633" s="196">
        <v>336</v>
      </c>
      <c r="G633" s="200">
        <v>189</v>
      </c>
      <c r="H633" s="198">
        <v>523</v>
      </c>
      <c r="I633" s="199">
        <v>455</v>
      </c>
      <c r="J633" s="196">
        <v>84</v>
      </c>
      <c r="K633" s="200">
        <v>168</v>
      </c>
      <c r="L633" s="198">
        <v>138</v>
      </c>
      <c r="M633" s="196">
        <v>360</v>
      </c>
      <c r="N633" s="201">
        <v>338</v>
      </c>
      <c r="O633" s="202">
        <v>515</v>
      </c>
      <c r="P633" s="196">
        <v>298</v>
      </c>
      <c r="Q633" s="200">
        <v>247</v>
      </c>
      <c r="R633" s="198">
        <v>336</v>
      </c>
      <c r="S633" s="199">
        <v>222</v>
      </c>
      <c r="T633" s="196">
        <v>46</v>
      </c>
      <c r="U633" s="200">
        <v>145</v>
      </c>
      <c r="V633" s="198">
        <v>212</v>
      </c>
      <c r="W633" s="199">
        <v>292</v>
      </c>
      <c r="X633" s="196">
        <v>261</v>
      </c>
      <c r="Y633" s="200">
        <v>242</v>
      </c>
      <c r="Z633" s="198">
        <v>381</v>
      </c>
      <c r="AA633" s="196">
        <v>374</v>
      </c>
      <c r="AB633" s="172">
        <v>3612</v>
      </c>
      <c r="AC633" s="173">
        <f t="shared" si="11708"/>
        <v>3661</v>
      </c>
      <c r="BI633" s="146" t="s">
        <v>20</v>
      </c>
      <c r="BJ633" s="129">
        <f>B633/B653</f>
        <v>9.451219512195122E-2</v>
      </c>
      <c r="BK633" s="130">
        <f t="shared" ref="BK633" si="11791">C633/C653</f>
        <v>4.7195892575039491E-2</v>
      </c>
      <c r="BL633" s="131">
        <f t="shared" ref="BL633" si="11792">D633/D653</f>
        <v>8.6671802773497689E-2</v>
      </c>
      <c r="BM633" s="132">
        <f t="shared" ref="BM633" si="11793">E633/E653</f>
        <v>6.7171239356669826E-2</v>
      </c>
      <c r="BN633" s="129">
        <f t="shared" ref="BN633" si="11794">F633/F653</f>
        <v>7.8376487053883837E-2</v>
      </c>
      <c r="BO633" s="130">
        <f t="shared" ref="BO633" si="11795">G633/G653</f>
        <v>4.8925705410302875E-2</v>
      </c>
      <c r="BP633" s="131">
        <f t="shared" ref="BP633" si="11796">H633/H653</f>
        <v>7.5068178556049955E-2</v>
      </c>
      <c r="BQ633" s="132">
        <f t="shared" ref="BQ633" si="11797">I633/I653</f>
        <v>6.6666666666666666E-2</v>
      </c>
      <c r="BR633" s="129">
        <f t="shared" ref="BR633" si="11798">J633/J653</f>
        <v>5.1819864281307831E-2</v>
      </c>
      <c r="BS633" s="130">
        <f t="shared" ref="BS633" si="11799">K633/K653</f>
        <v>0.12060301507537688</v>
      </c>
      <c r="BT633" s="131">
        <f t="shared" ref="BT633" si="11800">L633/L653</f>
        <v>4.1704442429737081E-2</v>
      </c>
      <c r="BU633" s="129">
        <f t="shared" ref="BU633" si="11801">M633/M653</f>
        <v>0.12596221133659902</v>
      </c>
      <c r="BV633" s="133">
        <f t="shared" ref="BV633" si="11802">N633/N653</f>
        <v>5.4551323434473852E-2</v>
      </c>
      <c r="BW633" s="134">
        <f t="shared" ref="BW633" si="11803">O633/O653</f>
        <v>8.5448813671810189E-2</v>
      </c>
      <c r="BX633" s="129">
        <f t="shared" ref="BX633" si="11804">P633/P653</f>
        <v>8.8087496305054691E-2</v>
      </c>
      <c r="BY633" s="130">
        <f t="shared" ref="BY633" si="11805">Q633/Q653</f>
        <v>7.5813382443216698E-2</v>
      </c>
      <c r="BZ633" s="131">
        <f t="shared" ref="BZ633" si="11806">R633/R653</f>
        <v>8.8630968082300185E-2</v>
      </c>
      <c r="CA633" s="132">
        <f t="shared" ref="CA633" si="11807">S633/S653</f>
        <v>5.9565334048832838E-2</v>
      </c>
      <c r="CB633" s="129">
        <f t="shared" ref="CB633" si="11808">T633/T653</f>
        <v>4.7325102880658436E-2</v>
      </c>
      <c r="CC633" s="130">
        <f t="shared" ref="CC633" si="11809">U633/U653</f>
        <v>0.16801853997682503</v>
      </c>
      <c r="CD633" s="131">
        <f t="shared" ref="CD633" si="11810">V633/V653</f>
        <v>5.0464175196381814E-2</v>
      </c>
      <c r="CE633" s="132">
        <f t="shared" ref="CE633" si="11811">W633/W653</f>
        <v>8.2160945413618458E-2</v>
      </c>
      <c r="CF633" s="129">
        <f t="shared" ref="CF633" si="11812">X633/X653</f>
        <v>8.9230769230769225E-2</v>
      </c>
      <c r="CG633" s="130">
        <f t="shared" ref="CG633" si="11813">Y633/Y653</f>
        <v>0.10249894112664125</v>
      </c>
      <c r="CH633" s="131">
        <f t="shared" ref="CH633" si="11814">Z633/Z653</f>
        <v>7.2599085365853661E-2</v>
      </c>
      <c r="CI633" s="129">
        <f t="shared" ref="CI633" si="11815">AA633/AA653</f>
        <v>5.2974504249291787E-2</v>
      </c>
      <c r="CJ633" s="135">
        <f t="shared" ref="CJ633" si="11816">AB633/AB653</f>
        <v>7.2113080977479635E-2</v>
      </c>
      <c r="CK633" s="136">
        <f t="shared" ref="CK633" si="11817">AC633/AC653</f>
        <v>7.3184871261794335E-2</v>
      </c>
    </row>
    <row r="634" spans="1:89" ht="14" thickBot="1">
      <c r="A634" s="137" t="s">
        <v>21</v>
      </c>
      <c r="B634" s="189">
        <v>398</v>
      </c>
      <c r="C634" s="190">
        <v>348</v>
      </c>
      <c r="D634" s="191">
        <v>253</v>
      </c>
      <c r="E634" s="192">
        <v>176</v>
      </c>
      <c r="F634" s="189">
        <v>335</v>
      </c>
      <c r="G634" s="193">
        <v>196</v>
      </c>
      <c r="H634" s="191">
        <v>540</v>
      </c>
      <c r="I634" s="192">
        <v>433</v>
      </c>
      <c r="J634" s="189">
        <v>95</v>
      </c>
      <c r="K634" s="193">
        <v>178</v>
      </c>
      <c r="L634" s="191">
        <v>155</v>
      </c>
      <c r="M634" s="189">
        <v>275</v>
      </c>
      <c r="N634" s="194">
        <v>396</v>
      </c>
      <c r="O634" s="195">
        <v>578</v>
      </c>
      <c r="P634" s="189">
        <v>258</v>
      </c>
      <c r="Q634" s="193">
        <v>210</v>
      </c>
      <c r="R634" s="191">
        <v>370</v>
      </c>
      <c r="S634" s="192">
        <v>192</v>
      </c>
      <c r="T634" s="189">
        <v>30</v>
      </c>
      <c r="U634" s="193">
        <v>103</v>
      </c>
      <c r="V634" s="191">
        <v>166</v>
      </c>
      <c r="W634" s="192">
        <v>349</v>
      </c>
      <c r="X634" s="189">
        <v>177</v>
      </c>
      <c r="Y634" s="193">
        <v>187</v>
      </c>
      <c r="Z634" s="191">
        <v>415</v>
      </c>
      <c r="AA634" s="189">
        <v>412</v>
      </c>
      <c r="AB634" s="172">
        <v>3588</v>
      </c>
      <c r="AC634" s="173">
        <f t="shared" si="11708"/>
        <v>3637</v>
      </c>
      <c r="AE634" s="272" t="s">
        <v>85</v>
      </c>
      <c r="BI634" s="137" t="s">
        <v>21</v>
      </c>
      <c r="BJ634" s="129">
        <f>B634/B653</f>
        <v>8.6672473867595815E-2</v>
      </c>
      <c r="BK634" s="130">
        <f t="shared" ref="BK634" si="11818">C634/C653</f>
        <v>6.8720379146919433E-2</v>
      </c>
      <c r="BL634" s="131">
        <f t="shared" ref="BL634" si="11819">D634/D653</f>
        <v>9.7457627118644072E-2</v>
      </c>
      <c r="BM634" s="132">
        <f t="shared" ref="BM634" si="11820">E634/E653</f>
        <v>5.5502995900346894E-2</v>
      </c>
      <c r="BN634" s="129">
        <f t="shared" ref="BN634" si="11821">F634/F653</f>
        <v>7.8143223699556799E-2</v>
      </c>
      <c r="BO634" s="130">
        <f t="shared" ref="BO634" si="11822">G634/G653</f>
        <v>5.0737768573647424E-2</v>
      </c>
      <c r="BP634" s="131">
        <f t="shared" ref="BP634" si="11823">H634/H653</f>
        <v>7.75082531936271E-2</v>
      </c>
      <c r="BQ634" s="132">
        <f t="shared" ref="BQ634" si="11824">I634/I653</f>
        <v>6.3443223443223437E-2</v>
      </c>
      <c r="BR634" s="129">
        <f t="shared" ref="BR634" si="11825">J634/J653</f>
        <v>5.8605798889574338E-2</v>
      </c>
      <c r="BS634" s="130">
        <f t="shared" ref="BS634" si="11826">K634/K653</f>
        <v>0.12778176597272076</v>
      </c>
      <c r="BT634" s="131">
        <f t="shared" ref="BT634" si="11827">L634/L653</f>
        <v>4.6841946207313391E-2</v>
      </c>
      <c r="BU634" s="129">
        <f t="shared" ref="BU634" si="11828">M634/M653</f>
        <v>9.6221133659902036E-2</v>
      </c>
      <c r="BV634" s="133">
        <f t="shared" ref="BV634" si="11829">N634/N653</f>
        <v>6.3912201420271139E-2</v>
      </c>
      <c r="BW634" s="134">
        <f t="shared" ref="BW634" si="11830">O634/O653</f>
        <v>9.5901775344284054E-2</v>
      </c>
      <c r="BX634" s="129">
        <f t="shared" ref="BX634" si="11831">P634/P653</f>
        <v>7.6263671297664801E-2</v>
      </c>
      <c r="BY634" s="130">
        <f t="shared" ref="BY634" si="11832">Q634/Q653</f>
        <v>6.4456721915285453E-2</v>
      </c>
      <c r="BZ634" s="131">
        <f t="shared" ref="BZ634" si="11833">R634/R653</f>
        <v>9.7599577947771035E-2</v>
      </c>
      <c r="CA634" s="132">
        <f t="shared" ref="CA634" si="11834">S634/S653</f>
        <v>5.1515964582774347E-2</v>
      </c>
      <c r="CB634" s="129">
        <f t="shared" ref="CB634" si="11835">T634/T653</f>
        <v>3.0864197530864196E-2</v>
      </c>
      <c r="CC634" s="130">
        <f t="shared" ref="CC634" si="11836">U634/U653</f>
        <v>0.11935110081112399</v>
      </c>
      <c r="CD634" s="131">
        <f t="shared" ref="CD634" si="11837">V634/V653</f>
        <v>3.9514401333015946E-2</v>
      </c>
      <c r="CE634" s="132">
        <f t="shared" ref="CE634" si="11838">W634/W653</f>
        <v>9.8199212155317947E-2</v>
      </c>
      <c r="CF634" s="129">
        <f t="shared" ref="CF634" si="11839">X634/X653</f>
        <v>6.051282051282051E-2</v>
      </c>
      <c r="CG634" s="130">
        <f t="shared" ref="CG634" si="11840">Y634/Y653</f>
        <v>7.9203727234222782E-2</v>
      </c>
      <c r="CH634" s="131">
        <f t="shared" ref="CH634" si="11841">Z634/Z653</f>
        <v>7.9077743902439018E-2</v>
      </c>
      <c r="CI634" s="129">
        <f t="shared" ref="CI634" si="11842">AA634/AA653</f>
        <v>5.8356940509915016E-2</v>
      </c>
      <c r="CJ634" s="135">
        <f t="shared" ref="CJ634" si="11843">AB634/AB653</f>
        <v>7.1633924293243889E-2</v>
      </c>
      <c r="CK634" s="136">
        <f t="shared" ref="CK634" si="11844">AC634/AC653</f>
        <v>7.2705101551255397E-2</v>
      </c>
    </row>
    <row r="635" spans="1:89" ht="15" thickTop="1" thickBot="1">
      <c r="A635" s="146" t="s">
        <v>22</v>
      </c>
      <c r="B635" s="196">
        <v>321</v>
      </c>
      <c r="C635" s="197">
        <v>283</v>
      </c>
      <c r="D635" s="198">
        <v>241</v>
      </c>
      <c r="E635" s="199">
        <v>154</v>
      </c>
      <c r="F635" s="196">
        <v>327</v>
      </c>
      <c r="G635" s="200">
        <v>176</v>
      </c>
      <c r="H635" s="198">
        <v>482</v>
      </c>
      <c r="I635" s="199">
        <v>420</v>
      </c>
      <c r="J635" s="196">
        <v>72</v>
      </c>
      <c r="K635" s="200">
        <v>134</v>
      </c>
      <c r="L635" s="198">
        <v>133</v>
      </c>
      <c r="M635" s="196">
        <v>343</v>
      </c>
      <c r="N635" s="201">
        <v>400</v>
      </c>
      <c r="O635" s="202">
        <v>612</v>
      </c>
      <c r="P635" s="196">
        <v>225</v>
      </c>
      <c r="Q635" s="200">
        <v>190</v>
      </c>
      <c r="R635" s="198">
        <v>325</v>
      </c>
      <c r="S635" s="199">
        <v>183</v>
      </c>
      <c r="T635" s="196">
        <v>30</v>
      </c>
      <c r="U635" s="200">
        <v>70</v>
      </c>
      <c r="V635" s="198">
        <v>169</v>
      </c>
      <c r="W635" s="199">
        <v>377</v>
      </c>
      <c r="X635" s="196">
        <v>195</v>
      </c>
      <c r="Y635" s="200">
        <v>127</v>
      </c>
      <c r="Z635" s="198">
        <v>378</v>
      </c>
      <c r="AA635" s="196">
        <v>368</v>
      </c>
      <c r="AB635" s="172">
        <v>3298</v>
      </c>
      <c r="AC635" s="173">
        <f t="shared" si="11708"/>
        <v>3437</v>
      </c>
      <c r="AE635" s="298" t="s">
        <v>0</v>
      </c>
      <c r="AF635" s="292" t="s">
        <v>1</v>
      </c>
      <c r="AG635" s="293"/>
      <c r="AH635" s="292" t="s">
        <v>2</v>
      </c>
      <c r="AI635" s="293"/>
      <c r="AJ635" s="292" t="s">
        <v>3</v>
      </c>
      <c r="AK635" s="293"/>
      <c r="AL635" s="292" t="s">
        <v>4</v>
      </c>
      <c r="AM635" s="293"/>
      <c r="AN635" s="292" t="s">
        <v>5</v>
      </c>
      <c r="AO635" s="293"/>
      <c r="AP635" s="292" t="s">
        <v>6</v>
      </c>
      <c r="AQ635" s="293"/>
      <c r="AR635" s="292" t="s">
        <v>7</v>
      </c>
      <c r="AS635" s="293"/>
      <c r="AT635" s="292" t="s">
        <v>8</v>
      </c>
      <c r="AU635" s="293"/>
      <c r="AV635" s="292" t="s">
        <v>9</v>
      </c>
      <c r="AW635" s="293"/>
      <c r="AX635" s="292" t="s">
        <v>10</v>
      </c>
      <c r="AY635" s="293"/>
      <c r="AZ635" s="292" t="s">
        <v>11</v>
      </c>
      <c r="BA635" s="293"/>
      <c r="BB635" s="292" t="s">
        <v>12</v>
      </c>
      <c r="BC635" s="293"/>
      <c r="BD635" s="294" t="s">
        <v>40</v>
      </c>
      <c r="BE635" s="295"/>
      <c r="BF635" s="296" t="s">
        <v>41</v>
      </c>
      <c r="BG635" s="297"/>
      <c r="BI635" s="146" t="s">
        <v>22</v>
      </c>
      <c r="BJ635" s="129">
        <f>B635/B653</f>
        <v>6.9904181184668984E-2</v>
      </c>
      <c r="BK635" s="130">
        <f t="shared" ref="BK635" si="11845">C635/C653</f>
        <v>5.5884676145339651E-2</v>
      </c>
      <c r="BL635" s="131">
        <f t="shared" ref="BL635" si="11846">D635/D653</f>
        <v>9.2835130970724197E-2</v>
      </c>
      <c r="BM635" s="132">
        <f t="shared" ref="BM635" si="11847">E635/E653</f>
        <v>4.856512141280353E-2</v>
      </c>
      <c r="BN635" s="129">
        <f t="shared" ref="BN635" si="11848">F635/F653</f>
        <v>7.6277116864940514E-2</v>
      </c>
      <c r="BO635" s="130">
        <f t="shared" ref="BO635" si="11849">G635/G653</f>
        <v>4.5560445249805848E-2</v>
      </c>
      <c r="BP635" s="131">
        <f t="shared" ref="BP635" si="11850">H635/H653</f>
        <v>6.918329266542271E-2</v>
      </c>
      <c r="BQ635" s="132">
        <f t="shared" ref="BQ635" si="11851">I635/I653</f>
        <v>6.1538461538461542E-2</v>
      </c>
      <c r="BR635" s="129">
        <f t="shared" ref="BR635" si="11852">J635/J653</f>
        <v>4.4417026526835289E-2</v>
      </c>
      <c r="BS635" s="130">
        <f t="shared" ref="BS635" si="11853">K635/K653</f>
        <v>9.6195262024407757E-2</v>
      </c>
      <c r="BT635" s="131">
        <f t="shared" ref="BT635" si="11854">L635/L653</f>
        <v>4.0193411906920523E-2</v>
      </c>
      <c r="BU635" s="129">
        <f t="shared" ref="BU635" si="11855">M635/M653</f>
        <v>0.12001399580125963</v>
      </c>
      <c r="BV635" s="133">
        <f t="shared" ref="BV635" si="11856">N635/N653</f>
        <v>6.4557779212395097E-2</v>
      </c>
      <c r="BW635" s="134">
        <f t="shared" ref="BW635" si="11857">O635/O653</f>
        <v>0.101543056246889</v>
      </c>
      <c r="BX635" s="129">
        <f t="shared" ref="BX635" si="11858">P635/P653</f>
        <v>6.6509015666568139E-2</v>
      </c>
      <c r="BY635" s="130">
        <f t="shared" ref="BY635" si="11859">Q635/Q653</f>
        <v>5.8317986494782072E-2</v>
      </c>
      <c r="BZ635" s="131">
        <f t="shared" ref="BZ635" si="11860">R635/R653</f>
        <v>8.5729359008177256E-2</v>
      </c>
      <c r="CA635" s="132">
        <f t="shared" ref="CA635" si="11861">S635/S653</f>
        <v>4.9101153742956802E-2</v>
      </c>
      <c r="CB635" s="129">
        <f t="shared" ref="CB635" si="11862">T635/T653</f>
        <v>3.0864197530864196E-2</v>
      </c>
      <c r="CC635" s="130">
        <f t="shared" ref="CC635" si="11863">U635/U653</f>
        <v>8.1112398609501743E-2</v>
      </c>
      <c r="CD635" s="131">
        <f t="shared" ref="CD635" si="11864">V635/V653</f>
        <v>4.0228517019757201E-2</v>
      </c>
      <c r="CE635" s="132">
        <f t="shared" ref="CE635" si="11865">W635/W653</f>
        <v>0.10607765897580192</v>
      </c>
      <c r="CF635" s="129">
        <f t="shared" ref="CF635" si="11866">X635/X653</f>
        <v>6.6666666666666666E-2</v>
      </c>
      <c r="CG635" s="130">
        <f t="shared" ref="CG635" si="11867">Y635/Y653</f>
        <v>5.3790766624311731E-2</v>
      </c>
      <c r="CH635" s="131">
        <f t="shared" ref="CH635" si="11868">Z635/Z653</f>
        <v>7.2027439024390238E-2</v>
      </c>
      <c r="CI635" s="129">
        <f t="shared" ref="CI635" si="11869">AA635/AA653</f>
        <v>5.2124645892351273E-2</v>
      </c>
      <c r="CJ635" s="135">
        <f t="shared" ref="CJ635" si="11870">AB635/AB653</f>
        <v>6.5844114358728639E-2</v>
      </c>
      <c r="CK635" s="136">
        <f t="shared" ref="CK635" si="11871">AC635/AC653</f>
        <v>6.8707020630097551E-2</v>
      </c>
    </row>
    <row r="636" spans="1:89" ht="15" thickTop="1" thickBot="1">
      <c r="A636" s="137" t="s">
        <v>23</v>
      </c>
      <c r="B636" s="189">
        <v>241</v>
      </c>
      <c r="C636" s="190">
        <v>345</v>
      </c>
      <c r="D636" s="191">
        <v>234</v>
      </c>
      <c r="E636" s="192">
        <v>167</v>
      </c>
      <c r="F636" s="189">
        <v>308</v>
      </c>
      <c r="G636" s="193">
        <v>205</v>
      </c>
      <c r="H636" s="191">
        <v>425</v>
      </c>
      <c r="I636" s="192">
        <v>418</v>
      </c>
      <c r="J636" s="189">
        <v>100</v>
      </c>
      <c r="K636" s="193">
        <v>152</v>
      </c>
      <c r="L636" s="191">
        <v>163</v>
      </c>
      <c r="M636" s="189">
        <v>247</v>
      </c>
      <c r="N636" s="194">
        <v>372</v>
      </c>
      <c r="O636" s="195">
        <v>480</v>
      </c>
      <c r="P636" s="189">
        <v>195</v>
      </c>
      <c r="Q636" s="193">
        <v>162</v>
      </c>
      <c r="R636" s="191">
        <v>286</v>
      </c>
      <c r="S636" s="192">
        <v>218</v>
      </c>
      <c r="T636" s="189">
        <v>54</v>
      </c>
      <c r="U636" s="193">
        <v>58</v>
      </c>
      <c r="V636" s="191">
        <v>191</v>
      </c>
      <c r="W636" s="192">
        <v>275</v>
      </c>
      <c r="X636" s="189">
        <v>170</v>
      </c>
      <c r="Y636" s="193">
        <v>116</v>
      </c>
      <c r="Z636" s="191">
        <v>345</v>
      </c>
      <c r="AA636" s="189">
        <v>488</v>
      </c>
      <c r="AB636" s="172">
        <v>3084</v>
      </c>
      <c r="AC636" s="173">
        <f t="shared" si="11708"/>
        <v>3331</v>
      </c>
      <c r="AE636" s="299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5.2482578397212543E-2</v>
      </c>
      <c r="BK636" s="130">
        <f t="shared" ref="BK636" si="11872">C636/C653</f>
        <v>6.8127962085308053E-2</v>
      </c>
      <c r="BL636" s="131">
        <f t="shared" ref="BL636" si="11873">D636/D653</f>
        <v>9.0138674884437595E-2</v>
      </c>
      <c r="BM636" s="132">
        <f t="shared" ref="BM636" si="11874">E636/E653</f>
        <v>5.2664774519079152E-2</v>
      </c>
      <c r="BN636" s="129">
        <f t="shared" ref="BN636" si="11875">F636/F653</f>
        <v>7.1845113132726846E-2</v>
      </c>
      <c r="BO636" s="130">
        <f t="shared" ref="BO636" si="11876">G636/G653</f>
        <v>5.3067564069376134E-2</v>
      </c>
      <c r="BP636" s="131">
        <f t="shared" ref="BP636" si="11877">H636/H653</f>
        <v>6.1001865939428739E-2</v>
      </c>
      <c r="BQ636" s="132">
        <f t="shared" ref="BQ636" si="11878">I636/I653</f>
        <v>6.1245421245421247E-2</v>
      </c>
      <c r="BR636" s="129">
        <f t="shared" ref="BR636" si="11879">J636/J653</f>
        <v>6.1690314620604564E-2</v>
      </c>
      <c r="BS636" s="130">
        <f t="shared" ref="BS636" si="11880">K636/K653</f>
        <v>0.10911701363962671</v>
      </c>
      <c r="BT636" s="131">
        <f t="shared" ref="BT636" si="11881">L636/L653</f>
        <v>4.9259595043819888E-2</v>
      </c>
      <c r="BU636" s="129">
        <f t="shared" ref="BU636" si="11882">M636/M653</f>
        <v>8.642407277816655E-2</v>
      </c>
      <c r="BV636" s="133">
        <f t="shared" ref="BV636" si="11883">N636/N653</f>
        <v>6.0038734667527439E-2</v>
      </c>
      <c r="BW636" s="134">
        <f t="shared" ref="BW636" si="11884">O636/O653</f>
        <v>7.9641612742658033E-2</v>
      </c>
      <c r="BX636" s="129">
        <f t="shared" ref="BX636" si="11885">P636/P653</f>
        <v>5.7641146911025717E-2</v>
      </c>
      <c r="BY636" s="130">
        <f t="shared" ref="BY636" si="11886">Q636/Q653</f>
        <v>4.9723756906077346E-2</v>
      </c>
      <c r="BZ636" s="131">
        <f t="shared" ref="BZ636" si="11887">R636/R653</f>
        <v>7.5441835927195985E-2</v>
      </c>
      <c r="CA636" s="132">
        <f t="shared" ref="CA636" si="11888">S636/S653</f>
        <v>5.8492084786691712E-2</v>
      </c>
      <c r="CB636" s="129">
        <f t="shared" ref="CB636" si="11889">T636/T653</f>
        <v>5.5555555555555552E-2</v>
      </c>
      <c r="CC636" s="130">
        <f t="shared" ref="CC636" si="11890">U636/U653</f>
        <v>6.7207415990730018E-2</v>
      </c>
      <c r="CD636" s="131">
        <f t="shared" ref="CD636" si="11891">V636/V653</f>
        <v>4.5465365389193046E-2</v>
      </c>
      <c r="CE636" s="132">
        <f t="shared" ref="CE636" si="11892">W636/W653</f>
        <v>7.7377602701181769E-2</v>
      </c>
      <c r="CF636" s="129">
        <f t="shared" ref="CF636" si="11893">X636/X653</f>
        <v>5.8119658119658121E-2</v>
      </c>
      <c r="CG636" s="130">
        <f t="shared" ref="CG636" si="11894">Y636/Y653</f>
        <v>4.9131723845828042E-2</v>
      </c>
      <c r="CH636" s="131">
        <f t="shared" ref="CH636" si="11895">Z636/Z653</f>
        <v>6.5739329268292679E-2</v>
      </c>
      <c r="CI636" s="129">
        <f t="shared" ref="CI636" si="11896">AA636/AA653</f>
        <v>6.9121813031161466E-2</v>
      </c>
      <c r="CJ636" s="135">
        <f t="shared" ref="CJ636" si="11897">AB636/AB653</f>
        <v>6.1571633924293247E-2</v>
      </c>
      <c r="CK636" s="136">
        <f t="shared" ref="CK636" si="11898">AC636/AC653</f>
        <v>6.658803774188389E-2</v>
      </c>
    </row>
    <row r="637" spans="1:89" ht="14" thickTop="1">
      <c r="A637" s="146" t="s">
        <v>24</v>
      </c>
      <c r="B637" s="203">
        <v>254</v>
      </c>
      <c r="C637" s="197">
        <v>253</v>
      </c>
      <c r="D637" s="198">
        <v>143</v>
      </c>
      <c r="E637" s="199">
        <v>196</v>
      </c>
      <c r="F637" s="196">
        <v>317</v>
      </c>
      <c r="G637" s="200">
        <v>175</v>
      </c>
      <c r="H637" s="198">
        <v>377</v>
      </c>
      <c r="I637" s="199">
        <v>397</v>
      </c>
      <c r="J637" s="196">
        <v>89</v>
      </c>
      <c r="K637" s="200">
        <v>78</v>
      </c>
      <c r="L637" s="198">
        <v>168</v>
      </c>
      <c r="M637" s="196">
        <v>193</v>
      </c>
      <c r="N637" s="201">
        <v>350</v>
      </c>
      <c r="O637" s="204">
        <v>314</v>
      </c>
      <c r="P637" s="196">
        <v>195</v>
      </c>
      <c r="Q637" s="200">
        <v>142</v>
      </c>
      <c r="R637" s="198">
        <v>243</v>
      </c>
      <c r="S637" s="199">
        <v>201</v>
      </c>
      <c r="T637" s="196">
        <v>54</v>
      </c>
      <c r="U637" s="200">
        <v>58</v>
      </c>
      <c r="V637" s="198">
        <v>178</v>
      </c>
      <c r="W637" s="205">
        <v>257</v>
      </c>
      <c r="X637" s="196">
        <v>122</v>
      </c>
      <c r="Y637" s="200">
        <v>91</v>
      </c>
      <c r="Z637" s="198">
        <v>282</v>
      </c>
      <c r="AA637" s="196">
        <v>383</v>
      </c>
      <c r="AB637" s="172">
        <v>2772</v>
      </c>
      <c r="AC637" s="173">
        <f t="shared" si="11708"/>
        <v>2738</v>
      </c>
      <c r="AE637" s="275" t="str">
        <f>$AE$17</f>
        <v>17:00 - 17:59</v>
      </c>
      <c r="AF637" s="126">
        <f t="shared" ref="AF637:AU639" si="11899">SUMIF($A$9:$A$32,$AE637,B$629:B$652)</f>
        <v>312</v>
      </c>
      <c r="AG637" s="186">
        <f t="shared" si="11899"/>
        <v>426</v>
      </c>
      <c r="AH637" s="127">
        <f t="shared" si="11899"/>
        <v>183</v>
      </c>
      <c r="AI637" s="180">
        <f t="shared" si="11899"/>
        <v>266</v>
      </c>
      <c r="AJ637" s="126">
        <f t="shared" si="11899"/>
        <v>291</v>
      </c>
      <c r="AK637" s="128">
        <f t="shared" si="11899"/>
        <v>456</v>
      </c>
      <c r="AL637" s="127">
        <f t="shared" si="11899"/>
        <v>585</v>
      </c>
      <c r="AM637" s="180">
        <f t="shared" si="11899"/>
        <v>628</v>
      </c>
      <c r="AN637" s="126">
        <f t="shared" si="11899"/>
        <v>153</v>
      </c>
      <c r="AO637" s="128">
        <f t="shared" si="11899"/>
        <v>48</v>
      </c>
      <c r="AP637" s="127">
        <f t="shared" si="11899"/>
        <v>315</v>
      </c>
      <c r="AQ637" s="126">
        <f t="shared" si="11899"/>
        <v>123</v>
      </c>
      <c r="AR637" s="179">
        <f t="shared" si="11899"/>
        <v>467</v>
      </c>
      <c r="AS637" s="181">
        <f t="shared" si="11899"/>
        <v>396</v>
      </c>
      <c r="AT637" s="126">
        <f t="shared" si="11899"/>
        <v>289</v>
      </c>
      <c r="AU637" s="128">
        <f t="shared" si="11899"/>
        <v>256</v>
      </c>
      <c r="AV637" s="127">
        <f t="shared" ref="AP637:BE639" si="11900">SUMIF($A$9:$A$32,$AE637,R$629:R$652)</f>
        <v>242</v>
      </c>
      <c r="AW637" s="180">
        <f t="shared" si="11900"/>
        <v>333</v>
      </c>
      <c r="AX637" s="126">
        <f t="shared" si="11900"/>
        <v>151</v>
      </c>
      <c r="AY637" s="128">
        <f t="shared" si="11900"/>
        <v>19</v>
      </c>
      <c r="AZ637" s="127">
        <f t="shared" si="11900"/>
        <v>387</v>
      </c>
      <c r="BA637" s="180">
        <f t="shared" si="11900"/>
        <v>174</v>
      </c>
      <c r="BB637" s="126">
        <f t="shared" si="11900"/>
        <v>264</v>
      </c>
      <c r="BC637" s="128">
        <f t="shared" si="11900"/>
        <v>169</v>
      </c>
      <c r="BD637" s="184">
        <f t="shared" si="11900"/>
        <v>375</v>
      </c>
      <c r="BE637" s="185">
        <f t="shared" si="11900"/>
        <v>425</v>
      </c>
      <c r="BF637" s="170">
        <f>AF637+AH637+AJ637+AL637+AN637+AP637+AR637+AT637+AV637+AX637+AZ637+BB637+BD637</f>
        <v>4014</v>
      </c>
      <c r="BG637" s="171">
        <f>AG637+AI637+AK637+AM637+AO637+AQ637+AS637+AU637+AW637+AY637+BA637+BC637+BE637</f>
        <v>3719</v>
      </c>
      <c r="BI637" s="146" t="s">
        <v>24</v>
      </c>
      <c r="BJ637" s="129">
        <f>B637/B653</f>
        <v>5.5313588850174213E-2</v>
      </c>
      <c r="BK637" s="130">
        <f t="shared" ref="BK637" si="11901">C637/C653</f>
        <v>4.9960505529225908E-2</v>
      </c>
      <c r="BL637" s="131">
        <f t="shared" ref="BL637" si="11902">D637/D653</f>
        <v>5.5084745762711863E-2</v>
      </c>
      <c r="BM637" s="132">
        <f t="shared" ref="BM637" si="11903">E637/E653</f>
        <v>6.1810154525386317E-2</v>
      </c>
      <c r="BN637" s="129">
        <f t="shared" ref="BN637" si="11904">F637/F653</f>
        <v>7.3944483321670168E-2</v>
      </c>
      <c r="BO637" s="130">
        <f t="shared" ref="BO637" si="11905">G637/G653</f>
        <v>4.530157908361377E-2</v>
      </c>
      <c r="BP637" s="131">
        <f t="shared" ref="BP637" si="11906">H637/H653</f>
        <v>5.4112243433328551E-2</v>
      </c>
      <c r="BQ637" s="132">
        <f t="shared" ref="BQ637" si="11907">I637/I653</f>
        <v>5.8168498168498166E-2</v>
      </c>
      <c r="BR637" s="129">
        <f t="shared" ref="BR637" si="11908">J637/J653</f>
        <v>5.4904380012338064E-2</v>
      </c>
      <c r="BS637" s="130">
        <f t="shared" ref="BS637" si="11909">K637/K653</f>
        <v>5.5994256999282122E-2</v>
      </c>
      <c r="BT637" s="131">
        <f t="shared" ref="BT637" si="11910">L637/L653</f>
        <v>5.0770625566636446E-2</v>
      </c>
      <c r="BU637" s="129">
        <f t="shared" ref="BU637" si="11911">M637/M653</f>
        <v>6.7529741077676703E-2</v>
      </c>
      <c r="BV637" s="133">
        <f t="shared" ref="BV637" si="11912">N637/N653</f>
        <v>5.6488056810845705E-2</v>
      </c>
      <c r="BW637" s="134">
        <f t="shared" ref="BW637" si="11913">O637/O653</f>
        <v>5.2098888335822137E-2</v>
      </c>
      <c r="BX637" s="129">
        <f t="shared" ref="BX637" si="11914">P637/P653</f>
        <v>5.7641146911025717E-2</v>
      </c>
      <c r="BY637" s="130">
        <f t="shared" ref="BY637" si="11915">Q637/Q653</f>
        <v>4.3585021485573971E-2</v>
      </c>
      <c r="BZ637" s="131">
        <f t="shared" ref="BZ637" si="11916">R637/R653</f>
        <v>6.4099182273806385E-2</v>
      </c>
      <c r="CA637" s="132">
        <f t="shared" ref="CA637" si="11917">S637/S653</f>
        <v>5.3930775422591899E-2</v>
      </c>
      <c r="CB637" s="129">
        <f t="shared" ref="CB637" si="11918">T637/T653</f>
        <v>5.5555555555555552E-2</v>
      </c>
      <c r="CC637" s="130">
        <f t="shared" ref="CC637" si="11919">U637/U653</f>
        <v>6.7207415990730018E-2</v>
      </c>
      <c r="CD637" s="131">
        <f t="shared" ref="CD637" si="11920">V637/V653</f>
        <v>4.2370864079980954E-2</v>
      </c>
      <c r="CE637" s="132">
        <f t="shared" ref="CE637" si="11921">W637/W653</f>
        <v>7.2312886888013503E-2</v>
      </c>
      <c r="CF637" s="129">
        <f t="shared" ref="CF637" si="11922">X637/X653</f>
        <v>4.1709401709401711E-2</v>
      </c>
      <c r="CG637" s="130">
        <f t="shared" ref="CG637" si="11923">Y637/Y653</f>
        <v>3.8542990258365099E-2</v>
      </c>
      <c r="CH637" s="131">
        <f t="shared" ref="CH637" si="11924">Z637/Z653</f>
        <v>5.3734756097560975E-2</v>
      </c>
      <c r="CI637" s="129">
        <f t="shared" ref="CI637" si="11925">AA637/AA653</f>
        <v>5.4249291784702551E-2</v>
      </c>
      <c r="CJ637" s="135">
        <f t="shared" ref="CJ637" si="11926">AB637/AB653</f>
        <v>5.5342597029228557E-2</v>
      </c>
      <c r="CK637" s="136">
        <f t="shared" ref="CK637" si="11927">AC637/AC653</f>
        <v>5.473372781065089E-2</v>
      </c>
    </row>
    <row r="638" spans="1:89">
      <c r="A638" s="137" t="s">
        <v>25</v>
      </c>
      <c r="B638" s="206">
        <v>180</v>
      </c>
      <c r="C638" s="190">
        <v>241</v>
      </c>
      <c r="D638" s="191">
        <v>149</v>
      </c>
      <c r="E638" s="192">
        <v>184</v>
      </c>
      <c r="F638" s="189">
        <v>227</v>
      </c>
      <c r="G638" s="193">
        <v>173</v>
      </c>
      <c r="H638" s="191">
        <v>354</v>
      </c>
      <c r="I638" s="192">
        <v>372</v>
      </c>
      <c r="J638" s="189">
        <v>122</v>
      </c>
      <c r="K638" s="190">
        <v>81</v>
      </c>
      <c r="L638" s="191">
        <v>150</v>
      </c>
      <c r="M638" s="189">
        <v>135</v>
      </c>
      <c r="N638" s="194">
        <v>293</v>
      </c>
      <c r="O638" s="207">
        <v>339</v>
      </c>
      <c r="P638" s="189">
        <v>172</v>
      </c>
      <c r="Q638" s="190">
        <v>142</v>
      </c>
      <c r="R638" s="191">
        <v>232</v>
      </c>
      <c r="S638" s="192">
        <v>173</v>
      </c>
      <c r="T638" s="198">
        <v>49</v>
      </c>
      <c r="U638" s="189">
        <v>38</v>
      </c>
      <c r="V638" s="191">
        <v>204</v>
      </c>
      <c r="W638" s="208">
        <v>203</v>
      </c>
      <c r="X638" s="189">
        <v>101</v>
      </c>
      <c r="Y638" s="193">
        <v>102</v>
      </c>
      <c r="Z638" s="191">
        <v>317</v>
      </c>
      <c r="AA638" s="189">
        <v>472</v>
      </c>
      <c r="AB638" s="172">
        <v>2550</v>
      </c>
      <c r="AC638" s="173">
        <f t="shared" si="11708"/>
        <v>2655</v>
      </c>
      <c r="AE638" s="277" t="str">
        <f>$AE$18</f>
        <v>18:00 - 18:59</v>
      </c>
      <c r="AF638" s="126">
        <f t="shared" si="11899"/>
        <v>372</v>
      </c>
      <c r="AG638" s="190">
        <f t="shared" si="11899"/>
        <v>449</v>
      </c>
      <c r="AH638" s="191">
        <f t="shared" si="11899"/>
        <v>136</v>
      </c>
      <c r="AI638" s="192">
        <f t="shared" si="11899"/>
        <v>238</v>
      </c>
      <c r="AJ638" s="278">
        <f t="shared" si="11899"/>
        <v>159</v>
      </c>
      <c r="AK638" s="193">
        <f t="shared" si="11899"/>
        <v>421</v>
      </c>
      <c r="AL638" s="191">
        <f t="shared" si="11899"/>
        <v>498</v>
      </c>
      <c r="AM638" s="192">
        <f t="shared" si="11899"/>
        <v>558</v>
      </c>
      <c r="AN638" s="278">
        <f t="shared" si="11899"/>
        <v>113</v>
      </c>
      <c r="AO638" s="193">
        <f t="shared" si="11899"/>
        <v>58</v>
      </c>
      <c r="AP638" s="191">
        <f t="shared" si="11900"/>
        <v>282</v>
      </c>
      <c r="AQ638" s="278">
        <f t="shared" si="11900"/>
        <v>115</v>
      </c>
      <c r="AR638" s="194">
        <f t="shared" si="11900"/>
        <v>495</v>
      </c>
      <c r="AS638" s="195">
        <f t="shared" si="11900"/>
        <v>391</v>
      </c>
      <c r="AT638" s="278">
        <f t="shared" si="11900"/>
        <v>209</v>
      </c>
      <c r="AU638" s="193">
        <f t="shared" si="11900"/>
        <v>290</v>
      </c>
      <c r="AV638" s="191">
        <f t="shared" si="11900"/>
        <v>200</v>
      </c>
      <c r="AW638" s="192">
        <f t="shared" si="11900"/>
        <v>370</v>
      </c>
      <c r="AX638" s="278">
        <f t="shared" si="11900"/>
        <v>74</v>
      </c>
      <c r="AY638" s="193">
        <f t="shared" si="11900"/>
        <v>21</v>
      </c>
      <c r="AZ638" s="191">
        <f t="shared" si="11900"/>
        <v>493</v>
      </c>
      <c r="BA638" s="192">
        <f t="shared" si="11900"/>
        <v>178</v>
      </c>
      <c r="BB638" s="278">
        <f t="shared" si="11900"/>
        <v>267</v>
      </c>
      <c r="BC638" s="193">
        <f t="shared" si="11900"/>
        <v>225</v>
      </c>
      <c r="BD638" s="191">
        <f t="shared" si="11900"/>
        <v>290</v>
      </c>
      <c r="BE638" s="278">
        <f t="shared" si="11900"/>
        <v>722</v>
      </c>
      <c r="BF638" s="172">
        <f>SUM(AF638,AH638,AJ638,AL638,AN638,AP638,AR638,AT638,AV638,AX638,AZ638,BB638,BD638)</f>
        <v>3588</v>
      </c>
      <c r="BG638" s="173">
        <f>SUM(AG638,AI638,AK638,AM638,AO638,AQ638,AS638,AU638,AW638,AY638,BA638,BC638,BE638)</f>
        <v>4036</v>
      </c>
      <c r="BI638" s="137" t="s">
        <v>25</v>
      </c>
      <c r="BJ638" s="129">
        <f>B638/B653</f>
        <v>3.9198606271777001E-2</v>
      </c>
      <c r="BK638" s="130">
        <f t="shared" ref="BK638" si="11928">C638/C653</f>
        <v>4.7590837282780414E-2</v>
      </c>
      <c r="BL638" s="131">
        <f t="shared" ref="BL638" si="11929">D638/D653</f>
        <v>5.7395993836671801E-2</v>
      </c>
      <c r="BM638" s="132">
        <f t="shared" ref="BM638" si="11930">E638/E653</f>
        <v>5.8025859350362662E-2</v>
      </c>
      <c r="BN638" s="129">
        <f t="shared" ref="BN638" si="11931">F638/F653</f>
        <v>5.2950781432236999E-2</v>
      </c>
      <c r="BO638" s="130">
        <f t="shared" ref="BO638" si="11932">G638/G653</f>
        <v>4.4783846751229615E-2</v>
      </c>
      <c r="BP638" s="131">
        <f t="shared" ref="BP638" si="11933">H638/H653</f>
        <v>5.0810965982488875E-2</v>
      </c>
      <c r="BQ638" s="132">
        <f t="shared" ref="BQ638" si="11934">I638/I653</f>
        <v>5.4505494505494509E-2</v>
      </c>
      <c r="BR638" s="129">
        <f t="shared" ref="BR638" si="11935">J638/J653</f>
        <v>7.5262183837137564E-2</v>
      </c>
      <c r="BS638" s="130">
        <f t="shared" ref="BS638" si="11936">K638/K653</f>
        <v>5.8147882268485281E-2</v>
      </c>
      <c r="BT638" s="131">
        <f t="shared" ref="BT638" si="11937">L638/L653</f>
        <v>4.5330915684496827E-2</v>
      </c>
      <c r="BU638" s="129">
        <f t="shared" ref="BU638" si="11938">M638/M653</f>
        <v>4.7235829251224631E-2</v>
      </c>
      <c r="BV638" s="133">
        <f t="shared" ref="BV638" si="11939">N638/N653</f>
        <v>4.7288573273079407E-2</v>
      </c>
      <c r="BW638" s="134">
        <f t="shared" ref="BW638" si="11940">O638/O653</f>
        <v>5.624688899950224E-2</v>
      </c>
      <c r="BX638" s="129">
        <f t="shared" ref="BX638" si="11941">P638/P653</f>
        <v>5.0842447531776531E-2</v>
      </c>
      <c r="BY638" s="130">
        <f t="shared" ref="BY638" si="11942">Q638/Q653</f>
        <v>4.3585021485573971E-2</v>
      </c>
      <c r="BZ638" s="131">
        <f t="shared" ref="BZ638" si="11943">R638/R653</f>
        <v>6.1197573199683462E-2</v>
      </c>
      <c r="CA638" s="132">
        <f t="shared" ref="CA638" si="11944">S638/S653</f>
        <v>4.6418030587603971E-2</v>
      </c>
      <c r="CB638" s="129">
        <f t="shared" ref="CB638" si="11945">T638/T653</f>
        <v>5.0411522633744855E-2</v>
      </c>
      <c r="CC638" s="130">
        <f t="shared" ref="CC638" si="11946">U638/U653</f>
        <v>4.4032444959443799E-2</v>
      </c>
      <c r="CD638" s="131">
        <f t="shared" ref="CD638" si="11947">V638/V653</f>
        <v>4.8559866698405139E-2</v>
      </c>
      <c r="CE638" s="132">
        <f t="shared" ref="CE638" si="11948">W638/W653</f>
        <v>5.7118739448508725E-2</v>
      </c>
      <c r="CF638" s="129">
        <f t="shared" ref="CF638" si="11949">X638/X653</f>
        <v>3.4529914529914531E-2</v>
      </c>
      <c r="CG638" s="130">
        <f t="shared" ref="CG638" si="11950">Y638/Y653</f>
        <v>4.3202033036848796E-2</v>
      </c>
      <c r="CH638" s="131">
        <f t="shared" ref="CH638" si="11951">Z638/Z653</f>
        <v>6.0403963414634144E-2</v>
      </c>
      <c r="CI638" s="129">
        <f t="shared" ref="CI638" si="11952">AA638/AA653</f>
        <v>6.6855524079320119E-2</v>
      </c>
      <c r="CJ638" s="135">
        <f t="shared" ref="CJ638" si="11953">AB638/AB653</f>
        <v>5.0910397700047919E-2</v>
      </c>
      <c r="CK638" s="136">
        <f t="shared" ref="CK638" si="11954">AC638/AC653</f>
        <v>5.3074524228370383E-2</v>
      </c>
    </row>
    <row r="639" spans="1:89" ht="14" thickBot="1">
      <c r="A639" s="146" t="s">
        <v>26</v>
      </c>
      <c r="B639" s="203">
        <v>177</v>
      </c>
      <c r="C639" s="197">
        <v>313</v>
      </c>
      <c r="D639" s="198">
        <v>96</v>
      </c>
      <c r="E639" s="199">
        <v>180</v>
      </c>
      <c r="F639" s="196">
        <v>224</v>
      </c>
      <c r="G639" s="200">
        <v>175</v>
      </c>
      <c r="H639" s="198">
        <v>411</v>
      </c>
      <c r="I639" s="199">
        <v>366</v>
      </c>
      <c r="J639" s="196">
        <v>129</v>
      </c>
      <c r="K639" s="197">
        <v>44</v>
      </c>
      <c r="L639" s="198">
        <v>133</v>
      </c>
      <c r="M639" s="196">
        <v>156</v>
      </c>
      <c r="N639" s="201">
        <v>293</v>
      </c>
      <c r="O639" s="204">
        <v>256</v>
      </c>
      <c r="P639" s="196">
        <v>185</v>
      </c>
      <c r="Q639" s="197">
        <v>146</v>
      </c>
      <c r="R639" s="198">
        <v>225</v>
      </c>
      <c r="S639" s="199">
        <v>232</v>
      </c>
      <c r="T639" s="196">
        <v>50</v>
      </c>
      <c r="U639" s="200">
        <v>37</v>
      </c>
      <c r="V639" s="198">
        <v>175</v>
      </c>
      <c r="W639" s="205">
        <v>187</v>
      </c>
      <c r="X639" s="196">
        <v>126</v>
      </c>
      <c r="Y639" s="200">
        <v>117</v>
      </c>
      <c r="Z639" s="198">
        <v>260</v>
      </c>
      <c r="AA639" s="196">
        <v>398</v>
      </c>
      <c r="AB639" s="172">
        <v>2484</v>
      </c>
      <c r="AC639" s="173">
        <f t="shared" si="11708"/>
        <v>2607</v>
      </c>
      <c r="AE639" s="275">
        <f>$AE$19</f>
        <v>0</v>
      </c>
      <c r="AF639" s="126">
        <f t="shared" si="11899"/>
        <v>0</v>
      </c>
      <c r="AG639" s="197">
        <f t="shared" si="11899"/>
        <v>0</v>
      </c>
      <c r="AH639" s="198">
        <f t="shared" si="11899"/>
        <v>0</v>
      </c>
      <c r="AI639" s="199">
        <f t="shared" si="11899"/>
        <v>0</v>
      </c>
      <c r="AJ639" s="196">
        <f t="shared" si="11899"/>
        <v>0</v>
      </c>
      <c r="AK639" s="200">
        <f t="shared" si="11899"/>
        <v>0</v>
      </c>
      <c r="AL639" s="198">
        <f t="shared" si="11899"/>
        <v>0</v>
      </c>
      <c r="AM639" s="199">
        <f t="shared" si="11899"/>
        <v>0</v>
      </c>
      <c r="AN639" s="196">
        <f t="shared" si="11899"/>
        <v>0</v>
      </c>
      <c r="AO639" s="200">
        <f t="shared" si="11899"/>
        <v>0</v>
      </c>
      <c r="AP639" s="198">
        <f t="shared" si="11900"/>
        <v>0</v>
      </c>
      <c r="AQ639" s="196">
        <f t="shared" si="11900"/>
        <v>0</v>
      </c>
      <c r="AR639" s="201">
        <f t="shared" si="11900"/>
        <v>0</v>
      </c>
      <c r="AS639" s="202">
        <f t="shared" si="11900"/>
        <v>0</v>
      </c>
      <c r="AT639" s="196">
        <f t="shared" si="11900"/>
        <v>0</v>
      </c>
      <c r="AU639" s="200">
        <f t="shared" si="11900"/>
        <v>0</v>
      </c>
      <c r="AV639" s="198">
        <f t="shared" si="11900"/>
        <v>0</v>
      </c>
      <c r="AW639" s="199">
        <f t="shared" si="11900"/>
        <v>0</v>
      </c>
      <c r="AX639" s="196">
        <f t="shared" si="11900"/>
        <v>0</v>
      </c>
      <c r="AY639" s="200">
        <f t="shared" si="11900"/>
        <v>0</v>
      </c>
      <c r="AZ639" s="198">
        <f t="shared" si="11900"/>
        <v>0</v>
      </c>
      <c r="BA639" s="199">
        <f t="shared" si="11900"/>
        <v>0</v>
      </c>
      <c r="BB639" s="196">
        <f t="shared" si="11900"/>
        <v>0</v>
      </c>
      <c r="BC639" s="200">
        <f t="shared" si="11900"/>
        <v>0</v>
      </c>
      <c r="BD639" s="198">
        <f t="shared" si="11900"/>
        <v>0</v>
      </c>
      <c r="BE639" s="196">
        <f t="shared" si="11900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3.8545296167247389E-2</v>
      </c>
      <c r="BK639" s="130">
        <f t="shared" ref="BK639" si="11955">C639/C653</f>
        <v>6.1808846761453394E-2</v>
      </c>
      <c r="BL639" s="131">
        <f t="shared" ref="BL639" si="11956">D639/D653</f>
        <v>3.6979969183359017E-2</v>
      </c>
      <c r="BM639" s="132">
        <f t="shared" ref="BM639" si="11957">E639/E653</f>
        <v>5.6764427625354781E-2</v>
      </c>
      <c r="BN639" s="129">
        <f t="shared" ref="BN639" si="11958">F639/F653</f>
        <v>5.2250991369255893E-2</v>
      </c>
      <c r="BO639" s="130">
        <f t="shared" ref="BO639" si="11959">G639/G653</f>
        <v>4.530157908361377E-2</v>
      </c>
      <c r="BP639" s="131">
        <f t="shared" ref="BP639" si="11960">H639/H653</f>
        <v>5.8992392708482846E-2</v>
      </c>
      <c r="BQ639" s="132">
        <f t="shared" ref="BQ639" si="11961">I639/I653</f>
        <v>5.3626373626373625E-2</v>
      </c>
      <c r="BR639" s="129">
        <f t="shared" ref="BR639" si="11962">J639/J653</f>
        <v>7.9580505860579895E-2</v>
      </c>
      <c r="BS639" s="130">
        <f t="shared" ref="BS639" si="11963">K639/K653</f>
        <v>3.1586503948312993E-2</v>
      </c>
      <c r="BT639" s="131">
        <f t="shared" ref="BT639" si="11964">L639/L653</f>
        <v>4.0193411906920523E-2</v>
      </c>
      <c r="BU639" s="129">
        <f t="shared" ref="BU639" si="11965">M639/M653</f>
        <v>5.4583624912526239E-2</v>
      </c>
      <c r="BV639" s="133">
        <f t="shared" ref="BV639" si="11966">N639/N653</f>
        <v>4.7288573273079407E-2</v>
      </c>
      <c r="BW639" s="134">
        <f t="shared" ref="BW639" si="11967">O639/O653</f>
        <v>4.2475526796084288E-2</v>
      </c>
      <c r="BX639" s="129">
        <f t="shared" ref="BX639" si="11968">P639/P653</f>
        <v>5.4685190659178241E-2</v>
      </c>
      <c r="BY639" s="130">
        <f t="shared" ref="BY639" si="11969">Q639/Q653</f>
        <v>4.4812768569674644E-2</v>
      </c>
      <c r="BZ639" s="131">
        <f t="shared" ref="BZ639" si="11970">R639/R653</f>
        <v>5.935109469796887E-2</v>
      </c>
      <c r="CA639" s="132">
        <f t="shared" ref="CA639" si="11971">S639/S653</f>
        <v>6.2248457204185675E-2</v>
      </c>
      <c r="CB639" s="129">
        <f t="shared" ref="CB639" si="11972">T639/T653</f>
        <v>5.1440329218106998E-2</v>
      </c>
      <c r="CC639" s="130">
        <f t="shared" ref="CC639" si="11973">U639/U653</f>
        <v>4.287369640787949E-2</v>
      </c>
      <c r="CD639" s="131">
        <f t="shared" ref="CD639" si="11974">V639/V653</f>
        <v>4.1656748393239705E-2</v>
      </c>
      <c r="CE639" s="132">
        <f t="shared" ref="CE639" si="11975">W639/W653</f>
        <v>5.2616769836803599E-2</v>
      </c>
      <c r="CF639" s="129">
        <f t="shared" ref="CF639" si="11976">X639/X653</f>
        <v>4.3076923076923075E-2</v>
      </c>
      <c r="CG639" s="130">
        <f t="shared" ref="CG639" si="11977">Y639/Y653</f>
        <v>4.9555273189326558E-2</v>
      </c>
      <c r="CH639" s="131">
        <f t="shared" ref="CH639" si="11978">Z639/Z653</f>
        <v>4.9542682926829271E-2</v>
      </c>
      <c r="CI639" s="129">
        <f t="shared" ref="CI639" si="11979">AA639/AA653</f>
        <v>5.6373937677053822E-2</v>
      </c>
      <c r="CJ639" s="135">
        <f t="shared" ref="CJ639" si="11980">AB639/AB653</f>
        <v>4.9592716818399614E-2</v>
      </c>
      <c r="CK639" s="136">
        <f t="shared" ref="CK639" si="11981">AC639/AC653</f>
        <v>5.21149848072925E-2</v>
      </c>
    </row>
    <row r="640" spans="1:89" ht="15" thickTop="1" thickBot="1">
      <c r="A640" s="137" t="s">
        <v>27</v>
      </c>
      <c r="B640" s="206">
        <v>180</v>
      </c>
      <c r="C640" s="190">
        <v>297</v>
      </c>
      <c r="D640" s="191">
        <v>135</v>
      </c>
      <c r="E640" s="192">
        <v>214</v>
      </c>
      <c r="F640" s="189">
        <v>207</v>
      </c>
      <c r="G640" s="193">
        <v>203</v>
      </c>
      <c r="H640" s="191">
        <v>428</v>
      </c>
      <c r="I640" s="192">
        <v>368</v>
      </c>
      <c r="J640" s="189">
        <v>140</v>
      </c>
      <c r="K640" s="190">
        <v>58</v>
      </c>
      <c r="L640" s="191">
        <v>198</v>
      </c>
      <c r="M640" s="189">
        <v>125</v>
      </c>
      <c r="N640" s="194">
        <v>384</v>
      </c>
      <c r="O640" s="207">
        <v>256</v>
      </c>
      <c r="P640" s="189">
        <v>172</v>
      </c>
      <c r="Q640" s="190">
        <v>155</v>
      </c>
      <c r="R640" s="191">
        <v>202</v>
      </c>
      <c r="S640" s="192">
        <v>219</v>
      </c>
      <c r="T640" s="189">
        <v>60</v>
      </c>
      <c r="U640" s="193">
        <v>37</v>
      </c>
      <c r="V640" s="191">
        <v>232</v>
      </c>
      <c r="W640" s="208">
        <v>210</v>
      </c>
      <c r="X640" s="189">
        <v>116</v>
      </c>
      <c r="Y640" s="193">
        <v>101</v>
      </c>
      <c r="Z640" s="191">
        <v>328</v>
      </c>
      <c r="AA640" s="189">
        <v>465</v>
      </c>
      <c r="AB640" s="172">
        <v>2782</v>
      </c>
      <c r="AC640" s="173">
        <f t="shared" si="11708"/>
        <v>2708</v>
      </c>
      <c r="AE640" s="269" t="s">
        <v>13</v>
      </c>
      <c r="AF640" s="20">
        <f t="shared" ref="AF640:BG640" si="11982">SUM(AF637:AF639)</f>
        <v>684</v>
      </c>
      <c r="AG640" s="21">
        <f t="shared" si="11982"/>
        <v>875</v>
      </c>
      <c r="AH640" s="20">
        <f t="shared" si="11982"/>
        <v>319</v>
      </c>
      <c r="AI640" s="21">
        <f t="shared" si="11982"/>
        <v>504</v>
      </c>
      <c r="AJ640" s="20">
        <f t="shared" si="11982"/>
        <v>450</v>
      </c>
      <c r="AK640" s="21">
        <f t="shared" si="11982"/>
        <v>877</v>
      </c>
      <c r="AL640" s="20">
        <f t="shared" si="11982"/>
        <v>1083</v>
      </c>
      <c r="AM640" s="21">
        <f t="shared" si="11982"/>
        <v>1186</v>
      </c>
      <c r="AN640" s="20">
        <f t="shared" si="11982"/>
        <v>266</v>
      </c>
      <c r="AO640" s="21">
        <f t="shared" si="11982"/>
        <v>106</v>
      </c>
      <c r="AP640" s="20">
        <f t="shared" si="11982"/>
        <v>597</v>
      </c>
      <c r="AQ640" s="21">
        <f t="shared" si="11982"/>
        <v>238</v>
      </c>
      <c r="AR640" s="20">
        <f t="shared" si="11982"/>
        <v>962</v>
      </c>
      <c r="AS640" s="21">
        <f t="shared" si="11982"/>
        <v>787</v>
      </c>
      <c r="AT640" s="20">
        <f t="shared" si="11982"/>
        <v>498</v>
      </c>
      <c r="AU640" s="21">
        <f t="shared" si="11982"/>
        <v>546</v>
      </c>
      <c r="AV640" s="20">
        <f t="shared" si="11982"/>
        <v>442</v>
      </c>
      <c r="AW640" s="21">
        <f t="shared" si="11982"/>
        <v>703</v>
      </c>
      <c r="AX640" s="20">
        <f t="shared" si="11982"/>
        <v>225</v>
      </c>
      <c r="AY640" s="21">
        <f t="shared" si="11982"/>
        <v>40</v>
      </c>
      <c r="AZ640" s="20">
        <f t="shared" si="11982"/>
        <v>880</v>
      </c>
      <c r="BA640" s="21">
        <f t="shared" si="11982"/>
        <v>352</v>
      </c>
      <c r="BB640" s="20">
        <f t="shared" si="11982"/>
        <v>531</v>
      </c>
      <c r="BC640" s="21">
        <f t="shared" si="11982"/>
        <v>394</v>
      </c>
      <c r="BD640" s="20">
        <f t="shared" si="11982"/>
        <v>665</v>
      </c>
      <c r="BE640" s="21">
        <f t="shared" si="11982"/>
        <v>1147</v>
      </c>
      <c r="BF640" s="174">
        <f t="shared" si="11982"/>
        <v>7602</v>
      </c>
      <c r="BG640" s="175">
        <f t="shared" si="11982"/>
        <v>7755</v>
      </c>
      <c r="BI640" s="137" t="s">
        <v>27</v>
      </c>
      <c r="BJ640" s="129">
        <f>B640/B653</f>
        <v>3.9198606271777001E-2</v>
      </c>
      <c r="BK640" s="130">
        <f t="shared" ref="BK640" si="11983">C640/C653</f>
        <v>5.8649289099526068E-2</v>
      </c>
      <c r="BL640" s="131">
        <f t="shared" ref="BL640" si="11984">D640/D653</f>
        <v>5.2003081664098616E-2</v>
      </c>
      <c r="BM640" s="132">
        <f t="shared" ref="BM640" si="11985">E640/E653</f>
        <v>6.7486597287921793E-2</v>
      </c>
      <c r="BN640" s="129">
        <f t="shared" ref="BN640" si="11986">F640/F653</f>
        <v>4.8285514345696293E-2</v>
      </c>
      <c r="BO640" s="130">
        <f t="shared" ref="BO640" si="11987">G640/G653</f>
        <v>5.2549831736991973E-2</v>
      </c>
      <c r="BP640" s="131">
        <f t="shared" ref="BP640" si="11988">H640/H653</f>
        <v>6.1432467346059998E-2</v>
      </c>
      <c r="BQ640" s="132">
        <f t="shared" ref="BQ640" si="11989">I640/I653</f>
        <v>5.3919413919413919E-2</v>
      </c>
      <c r="BR640" s="129">
        <f t="shared" ref="BR640" si="11990">J640/J653</f>
        <v>8.6366440468846395E-2</v>
      </c>
      <c r="BS640" s="130">
        <f t="shared" ref="BS640" si="11991">K640/K653</f>
        <v>4.1636755204594401E-2</v>
      </c>
      <c r="BT640" s="131">
        <f t="shared" ref="BT640" si="11992">L640/L653</f>
        <v>5.9836808703535811E-2</v>
      </c>
      <c r="BU640" s="129">
        <f t="shared" ref="BU640" si="11993">M640/M653</f>
        <v>4.3736878936319105E-2</v>
      </c>
      <c r="BV640" s="133">
        <f t="shared" ref="BV640" si="11994">N640/N653</f>
        <v>6.1975468043899293E-2</v>
      </c>
      <c r="BW640" s="134">
        <f t="shared" ref="BW640" si="11995">O640/O653</f>
        <v>4.2475526796084288E-2</v>
      </c>
      <c r="BX640" s="129">
        <f t="shared" ref="BX640" si="11996">P640/P653</f>
        <v>5.0842447531776531E-2</v>
      </c>
      <c r="BY640" s="130">
        <f t="shared" ref="BY640" si="11997">Q640/Q653</f>
        <v>4.757519950890117E-2</v>
      </c>
      <c r="BZ640" s="131">
        <f t="shared" ref="BZ640" si="11998">R640/R653</f>
        <v>5.3284093906620943E-2</v>
      </c>
      <c r="CA640" s="132">
        <f t="shared" ref="CA640" si="11999">S640/S653</f>
        <v>5.876039710222699E-2</v>
      </c>
      <c r="CB640" s="129">
        <f t="shared" ref="CB640" si="12000">T640/T653</f>
        <v>6.1728395061728392E-2</v>
      </c>
      <c r="CC640" s="130">
        <f t="shared" ref="CC640" si="12001">U640/U653</f>
        <v>4.287369640787949E-2</v>
      </c>
      <c r="CD640" s="131">
        <f t="shared" ref="CD640" si="12002">V640/V653</f>
        <v>5.5224946441323496E-2</v>
      </c>
      <c r="CE640" s="132">
        <f t="shared" ref="CE640" si="12003">W640/W653</f>
        <v>5.908835115362971E-2</v>
      </c>
      <c r="CF640" s="129">
        <f t="shared" ref="CF640" si="12004">X640/X653</f>
        <v>3.9658119658119662E-2</v>
      </c>
      <c r="CG640" s="130">
        <f t="shared" ref="CG640" si="12005">Y640/Y653</f>
        <v>4.2778483693350272E-2</v>
      </c>
      <c r="CH640" s="131">
        <f t="shared" ref="CH640" si="12006">Z640/Z653</f>
        <v>6.25E-2</v>
      </c>
      <c r="CI640" s="129">
        <f t="shared" ref="CI640" si="12007">AA640/AA653</f>
        <v>6.5864022662889515E-2</v>
      </c>
      <c r="CJ640" s="135">
        <f t="shared" ref="CJ640" si="12008">AB640/AB653</f>
        <v>5.5542245647660117E-2</v>
      </c>
      <c r="CK640" s="136">
        <f t="shared" ref="CK640" si="12009">AC640/AC653</f>
        <v>5.4134015672477213E-2</v>
      </c>
    </row>
    <row r="641" spans="1:89" ht="14" thickTop="1">
      <c r="A641" s="146" t="s">
        <v>28</v>
      </c>
      <c r="B641" s="203">
        <v>180</v>
      </c>
      <c r="C641" s="197">
        <v>375</v>
      </c>
      <c r="D641" s="198">
        <v>102</v>
      </c>
      <c r="E641" s="199">
        <v>230</v>
      </c>
      <c r="F641" s="196">
        <v>191</v>
      </c>
      <c r="G641" s="200">
        <v>221</v>
      </c>
      <c r="H641" s="198">
        <v>389</v>
      </c>
      <c r="I641" s="199">
        <v>423</v>
      </c>
      <c r="J641" s="196">
        <v>113</v>
      </c>
      <c r="K641" s="197">
        <v>39</v>
      </c>
      <c r="L641" s="198">
        <v>278</v>
      </c>
      <c r="M641" s="196">
        <v>105</v>
      </c>
      <c r="N641" s="201">
        <v>387</v>
      </c>
      <c r="O641" s="204">
        <v>230</v>
      </c>
      <c r="P641" s="196">
        <v>195</v>
      </c>
      <c r="Q641" s="197">
        <v>170</v>
      </c>
      <c r="R641" s="198">
        <v>176</v>
      </c>
      <c r="S641" s="199">
        <v>227</v>
      </c>
      <c r="T641" s="196">
        <v>76</v>
      </c>
      <c r="U641" s="200">
        <v>21</v>
      </c>
      <c r="V641" s="198">
        <v>299</v>
      </c>
      <c r="W641" s="205">
        <v>191</v>
      </c>
      <c r="X641" s="196">
        <v>168</v>
      </c>
      <c r="Y641" s="200">
        <v>114</v>
      </c>
      <c r="Z641" s="198">
        <v>331</v>
      </c>
      <c r="AA641" s="196">
        <v>450</v>
      </c>
      <c r="AB641" s="172">
        <v>2885</v>
      </c>
      <c r="AC641" s="173">
        <f t="shared" si="11708"/>
        <v>2796</v>
      </c>
      <c r="BI641" s="146" t="s">
        <v>28</v>
      </c>
      <c r="BJ641" s="129">
        <f>B641/B653</f>
        <v>3.9198606271777001E-2</v>
      </c>
      <c r="BK641" s="130">
        <f t="shared" ref="BK641" si="12010">C641/C653</f>
        <v>7.4052132701421802E-2</v>
      </c>
      <c r="BL641" s="131">
        <f t="shared" ref="BL641" si="12011">D641/D653</f>
        <v>3.9291217257318954E-2</v>
      </c>
      <c r="BM641" s="132">
        <f t="shared" ref="BM641" si="12012">E641/E653</f>
        <v>7.2532324187953329E-2</v>
      </c>
      <c r="BN641" s="129">
        <f t="shared" ref="BN641" si="12013">F641/F653</f>
        <v>4.4553300676463729E-2</v>
      </c>
      <c r="BO641" s="130">
        <f t="shared" ref="BO641" si="12014">G641/G653</f>
        <v>5.7209422728449394E-2</v>
      </c>
      <c r="BP641" s="131">
        <f t="shared" ref="BP641" si="12015">H641/H653</f>
        <v>5.5834649059853594E-2</v>
      </c>
      <c r="BQ641" s="132">
        <f t="shared" ref="BQ641" si="12016">I641/I653</f>
        <v>6.1978021978021977E-2</v>
      </c>
      <c r="BR641" s="129">
        <f t="shared" ref="BR641" si="12017">J641/J653</f>
        <v>6.9710055521283162E-2</v>
      </c>
      <c r="BS641" s="130">
        <f t="shared" ref="BS641" si="12018">K641/K653</f>
        <v>2.7997128499641061E-2</v>
      </c>
      <c r="BT641" s="131">
        <f t="shared" ref="BT641" si="12019">L641/L653</f>
        <v>8.4013297068600792E-2</v>
      </c>
      <c r="BU641" s="129">
        <f t="shared" ref="BU641" si="12020">M641/M653</f>
        <v>3.6738978306508047E-2</v>
      </c>
      <c r="BV641" s="133">
        <f t="shared" ref="BV641" si="12021">N641/N653</f>
        <v>6.2459651387992254E-2</v>
      </c>
      <c r="BW641" s="134">
        <f t="shared" ref="BW641" si="12022">O641/O653</f>
        <v>3.8161606105856977E-2</v>
      </c>
      <c r="BX641" s="129">
        <f t="shared" ref="BX641" si="12023">P641/P653</f>
        <v>5.7641146911025717E-2</v>
      </c>
      <c r="BY641" s="130">
        <f t="shared" ref="BY641" si="12024">Q641/Q653</f>
        <v>5.2179251074278697E-2</v>
      </c>
      <c r="BZ641" s="131">
        <f t="shared" ref="BZ641" si="12025">R641/R653</f>
        <v>4.642574518596676E-2</v>
      </c>
      <c r="CA641" s="132">
        <f t="shared" ref="CA641" si="12026">S641/S653</f>
        <v>6.0906895626509257E-2</v>
      </c>
      <c r="CB641" s="129">
        <f t="shared" ref="CB641" si="12027">T641/T653</f>
        <v>7.8189300411522639E-2</v>
      </c>
      <c r="CC641" s="130">
        <f t="shared" ref="CC641" si="12028">U641/U653</f>
        <v>2.4333719582850522E-2</v>
      </c>
      <c r="CD641" s="131">
        <f t="shared" ref="CD641" si="12029">V641/V653</f>
        <v>7.117353011187813E-2</v>
      </c>
      <c r="CE641" s="132">
        <f t="shared" ref="CE641" si="12030">W641/W653</f>
        <v>5.3742262239729881E-2</v>
      </c>
      <c r="CF641" s="129">
        <f t="shared" ref="CF641" si="12031">X641/X653</f>
        <v>5.7435897435897436E-2</v>
      </c>
      <c r="CG641" s="130">
        <f t="shared" ref="CG641" si="12032">Y641/Y653</f>
        <v>4.8284625158831002E-2</v>
      </c>
      <c r="CH641" s="131">
        <f t="shared" ref="CH641" si="12033">Z641/Z653</f>
        <v>6.3071646341463408E-2</v>
      </c>
      <c r="CI641" s="129">
        <f t="shared" ref="CI641" si="12034">AA641/AA653</f>
        <v>6.3739376770538245E-2</v>
      </c>
      <c r="CJ641" s="135">
        <f t="shared" ref="CJ641" si="12035">AB641/AB653</f>
        <v>5.759862641750519E-2</v>
      </c>
      <c r="CK641" s="136">
        <f t="shared" ref="CK641" si="12036">AC641/AC653</f>
        <v>5.589317127778666E-2</v>
      </c>
    </row>
    <row r="642" spans="1:89">
      <c r="A642" s="137" t="s">
        <v>29</v>
      </c>
      <c r="B642" s="206">
        <v>241</v>
      </c>
      <c r="C642" s="190">
        <v>364</v>
      </c>
      <c r="D642" s="191">
        <v>135</v>
      </c>
      <c r="E642" s="192">
        <v>228</v>
      </c>
      <c r="F642" s="189">
        <v>214</v>
      </c>
      <c r="G642" s="193">
        <v>297</v>
      </c>
      <c r="H642" s="191">
        <v>372</v>
      </c>
      <c r="I642" s="192">
        <v>459</v>
      </c>
      <c r="J642" s="189">
        <v>113</v>
      </c>
      <c r="K642" s="190">
        <v>25</v>
      </c>
      <c r="L642" s="191">
        <v>317</v>
      </c>
      <c r="M642" s="189">
        <v>98</v>
      </c>
      <c r="N642" s="194">
        <v>436</v>
      </c>
      <c r="O642" s="207">
        <v>295</v>
      </c>
      <c r="P642" s="189">
        <v>274</v>
      </c>
      <c r="Q642" s="190">
        <v>210</v>
      </c>
      <c r="R642" s="191">
        <v>210</v>
      </c>
      <c r="S642" s="192">
        <v>277</v>
      </c>
      <c r="T642" s="189">
        <v>184</v>
      </c>
      <c r="U642" s="193">
        <v>25</v>
      </c>
      <c r="V642" s="191">
        <v>377</v>
      </c>
      <c r="W642" s="208">
        <v>181</v>
      </c>
      <c r="X642" s="189">
        <v>275</v>
      </c>
      <c r="Y642" s="193">
        <v>136</v>
      </c>
      <c r="Z642" s="191">
        <v>390</v>
      </c>
      <c r="AA642" s="189">
        <v>470</v>
      </c>
      <c r="AB642" s="172">
        <v>3538</v>
      </c>
      <c r="AC642" s="173">
        <f t="shared" si="11708"/>
        <v>3065</v>
      </c>
      <c r="BI642" s="137" t="s">
        <v>29</v>
      </c>
      <c r="BJ642" s="129">
        <f>B642/B653</f>
        <v>5.2482578397212543E-2</v>
      </c>
      <c r="BK642" s="130">
        <f t="shared" ref="BK642" si="12037">C642/C653</f>
        <v>7.1879936808846759E-2</v>
      </c>
      <c r="BL642" s="131">
        <f t="shared" ref="BL642" si="12038">D642/D653</f>
        <v>5.2003081664098616E-2</v>
      </c>
      <c r="BM642" s="132">
        <f t="shared" ref="BM642" si="12039">E642/E653</f>
        <v>7.1901608325449382E-2</v>
      </c>
      <c r="BN642" s="129">
        <f t="shared" ref="BN642" si="12040">F642/F653</f>
        <v>4.991835782598554E-2</v>
      </c>
      <c r="BO642" s="130">
        <f t="shared" ref="BO642" si="12041">G642/G653</f>
        <v>7.6883251359047375E-2</v>
      </c>
      <c r="BP642" s="131">
        <f t="shared" ref="BP642" si="12042">H642/H653</f>
        <v>5.3394574422276443E-2</v>
      </c>
      <c r="BQ642" s="132">
        <f t="shared" ref="BQ642" si="12043">I642/I653</f>
        <v>6.7252747252747255E-2</v>
      </c>
      <c r="BR642" s="129">
        <f t="shared" ref="BR642" si="12044">J642/J653</f>
        <v>6.9710055521283162E-2</v>
      </c>
      <c r="BS642" s="130">
        <f t="shared" ref="BS642" si="12045">K642/K653</f>
        <v>1.7946877243359655E-2</v>
      </c>
      <c r="BT642" s="131">
        <f t="shared" ref="BT642" si="12046">L642/L653</f>
        <v>9.5799335146569964E-2</v>
      </c>
      <c r="BU642" s="129">
        <f t="shared" ref="BU642" si="12047">M642/M653</f>
        <v>3.4289713086074175E-2</v>
      </c>
      <c r="BV642" s="133">
        <f t="shared" ref="BV642" si="12048">N642/N653</f>
        <v>7.036797934151065E-2</v>
      </c>
      <c r="BW642" s="134">
        <f t="shared" ref="BW642" si="12049">O642/O653</f>
        <v>4.8946407831425252E-2</v>
      </c>
      <c r="BX642" s="129">
        <f t="shared" ref="BX642" si="12050">P642/P653</f>
        <v>8.0993201300620751E-2</v>
      </c>
      <c r="BY642" s="130">
        <f t="shared" ref="BY642" si="12051">Q642/Q653</f>
        <v>6.4456721915285453E-2</v>
      </c>
      <c r="BZ642" s="131">
        <f t="shared" ref="BZ642" si="12052">R642/R653</f>
        <v>5.5394355051437617E-2</v>
      </c>
      <c r="CA642" s="132">
        <f t="shared" ref="CA642" si="12053">S642/S653</f>
        <v>7.4322511403273409E-2</v>
      </c>
      <c r="CB642" s="129">
        <f t="shared" ref="CB642" si="12054">T642/T653</f>
        <v>0.18930041152263374</v>
      </c>
      <c r="CC642" s="130">
        <f t="shared" ref="CC642" si="12055">U642/U653</f>
        <v>2.8968713789107765E-2</v>
      </c>
      <c r="CD642" s="131">
        <f t="shared" ref="CD642" si="12056">V642/V653</f>
        <v>8.9740537967150674E-2</v>
      </c>
      <c r="CE642" s="132">
        <f t="shared" ref="CE642" si="12057">W642/W653</f>
        <v>5.0928531232414184E-2</v>
      </c>
      <c r="CF642" s="129">
        <f t="shared" ref="CF642" si="12058">X642/X653</f>
        <v>9.4017094017094016E-2</v>
      </c>
      <c r="CG642" s="130">
        <f t="shared" ref="CG642" si="12059">Y642/Y653</f>
        <v>5.7602710715798387E-2</v>
      </c>
      <c r="CH642" s="131">
        <f t="shared" ref="CH642" si="12060">Z642/Z653</f>
        <v>7.4314024390243899E-2</v>
      </c>
      <c r="CI642" s="129">
        <f t="shared" ref="CI642" si="12061">AA642/AA653</f>
        <v>6.6572237960339939E-2</v>
      </c>
      <c r="CJ642" s="135">
        <f t="shared" ref="CJ642" si="12062">AB642/AB653</f>
        <v>7.0635681201086084E-2</v>
      </c>
      <c r="CK642" s="136">
        <f t="shared" ref="CK642" si="12063">AC642/AC653</f>
        <v>6.1270590116743961E-2</v>
      </c>
    </row>
    <row r="643" spans="1:89">
      <c r="A643" s="146" t="s">
        <v>30</v>
      </c>
      <c r="B643" s="203">
        <v>312</v>
      </c>
      <c r="C643" s="197">
        <v>426</v>
      </c>
      <c r="D643" s="198">
        <v>183</v>
      </c>
      <c r="E643" s="199">
        <v>266</v>
      </c>
      <c r="F643" s="196">
        <v>291</v>
      </c>
      <c r="G643" s="200">
        <v>456</v>
      </c>
      <c r="H643" s="198">
        <v>585</v>
      </c>
      <c r="I643" s="199">
        <v>628</v>
      </c>
      <c r="J643" s="196">
        <v>153</v>
      </c>
      <c r="K643" s="197">
        <v>48</v>
      </c>
      <c r="L643" s="198">
        <v>315</v>
      </c>
      <c r="M643" s="196">
        <v>123</v>
      </c>
      <c r="N643" s="201">
        <v>467</v>
      </c>
      <c r="O643" s="204">
        <v>396</v>
      </c>
      <c r="P643" s="196">
        <v>289</v>
      </c>
      <c r="Q643" s="197">
        <v>256</v>
      </c>
      <c r="R643" s="198">
        <v>242</v>
      </c>
      <c r="S643" s="199">
        <v>333</v>
      </c>
      <c r="T643" s="196">
        <v>151</v>
      </c>
      <c r="U643" s="200">
        <v>19</v>
      </c>
      <c r="V643" s="198">
        <v>387</v>
      </c>
      <c r="W643" s="205">
        <v>174</v>
      </c>
      <c r="X643" s="196">
        <v>264</v>
      </c>
      <c r="Y643" s="200">
        <v>169</v>
      </c>
      <c r="Z643" s="198">
        <v>375</v>
      </c>
      <c r="AA643" s="196">
        <v>425</v>
      </c>
      <c r="AB643" s="172">
        <v>4014</v>
      </c>
      <c r="AC643" s="173">
        <f t="shared" si="11708"/>
        <v>3719</v>
      </c>
      <c r="BI643" s="146" t="s">
        <v>30</v>
      </c>
      <c r="BJ643" s="129">
        <f>B643/B653</f>
        <v>6.7944250871080136E-2</v>
      </c>
      <c r="BK643" s="130">
        <f t="shared" ref="BK643" si="12064">C643/C653</f>
        <v>8.412322274881516E-2</v>
      </c>
      <c r="BL643" s="131">
        <f t="shared" ref="BL643" si="12065">D643/D653</f>
        <v>7.0493066255778114E-2</v>
      </c>
      <c r="BM643" s="132">
        <f t="shared" ref="BM643" si="12066">E643/E653</f>
        <v>8.3885209713024281E-2</v>
      </c>
      <c r="BN643" s="129">
        <f t="shared" ref="BN643" si="12067">F643/F653</f>
        <v>6.7879636109167252E-2</v>
      </c>
      <c r="BO643" s="130">
        <f t="shared" ref="BO643" si="12068">G643/G653</f>
        <v>0.11804297178358789</v>
      </c>
      <c r="BP643" s="131">
        <f t="shared" ref="BP643" si="12069">H643/H653</f>
        <v>8.3967274293096028E-2</v>
      </c>
      <c r="BQ643" s="132">
        <f t="shared" ref="BQ643" si="12070">I643/I653</f>
        <v>9.2014652014652018E-2</v>
      </c>
      <c r="BR643" s="129">
        <f t="shared" ref="BR643" si="12071">J643/J653</f>
        <v>9.438618136952498E-2</v>
      </c>
      <c r="BS643" s="130">
        <f t="shared" ref="BS643" si="12072">K643/K653</f>
        <v>3.4458004307250538E-2</v>
      </c>
      <c r="BT643" s="131">
        <f t="shared" ref="BT643" si="12073">L643/L653</f>
        <v>9.5194922937443333E-2</v>
      </c>
      <c r="BU643" s="129">
        <f t="shared" ref="BU643" si="12074">M643/M653</f>
        <v>4.3037088873338E-2</v>
      </c>
      <c r="BV643" s="133">
        <f t="shared" ref="BV643" si="12075">N643/N653</f>
        <v>7.5371207230471277E-2</v>
      </c>
      <c r="BW643" s="134">
        <f t="shared" ref="BW643" si="12076">O643/O653</f>
        <v>6.5704330512692879E-2</v>
      </c>
      <c r="BX643" s="129">
        <f t="shared" ref="BX643" si="12077">P643/P653</f>
        <v>8.5427135678391955E-2</v>
      </c>
      <c r="BY643" s="130">
        <f t="shared" ref="BY643" si="12078">Q643/Q653</f>
        <v>7.857581338244321E-2</v>
      </c>
      <c r="BZ643" s="131">
        <f t="shared" ref="BZ643" si="12079">R643/R653</f>
        <v>6.3835399630704295E-2</v>
      </c>
      <c r="CA643" s="132">
        <f t="shared" ref="CA643" si="12080">S643/S653</f>
        <v>8.9348001073249264E-2</v>
      </c>
      <c r="CB643" s="129">
        <f t="shared" ref="CB643" si="12081">T643/T653</f>
        <v>0.15534979423868311</v>
      </c>
      <c r="CC643" s="130">
        <f t="shared" ref="CC643" si="12082">U643/U653</f>
        <v>2.20162224797219E-2</v>
      </c>
      <c r="CD643" s="131">
        <f t="shared" ref="CD643" si="12083">V643/V653</f>
        <v>9.2120923589621526E-2</v>
      </c>
      <c r="CE643" s="132">
        <f t="shared" ref="CE643" si="12084">W643/W653</f>
        <v>4.8958919527293192E-2</v>
      </c>
      <c r="CF643" s="129">
        <f t="shared" ref="CF643" si="12085">X643/X653</f>
        <v>9.0256410256410263E-2</v>
      </c>
      <c r="CG643" s="130">
        <f t="shared" ref="CG643" si="12086">Y643/Y653</f>
        <v>7.1579839051249469E-2</v>
      </c>
      <c r="CH643" s="131">
        <f t="shared" ref="CH643" si="12087">Z643/Z653</f>
        <v>7.145579268292683E-2</v>
      </c>
      <c r="CI643" s="129">
        <f t="shared" ref="CI643" si="12088">AA643/AA653</f>
        <v>6.019830028328612E-2</v>
      </c>
      <c r="CJ643" s="135">
        <f t="shared" ref="CJ643" si="12089">AB643/AB653</f>
        <v>8.0138955438428361E-2</v>
      </c>
      <c r="CK643" s="136">
        <f t="shared" ref="CK643" si="12090">AC643/AC653</f>
        <v>7.4344314728930119E-2</v>
      </c>
    </row>
    <row r="644" spans="1:89">
      <c r="A644" s="137" t="s">
        <v>31</v>
      </c>
      <c r="B644" s="206">
        <v>372</v>
      </c>
      <c r="C644" s="190">
        <v>449</v>
      </c>
      <c r="D644" s="191">
        <v>136</v>
      </c>
      <c r="E644" s="192">
        <v>238</v>
      </c>
      <c r="F644" s="189">
        <v>159</v>
      </c>
      <c r="G644" s="193">
        <v>421</v>
      </c>
      <c r="H644" s="191">
        <v>498</v>
      </c>
      <c r="I644" s="192">
        <v>558</v>
      </c>
      <c r="J644" s="189">
        <v>113</v>
      </c>
      <c r="K644" s="190">
        <v>58</v>
      </c>
      <c r="L644" s="191">
        <v>282</v>
      </c>
      <c r="M644" s="189">
        <v>115</v>
      </c>
      <c r="N644" s="194">
        <v>495</v>
      </c>
      <c r="O644" s="207">
        <v>391</v>
      </c>
      <c r="P644" s="189">
        <v>209</v>
      </c>
      <c r="Q644" s="190">
        <v>290</v>
      </c>
      <c r="R644" s="191">
        <v>200</v>
      </c>
      <c r="S644" s="192">
        <v>370</v>
      </c>
      <c r="T644" s="189">
        <v>74</v>
      </c>
      <c r="U644" s="193">
        <v>21</v>
      </c>
      <c r="V644" s="191">
        <v>493</v>
      </c>
      <c r="W644" s="208">
        <v>178</v>
      </c>
      <c r="X644" s="189">
        <v>267</v>
      </c>
      <c r="Y644" s="193">
        <v>225</v>
      </c>
      <c r="Z644" s="191">
        <v>290</v>
      </c>
      <c r="AA644" s="189">
        <v>722</v>
      </c>
      <c r="AB644" s="172">
        <v>3588</v>
      </c>
      <c r="AC644" s="173">
        <f t="shared" si="11708"/>
        <v>4036</v>
      </c>
      <c r="BI644" s="137" t="s">
        <v>31</v>
      </c>
      <c r="BJ644" s="129">
        <f>B644/B653</f>
        <v>8.1010452961672474E-2</v>
      </c>
      <c r="BK644" s="130">
        <f t="shared" ref="BK644" si="12091">C644/C653</f>
        <v>8.8665086887835698E-2</v>
      </c>
      <c r="BL644" s="131">
        <f t="shared" ref="BL644" si="12092">D644/D653</f>
        <v>5.2388289676425268E-2</v>
      </c>
      <c r="BM644" s="132">
        <f t="shared" ref="BM644" si="12093">E644/E653</f>
        <v>7.505518763796909E-2</v>
      </c>
      <c r="BN644" s="129">
        <f t="shared" ref="BN644" si="12094">F644/F653</f>
        <v>3.7088873337998603E-2</v>
      </c>
      <c r="BO644" s="130">
        <f t="shared" ref="BO644" si="12095">G644/G653</f>
        <v>0.10898265596686513</v>
      </c>
      <c r="BP644" s="131">
        <f t="shared" ref="BP644" si="12096">H644/H653</f>
        <v>7.147983350078943E-2</v>
      </c>
      <c r="BQ644" s="132">
        <f t="shared" ref="BQ644" si="12097">I644/I653</f>
        <v>8.1758241758241756E-2</v>
      </c>
      <c r="BR644" s="129">
        <f t="shared" ref="BR644" si="12098">J644/J653</f>
        <v>6.9710055521283162E-2</v>
      </c>
      <c r="BS644" s="130">
        <f t="shared" ref="BS644" si="12099">K644/K653</f>
        <v>4.1636755204594401E-2</v>
      </c>
      <c r="BT644" s="131">
        <f t="shared" ref="BT644" si="12100">L644/L653</f>
        <v>8.5222121486854041E-2</v>
      </c>
      <c r="BU644" s="129">
        <f t="shared" ref="BU644" si="12101">M644/M653</f>
        <v>4.0237928621413573E-2</v>
      </c>
      <c r="BV644" s="133">
        <f t="shared" ref="BV644" si="12102">N644/N653</f>
        <v>7.9890251775338927E-2</v>
      </c>
      <c r="BW644" s="134">
        <f t="shared" ref="BW644" si="12103">O644/O653</f>
        <v>6.4874730379956863E-2</v>
      </c>
      <c r="BX644" s="129">
        <f t="shared" ref="BX644" si="12104">P644/P653</f>
        <v>6.1779485663612181E-2</v>
      </c>
      <c r="BY644" s="130">
        <f t="shared" ref="BY644" si="12105">Q644/Q653</f>
        <v>8.9011663597298951E-2</v>
      </c>
      <c r="BZ644" s="131">
        <f t="shared" ref="BZ644" si="12106">R644/R653</f>
        <v>5.2756528620416777E-2</v>
      </c>
      <c r="CA644" s="132">
        <f t="shared" ref="CA644" si="12107">S644/S653</f>
        <v>9.927555674805473E-2</v>
      </c>
      <c r="CB644" s="129">
        <f t="shared" ref="CB644" si="12108">T644/T653</f>
        <v>7.6131687242798354E-2</v>
      </c>
      <c r="CC644" s="130">
        <f t="shared" ref="CC644" si="12109">U644/U653</f>
        <v>2.4333719582850522E-2</v>
      </c>
      <c r="CD644" s="131">
        <f t="shared" ref="CD644" si="12110">V644/V653</f>
        <v>0.11735301118781243</v>
      </c>
      <c r="CE644" s="132">
        <f t="shared" ref="CE644" si="12111">W644/W653</f>
        <v>5.0084411930219473E-2</v>
      </c>
      <c r="CF644" s="129">
        <f t="shared" ref="CF644" si="12112">X644/X653</f>
        <v>9.1282051282051288E-2</v>
      </c>
      <c r="CG644" s="130">
        <f t="shared" ref="CG644" si="12113">Y644/Y653</f>
        <v>9.5298602287166453E-2</v>
      </c>
      <c r="CH644" s="131">
        <f t="shared" ref="CH644" si="12114">Z644/Z653</f>
        <v>5.5259146341463415E-2</v>
      </c>
      <c r="CI644" s="129">
        <f t="shared" ref="CI644" si="12115">AA644/AA653</f>
        <v>0.10226628895184137</v>
      </c>
      <c r="CJ644" s="135">
        <f t="shared" ref="CJ644" si="12116">AB644/AB653</f>
        <v>7.1633924293243889E-2</v>
      </c>
      <c r="CK644" s="136">
        <f t="shared" ref="CK644" si="12117">AC644/AC653</f>
        <v>8.0681272988965297E-2</v>
      </c>
    </row>
    <row r="645" spans="1:89">
      <c r="A645" s="146" t="s">
        <v>32</v>
      </c>
      <c r="B645" s="203">
        <v>306</v>
      </c>
      <c r="C645" s="197">
        <v>424</v>
      </c>
      <c r="D645" s="198">
        <v>84</v>
      </c>
      <c r="E645" s="199">
        <v>242</v>
      </c>
      <c r="F645" s="196">
        <v>145</v>
      </c>
      <c r="G645" s="200">
        <v>375</v>
      </c>
      <c r="H645" s="198">
        <v>432</v>
      </c>
      <c r="I645" s="199">
        <v>602</v>
      </c>
      <c r="J645" s="196">
        <v>131</v>
      </c>
      <c r="K645" s="197">
        <v>64</v>
      </c>
      <c r="L645" s="198">
        <v>357</v>
      </c>
      <c r="M645" s="196">
        <v>85</v>
      </c>
      <c r="N645" s="201">
        <v>590</v>
      </c>
      <c r="O645" s="204">
        <v>341</v>
      </c>
      <c r="P645" s="196">
        <v>194</v>
      </c>
      <c r="Q645" s="197">
        <v>285</v>
      </c>
      <c r="R645" s="198">
        <v>165</v>
      </c>
      <c r="S645" s="199">
        <v>319</v>
      </c>
      <c r="T645" s="196">
        <v>41</v>
      </c>
      <c r="U645" s="200">
        <v>29</v>
      </c>
      <c r="V645" s="198">
        <v>518</v>
      </c>
      <c r="W645" s="205">
        <v>151</v>
      </c>
      <c r="X645" s="196">
        <v>167</v>
      </c>
      <c r="Y645" s="200">
        <v>184</v>
      </c>
      <c r="Z645" s="198">
        <v>217</v>
      </c>
      <c r="AA645" s="196">
        <v>497</v>
      </c>
      <c r="AB645" s="172">
        <v>3347</v>
      </c>
      <c r="AC645" s="173">
        <f t="shared" si="11708"/>
        <v>3598</v>
      </c>
      <c r="BI645" s="146" t="s">
        <v>32</v>
      </c>
      <c r="BJ645" s="129">
        <f>B645/B653</f>
        <v>6.66376306620209E-2</v>
      </c>
      <c r="BK645" s="130">
        <f t="shared" ref="BK645" si="12118">C645/C653</f>
        <v>8.3728278041074244E-2</v>
      </c>
      <c r="BL645" s="131">
        <f t="shared" ref="BL645" si="12119">D645/D653</f>
        <v>3.2357473035439135E-2</v>
      </c>
      <c r="BM645" s="132">
        <f t="shared" ref="BM645" si="12120">E645/E653</f>
        <v>7.6316619362976984E-2</v>
      </c>
      <c r="BN645" s="129">
        <f t="shared" ref="BN645" si="12121">F645/F653</f>
        <v>3.3823186377420107E-2</v>
      </c>
      <c r="BO645" s="130">
        <f t="shared" ref="BO645" si="12122">G645/G653</f>
        <v>9.7074812322029511E-2</v>
      </c>
      <c r="BP645" s="131">
        <f t="shared" ref="BP645" si="12123">H645/H653</f>
        <v>6.2006602554901681E-2</v>
      </c>
      <c r="BQ645" s="132">
        <f t="shared" ref="BQ645" si="12124">I645/I653</f>
        <v>8.82051282051282E-2</v>
      </c>
      <c r="BR645" s="129">
        <f t="shared" ref="BR645" si="12125">J645/J653</f>
        <v>8.0814312152991979E-2</v>
      </c>
      <c r="BS645" s="130">
        <f t="shared" ref="BS645" si="12126">K645/K653</f>
        <v>4.594400574300072E-2</v>
      </c>
      <c r="BT645" s="131">
        <f t="shared" ref="BT645" si="12127">L645/L653</f>
        <v>0.10788757932910245</v>
      </c>
      <c r="BU645" s="129">
        <f t="shared" ref="BU645" si="12128">M645/M653</f>
        <v>2.9741077676696991E-2</v>
      </c>
      <c r="BV645" s="133">
        <f t="shared" ref="BV645" si="12129">N645/N653</f>
        <v>9.5222724338282758E-2</v>
      </c>
      <c r="BW645" s="134">
        <f t="shared" ref="BW645" si="12130">O645/O653</f>
        <v>5.657872905259665E-2</v>
      </c>
      <c r="BX645" s="129">
        <f t="shared" ref="BX645" si="12131">P645/P653</f>
        <v>5.7345551285840971E-2</v>
      </c>
      <c r="BY645" s="130">
        <f t="shared" ref="BY645" si="12132">Q645/Q653</f>
        <v>8.7476979742173111E-2</v>
      </c>
      <c r="BZ645" s="131">
        <f t="shared" ref="BZ645" si="12133">R645/R653</f>
        <v>4.3524136111843838E-2</v>
      </c>
      <c r="CA645" s="132">
        <f t="shared" ref="CA645" si="12134">S645/S653</f>
        <v>8.55916286557553E-2</v>
      </c>
      <c r="CB645" s="129">
        <f t="shared" ref="CB645" si="12135">T645/T653</f>
        <v>4.2181069958847739E-2</v>
      </c>
      <c r="CC645" s="130">
        <f t="shared" ref="CC645" si="12136">U645/U653</f>
        <v>3.3603707995365009E-2</v>
      </c>
      <c r="CD645" s="131">
        <f t="shared" ref="CD645" si="12137">V645/V653</f>
        <v>0.12330397524398953</v>
      </c>
      <c r="CE645" s="132">
        <f t="shared" ref="CE645" si="12138">W645/W653</f>
        <v>4.2487338210467081E-2</v>
      </c>
      <c r="CF645" s="129">
        <f t="shared" ref="CF645" si="12139">X645/X653</f>
        <v>5.7094017094017097E-2</v>
      </c>
      <c r="CG645" s="130">
        <f t="shared" ref="CG645" si="12140">Y645/Y653</f>
        <v>7.7933079203727232E-2</v>
      </c>
      <c r="CH645" s="131">
        <f t="shared" ref="CH645" si="12141">Z645/Z653</f>
        <v>4.1349085365853661E-2</v>
      </c>
      <c r="CI645" s="129">
        <f t="shared" ref="CI645" si="12142">AA645/AA653</f>
        <v>7.0396600566572237E-2</v>
      </c>
      <c r="CJ645" s="135">
        <f t="shared" ref="CJ645" si="12143">AB645/AB653</f>
        <v>6.6822392589043281E-2</v>
      </c>
      <c r="CK645" s="136">
        <f t="shared" ref="CK645" si="12144">AC645/AC653</f>
        <v>7.1925475771629624E-2</v>
      </c>
    </row>
    <row r="646" spans="1:89">
      <c r="A646" s="137" t="s">
        <v>33</v>
      </c>
      <c r="B646" s="206">
        <v>167</v>
      </c>
      <c r="C646" s="190">
        <v>368</v>
      </c>
      <c r="D646" s="191">
        <v>37</v>
      </c>
      <c r="E646" s="192">
        <v>206</v>
      </c>
      <c r="F646" s="189">
        <v>85</v>
      </c>
      <c r="G646" s="193">
        <v>305</v>
      </c>
      <c r="H646" s="191">
        <v>156</v>
      </c>
      <c r="I646" s="192">
        <v>383</v>
      </c>
      <c r="J646" s="189">
        <v>42</v>
      </c>
      <c r="K646" s="190">
        <v>54</v>
      </c>
      <c r="L646" s="191">
        <v>249</v>
      </c>
      <c r="M646" s="189">
        <v>59</v>
      </c>
      <c r="N646" s="194">
        <v>263</v>
      </c>
      <c r="O646" s="207">
        <v>183</v>
      </c>
      <c r="P646" s="189">
        <v>88</v>
      </c>
      <c r="Q646" s="190">
        <v>160</v>
      </c>
      <c r="R646" s="191">
        <v>93</v>
      </c>
      <c r="S646" s="192">
        <v>182</v>
      </c>
      <c r="T646" s="189">
        <v>15</v>
      </c>
      <c r="U646" s="193">
        <v>11</v>
      </c>
      <c r="V646" s="191">
        <v>256</v>
      </c>
      <c r="W646" s="208">
        <v>94</v>
      </c>
      <c r="X646" s="189">
        <v>64</v>
      </c>
      <c r="Y646" s="193">
        <v>83</v>
      </c>
      <c r="Z646" s="191">
        <v>154</v>
      </c>
      <c r="AA646" s="189">
        <v>366</v>
      </c>
      <c r="AB646" s="172">
        <v>1669</v>
      </c>
      <c r="AC646" s="173">
        <f t="shared" si="11708"/>
        <v>2454</v>
      </c>
      <c r="BI646" s="137" t="s">
        <v>33</v>
      </c>
      <c r="BJ646" s="129">
        <f>B646/B653</f>
        <v>3.6367595818815331E-2</v>
      </c>
      <c r="BK646" s="130">
        <f t="shared" ref="BK646" si="12145">C646/C653</f>
        <v>7.266982622432859E-2</v>
      </c>
      <c r="BL646" s="131">
        <f t="shared" ref="BL646" si="12146">D646/D653</f>
        <v>1.4252696456086287E-2</v>
      </c>
      <c r="BM646" s="132">
        <f t="shared" ref="BM646" si="12147">E646/E653</f>
        <v>6.4963733837906018E-2</v>
      </c>
      <c r="BN646" s="129">
        <f t="shared" ref="BN646" si="12148">F646/F653</f>
        <v>1.9827385117797993E-2</v>
      </c>
      <c r="BO646" s="130">
        <f t="shared" ref="BO646" si="12149">G646/G653</f>
        <v>7.8954180688584008E-2</v>
      </c>
      <c r="BP646" s="131">
        <f t="shared" ref="BP646" si="12150">H646/H653</f>
        <v>2.2391273144825606E-2</v>
      </c>
      <c r="BQ646" s="132">
        <f t="shared" ref="BQ646" si="12151">I646/I653</f>
        <v>5.6117216117216116E-2</v>
      </c>
      <c r="BR646" s="129">
        <f t="shared" ref="BR646" si="12152">J646/J653</f>
        <v>2.5909932140653916E-2</v>
      </c>
      <c r="BS646" s="130">
        <f t="shared" ref="BS646" si="12153">K646/K653</f>
        <v>3.8765254845656856E-2</v>
      </c>
      <c r="BT646" s="131">
        <f t="shared" ref="BT646" si="12154">L646/L653</f>
        <v>7.5249320036264736E-2</v>
      </c>
      <c r="BU646" s="129">
        <f t="shared" ref="BU646" si="12155">M646/M653</f>
        <v>2.0643806857942617E-2</v>
      </c>
      <c r="BV646" s="133">
        <f t="shared" ref="BV646" si="12156">N646/N653</f>
        <v>4.2446739832149777E-2</v>
      </c>
      <c r="BW646" s="134">
        <f t="shared" ref="BW646" si="12157">O646/O653</f>
        <v>3.0363364858138377E-2</v>
      </c>
      <c r="BX646" s="129">
        <f t="shared" ref="BX646" si="12158">P646/P653</f>
        <v>2.601241501625776E-2</v>
      </c>
      <c r="BY646" s="130">
        <f t="shared" ref="BY646" si="12159">Q646/Q653</f>
        <v>4.910988336402701E-2</v>
      </c>
      <c r="BZ646" s="131">
        <f t="shared" ref="BZ646" si="12160">R646/R653</f>
        <v>2.45317858084938E-2</v>
      </c>
      <c r="CA646" s="132">
        <f t="shared" ref="CA646" si="12161">S646/S653</f>
        <v>4.8832841427421517E-2</v>
      </c>
      <c r="CB646" s="129">
        <f t="shared" ref="CB646" si="12162">T646/T653</f>
        <v>1.5432098765432098E-2</v>
      </c>
      <c r="CC646" s="130">
        <f t="shared" ref="CC646" si="12163">U646/U653</f>
        <v>1.2746234067207415E-2</v>
      </c>
      <c r="CD646" s="131">
        <f t="shared" ref="CD646" si="12164">V646/V653</f>
        <v>6.0937871935253511E-2</v>
      </c>
      <c r="CE646" s="132">
        <f t="shared" ref="CE646" si="12165">W646/W653</f>
        <v>2.6449071468767585E-2</v>
      </c>
      <c r="CF646" s="129">
        <f t="shared" ref="CF646" si="12166">X646/X653</f>
        <v>2.188034188034188E-2</v>
      </c>
      <c r="CG646" s="130">
        <f t="shared" ref="CG646" si="12167">Y646/Y653</f>
        <v>3.515459551037696E-2</v>
      </c>
      <c r="CH646" s="131">
        <f t="shared" ref="CH646" si="12168">Z646/Z653</f>
        <v>2.934451219512195E-2</v>
      </c>
      <c r="CI646" s="129">
        <f t="shared" ref="CI646" si="12169">AA646/AA653</f>
        <v>5.1841359773371107E-2</v>
      </c>
      <c r="CJ646" s="135">
        <f t="shared" ref="CJ646" si="12170">AB646/AB653</f>
        <v>3.3321354416227439E-2</v>
      </c>
      <c r="CK646" s="136">
        <f t="shared" ref="CK646" si="12171">AC646/AC653</f>
        <v>4.9056452902606747E-2</v>
      </c>
    </row>
    <row r="647" spans="1:89">
      <c r="A647" s="146" t="s">
        <v>34</v>
      </c>
      <c r="B647" s="203">
        <v>3</v>
      </c>
      <c r="C647" s="197">
        <v>92</v>
      </c>
      <c r="D647" s="198">
        <v>2</v>
      </c>
      <c r="E647" s="199">
        <v>62</v>
      </c>
      <c r="F647" s="196">
        <v>13</v>
      </c>
      <c r="G647" s="200">
        <v>61</v>
      </c>
      <c r="H647" s="198">
        <v>25</v>
      </c>
      <c r="I647" s="199">
        <v>103</v>
      </c>
      <c r="J647" s="196">
        <v>7</v>
      </c>
      <c r="K647" s="197">
        <v>17</v>
      </c>
      <c r="L647" s="198">
        <v>48</v>
      </c>
      <c r="M647" s="196">
        <v>18</v>
      </c>
      <c r="N647" s="201">
        <v>57</v>
      </c>
      <c r="O647" s="204">
        <v>72</v>
      </c>
      <c r="P647" s="196">
        <v>17</v>
      </c>
      <c r="Q647" s="197">
        <v>45</v>
      </c>
      <c r="R647" s="198">
        <v>29</v>
      </c>
      <c r="S647" s="199">
        <v>55</v>
      </c>
      <c r="T647" s="196">
        <v>14</v>
      </c>
      <c r="U647" s="200">
        <v>2</v>
      </c>
      <c r="V647" s="198">
        <v>62</v>
      </c>
      <c r="W647" s="205">
        <v>36</v>
      </c>
      <c r="X647" s="196">
        <v>23</v>
      </c>
      <c r="Y647" s="200">
        <v>43</v>
      </c>
      <c r="Z647" s="198">
        <v>67</v>
      </c>
      <c r="AA647" s="196">
        <v>140</v>
      </c>
      <c r="AB647" s="172">
        <v>367</v>
      </c>
      <c r="AC647" s="173">
        <f t="shared" si="11708"/>
        <v>746</v>
      </c>
      <c r="BI647" s="146" t="s">
        <v>34</v>
      </c>
      <c r="BJ647" s="129">
        <f>B647/B653</f>
        <v>6.5331010452961678E-4</v>
      </c>
      <c r="BK647" s="130">
        <f t="shared" ref="BK647" si="12172">C647/C653</f>
        <v>1.8167456556082148E-2</v>
      </c>
      <c r="BL647" s="131">
        <f t="shared" ref="BL647" si="12173">D647/D653</f>
        <v>7.7041602465331282E-4</v>
      </c>
      <c r="BM647" s="132">
        <f t="shared" ref="BM647" si="12174">E647/E653</f>
        <v>1.9552191737622203E-2</v>
      </c>
      <c r="BN647" s="129">
        <f t="shared" ref="BN647" si="12175">F647/F653</f>
        <v>3.0324236062514577E-3</v>
      </c>
      <c r="BO647" s="130">
        <f t="shared" ref="BO647" si="12176">G647/G653</f>
        <v>1.5790836137716799E-2</v>
      </c>
      <c r="BP647" s="131">
        <f t="shared" ref="BP647" si="12177">H647/H653</f>
        <v>3.5883450552605138E-3</v>
      </c>
      <c r="BQ647" s="132">
        <f t="shared" ref="BQ647" si="12178">I647/I653</f>
        <v>1.5091575091575092E-2</v>
      </c>
      <c r="BR647" s="129">
        <f t="shared" ref="BR647" si="12179">J647/J653</f>
        <v>4.3183220234423196E-3</v>
      </c>
      <c r="BS647" s="130">
        <f t="shared" ref="BS647" si="12180">K647/K653</f>
        <v>1.2203876525484566E-2</v>
      </c>
      <c r="BT647" s="131">
        <f t="shared" ref="BT647" si="12181">L647/L653</f>
        <v>1.4505893019038985E-2</v>
      </c>
      <c r="BU647" s="129">
        <f t="shared" ref="BU647" si="12182">M647/M653</f>
        <v>6.298110566829951E-3</v>
      </c>
      <c r="BV647" s="133">
        <f t="shared" ref="BV647" si="12183">N647/N653</f>
        <v>9.1994835377663016E-3</v>
      </c>
      <c r="BW647" s="134">
        <f t="shared" ref="BW647" si="12184">O647/O653</f>
        <v>1.1946241911398706E-2</v>
      </c>
      <c r="BX647" s="129">
        <f t="shared" ref="BX647" si="12185">P647/P653</f>
        <v>5.0251256281407036E-3</v>
      </c>
      <c r="BY647" s="130">
        <f t="shared" ref="BY647" si="12186">Q647/Q653</f>
        <v>1.3812154696132596E-2</v>
      </c>
      <c r="BZ647" s="131">
        <f t="shared" ref="BZ647" si="12187">R647/R653</f>
        <v>7.6496966499604328E-3</v>
      </c>
      <c r="CA647" s="132">
        <f t="shared" ref="CA647" si="12188">S647/S653</f>
        <v>1.4757177354440569E-2</v>
      </c>
      <c r="CB647" s="129">
        <f t="shared" ref="CB647" si="12189">T647/T653</f>
        <v>1.4403292181069959E-2</v>
      </c>
      <c r="CC647" s="130">
        <f t="shared" ref="CC647" si="12190">U647/U653</f>
        <v>2.3174971031286211E-3</v>
      </c>
      <c r="CD647" s="131">
        <f t="shared" ref="CD647" si="12191">V647/V653</f>
        <v>1.4758390859319209E-2</v>
      </c>
      <c r="CE647" s="132">
        <f t="shared" ref="CE647" si="12192">W647/W653</f>
        <v>1.0129431626336522E-2</v>
      </c>
      <c r="CF647" s="129">
        <f t="shared" ref="CF647" si="12193">X647/X653</f>
        <v>7.8632478632478641E-3</v>
      </c>
      <c r="CG647" s="130">
        <f t="shared" ref="CG647" si="12194">Y647/Y653</f>
        <v>1.8212621770436255E-2</v>
      </c>
      <c r="CH647" s="131">
        <f t="shared" ref="CH647" si="12195">Z647/Z653</f>
        <v>1.2766768292682926E-2</v>
      </c>
      <c r="CI647" s="129">
        <f t="shared" ref="CI647" si="12196">AA647/AA653</f>
        <v>1.9830028328611898E-2</v>
      </c>
      <c r="CJ647" s="135">
        <f t="shared" ref="CJ647" si="12197">AB647/AB653</f>
        <v>7.327104296438269E-3</v>
      </c>
      <c r="CK647" s="136">
        <f t="shared" ref="CK647" si="12198">AC647/AC653</f>
        <v>1.4912841835918759E-2</v>
      </c>
    </row>
    <row r="648" spans="1:89">
      <c r="A648" s="137" t="s">
        <v>35</v>
      </c>
      <c r="B648" s="206">
        <v>0</v>
      </c>
      <c r="C648" s="190">
        <v>23</v>
      </c>
      <c r="D648" s="191">
        <v>0</v>
      </c>
      <c r="E648" s="192">
        <v>20</v>
      </c>
      <c r="F648" s="189">
        <v>2</v>
      </c>
      <c r="G648" s="193">
        <v>8</v>
      </c>
      <c r="H648" s="191">
        <v>5</v>
      </c>
      <c r="I648" s="192">
        <v>8</v>
      </c>
      <c r="J648" s="189">
        <v>0</v>
      </c>
      <c r="K648" s="190">
        <v>1</v>
      </c>
      <c r="L648" s="191">
        <v>9</v>
      </c>
      <c r="M648" s="189">
        <v>1</v>
      </c>
      <c r="N648" s="194">
        <v>3</v>
      </c>
      <c r="O648" s="207">
        <v>7</v>
      </c>
      <c r="P648" s="189">
        <v>3</v>
      </c>
      <c r="Q648" s="190">
        <v>2</v>
      </c>
      <c r="R648" s="191">
        <v>1</v>
      </c>
      <c r="S648" s="192">
        <v>1</v>
      </c>
      <c r="T648" s="189">
        <v>1</v>
      </c>
      <c r="U648" s="193">
        <v>0</v>
      </c>
      <c r="V648" s="191">
        <v>1</v>
      </c>
      <c r="W648" s="208">
        <v>0</v>
      </c>
      <c r="X648" s="189">
        <v>0</v>
      </c>
      <c r="Y648" s="193">
        <v>2</v>
      </c>
      <c r="Z648" s="191">
        <v>0</v>
      </c>
      <c r="AA648" s="189">
        <v>11</v>
      </c>
      <c r="AB648" s="172">
        <v>25</v>
      </c>
      <c r="AC648" s="173">
        <f t="shared" si="11708"/>
        <v>84</v>
      </c>
      <c r="BI648" s="137" t="s">
        <v>35</v>
      </c>
      <c r="BJ648" s="129">
        <f>B648/B653</f>
        <v>0</v>
      </c>
      <c r="BK648" s="130">
        <f t="shared" ref="BK648" si="12199">C648/C653</f>
        <v>4.5418641390205369E-3</v>
      </c>
      <c r="BL648" s="131">
        <f t="shared" ref="BL648" si="12200">D648/D653</f>
        <v>0</v>
      </c>
      <c r="BM648" s="132">
        <f t="shared" ref="BM648" si="12201">E648/E653</f>
        <v>6.3071586250394197E-3</v>
      </c>
      <c r="BN648" s="129">
        <f t="shared" ref="BN648" si="12202">F648/F653</f>
        <v>4.6652670865407047E-4</v>
      </c>
      <c r="BO648" s="130">
        <f t="shared" ref="BO648" si="12203">G648/G653</f>
        <v>2.0709293295366298E-3</v>
      </c>
      <c r="BP648" s="131">
        <f t="shared" ref="BP648" si="12204">H648/H653</f>
        <v>7.176690110521028E-4</v>
      </c>
      <c r="BQ648" s="132">
        <f t="shared" ref="BQ648" si="12205">I648/I653</f>
        <v>1.1721611721611722E-3</v>
      </c>
      <c r="BR648" s="129">
        <f t="shared" ref="BR648" si="12206">J648/J653</f>
        <v>0</v>
      </c>
      <c r="BS648" s="130">
        <f t="shared" ref="BS648" si="12207">K648/K653</f>
        <v>7.1787508973438624E-4</v>
      </c>
      <c r="BT648" s="131">
        <f t="shared" ref="BT648" si="12208">L648/L653</f>
        <v>2.7198549410698096E-3</v>
      </c>
      <c r="BU648" s="129">
        <f t="shared" ref="BU648" si="12209">M648/M653</f>
        <v>3.4989503149055281E-4</v>
      </c>
      <c r="BV648" s="133">
        <f t="shared" ref="BV648" si="12210">N648/N653</f>
        <v>4.8418334409296322E-4</v>
      </c>
      <c r="BW648" s="134">
        <f t="shared" ref="BW648" si="12211">O648/O653</f>
        <v>1.1614401858304297E-3</v>
      </c>
      <c r="BX648" s="129">
        <f t="shared" ref="BX648" si="12212">P648/P653</f>
        <v>8.8678687555424182E-4</v>
      </c>
      <c r="BY648" s="130">
        <f t="shared" ref="BY648" si="12213">Q648/Q653</f>
        <v>6.1387354205033758E-4</v>
      </c>
      <c r="BZ648" s="131">
        <f t="shared" ref="BZ648" si="12214">R648/R653</f>
        <v>2.637826431020839E-4</v>
      </c>
      <c r="CA648" s="132">
        <f t="shared" ref="CA648" si="12215">S648/S653</f>
        <v>2.6831231553528306E-4</v>
      </c>
      <c r="CB648" s="129">
        <f t="shared" ref="CB648" si="12216">T648/T653</f>
        <v>1.02880658436214E-3</v>
      </c>
      <c r="CC648" s="130">
        <f t="shared" ref="CC648" si="12217">U648/U653</f>
        <v>0</v>
      </c>
      <c r="CD648" s="131">
        <f t="shared" ref="CD648" si="12218">V648/V653</f>
        <v>2.3803856224708403E-4</v>
      </c>
      <c r="CE648" s="132">
        <f t="shared" ref="CE648" si="12219">W648/W653</f>
        <v>0</v>
      </c>
      <c r="CF648" s="129">
        <f t="shared" ref="CF648" si="12220">X648/X653</f>
        <v>0</v>
      </c>
      <c r="CG648" s="130">
        <f t="shared" ref="CG648" si="12221">Y648/Y653</f>
        <v>8.4709868699703512E-4</v>
      </c>
      <c r="CH648" s="131">
        <f t="shared" ref="CH648" si="12222">Z648/Z653</f>
        <v>0</v>
      </c>
      <c r="CI648" s="129">
        <f t="shared" ref="CI648" si="12223">AA648/AA653</f>
        <v>1.5580736543909348E-3</v>
      </c>
      <c r="CJ648" s="135">
        <f t="shared" ref="CJ648" si="12224">AB648/AB653</f>
        <v>4.9912154607890111E-4</v>
      </c>
      <c r="CK648" s="136">
        <f t="shared" ref="CK648" si="12225">AC648/AC653</f>
        <v>1.6791939868862945E-3</v>
      </c>
    </row>
    <row r="649" spans="1:89">
      <c r="A649" s="146" t="s">
        <v>36</v>
      </c>
      <c r="B649" s="203">
        <v>0</v>
      </c>
      <c r="C649" s="197">
        <v>0</v>
      </c>
      <c r="D649" s="198">
        <v>0</v>
      </c>
      <c r="E649" s="199">
        <v>7</v>
      </c>
      <c r="F649" s="196">
        <v>0</v>
      </c>
      <c r="G649" s="200">
        <v>0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0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2">
        <v>0</v>
      </c>
      <c r="AC649" s="173">
        <f t="shared" si="11708"/>
        <v>7</v>
      </c>
      <c r="BI649" s="146" t="s">
        <v>36</v>
      </c>
      <c r="BJ649" s="129">
        <f>B649/B653</f>
        <v>0</v>
      </c>
      <c r="BK649" s="130">
        <f t="shared" ref="BK649" si="12226">C649/C653</f>
        <v>0</v>
      </c>
      <c r="BL649" s="131">
        <f t="shared" ref="BL649" si="12227">D649/D653</f>
        <v>0</v>
      </c>
      <c r="BM649" s="132">
        <f t="shared" ref="BM649" si="12228">E649/E653</f>
        <v>2.2075055187637969E-3</v>
      </c>
      <c r="BN649" s="129">
        <f t="shared" ref="BN649" si="12229">F649/F653</f>
        <v>0</v>
      </c>
      <c r="BO649" s="130">
        <f t="shared" ref="BO649" si="12230">G649/G653</f>
        <v>0</v>
      </c>
      <c r="BP649" s="131">
        <f t="shared" ref="BP649" si="12231">H649/H653</f>
        <v>0</v>
      </c>
      <c r="BQ649" s="132">
        <f t="shared" ref="BQ649" si="12232">I649/I653</f>
        <v>0</v>
      </c>
      <c r="BR649" s="129">
        <f t="shared" ref="BR649" si="12233">J649/J653</f>
        <v>0</v>
      </c>
      <c r="BS649" s="130">
        <f t="shared" ref="BS649" si="12234">K649/K653</f>
        <v>0</v>
      </c>
      <c r="BT649" s="131">
        <f t="shared" ref="BT649" si="12235">L649/L653</f>
        <v>0</v>
      </c>
      <c r="BU649" s="129">
        <f t="shared" ref="BU649" si="12236">M649/M653</f>
        <v>0</v>
      </c>
      <c r="BV649" s="133">
        <f t="shared" ref="BV649" si="12237">N649/N653</f>
        <v>0</v>
      </c>
      <c r="BW649" s="134">
        <f t="shared" ref="BW649" si="12238">O649/O653</f>
        <v>0</v>
      </c>
      <c r="BX649" s="129">
        <f t="shared" ref="BX649" si="12239">P649/P653</f>
        <v>0</v>
      </c>
      <c r="BY649" s="130">
        <f t="shared" ref="BY649" si="12240">Q649/Q653</f>
        <v>0</v>
      </c>
      <c r="BZ649" s="131">
        <f t="shared" ref="BZ649" si="12241">R649/R653</f>
        <v>0</v>
      </c>
      <c r="CA649" s="132">
        <f t="shared" ref="CA649" si="12242">S649/S653</f>
        <v>0</v>
      </c>
      <c r="CB649" s="129">
        <f t="shared" ref="CB649" si="12243">T649/T653</f>
        <v>0</v>
      </c>
      <c r="CC649" s="130">
        <f t="shared" ref="CC649" si="12244">U649/U653</f>
        <v>0</v>
      </c>
      <c r="CD649" s="131">
        <f t="shared" ref="CD649" si="12245">V649/V653</f>
        <v>0</v>
      </c>
      <c r="CE649" s="132">
        <f t="shared" ref="CE649" si="12246">W649/W653</f>
        <v>0</v>
      </c>
      <c r="CF649" s="129">
        <f t="shared" ref="CF649" si="12247">X649/X653</f>
        <v>0</v>
      </c>
      <c r="CG649" s="130">
        <f t="shared" ref="CG649" si="12248">Y649/Y653</f>
        <v>0</v>
      </c>
      <c r="CH649" s="131">
        <f t="shared" ref="CH649" si="12249">Z649/Z653</f>
        <v>0</v>
      </c>
      <c r="CI649" s="129">
        <f t="shared" ref="CI649" si="12250">AA649/AA653</f>
        <v>0</v>
      </c>
      <c r="CJ649" s="135">
        <f t="shared" ref="CJ649" si="12251">AB649/AB653</f>
        <v>0</v>
      </c>
      <c r="CK649" s="136">
        <f t="shared" ref="CK649" si="12252">AC649/AC653</f>
        <v>1.3993283224052454E-4</v>
      </c>
    </row>
    <row r="650" spans="1:89">
      <c r="A650" s="137" t="s">
        <v>37</v>
      </c>
      <c r="B650" s="59"/>
      <c r="C650" s="60"/>
      <c r="D650" s="139"/>
      <c r="E650" s="140"/>
      <c r="F650" s="138"/>
      <c r="G650" s="141"/>
      <c r="H650" s="139"/>
      <c r="I650" s="140"/>
      <c r="J650" s="138"/>
      <c r="K650" s="141"/>
      <c r="L650" s="139"/>
      <c r="M650" s="138"/>
      <c r="N650" s="142"/>
      <c r="O650" s="143"/>
      <c r="P650" s="138"/>
      <c r="Q650" s="141"/>
      <c r="R650" s="139"/>
      <c r="S650" s="140"/>
      <c r="T650" s="138"/>
      <c r="U650" s="141"/>
      <c r="V650" s="139"/>
      <c r="W650" s="140"/>
      <c r="X650" s="138"/>
      <c r="Y650" s="141"/>
      <c r="Z650" s="144"/>
      <c r="AA650" s="145"/>
      <c r="AB650" s="172"/>
      <c r="AC650" s="173"/>
      <c r="BI650" s="137" t="s">
        <v>37</v>
      </c>
      <c r="BJ650" s="129">
        <f>B650/B653</f>
        <v>0</v>
      </c>
      <c r="BK650" s="130">
        <f t="shared" ref="BK650" si="12253">C650/C653</f>
        <v>0</v>
      </c>
      <c r="BL650" s="131">
        <f t="shared" ref="BL650" si="12254">D650/D653</f>
        <v>0</v>
      </c>
      <c r="BM650" s="132">
        <f t="shared" ref="BM650" si="12255">E650/E653</f>
        <v>0</v>
      </c>
      <c r="BN650" s="129">
        <f t="shared" ref="BN650" si="12256">F650/F653</f>
        <v>0</v>
      </c>
      <c r="BO650" s="130">
        <f t="shared" ref="BO650" si="12257">G650/G653</f>
        <v>0</v>
      </c>
      <c r="BP650" s="131">
        <f t="shared" ref="BP650" si="12258">H650/H653</f>
        <v>0</v>
      </c>
      <c r="BQ650" s="132">
        <f t="shared" ref="BQ650" si="12259">I650/I653</f>
        <v>0</v>
      </c>
      <c r="BR650" s="129">
        <f t="shared" ref="BR650" si="12260">J650/J653</f>
        <v>0</v>
      </c>
      <c r="BS650" s="130">
        <f t="shared" ref="BS650" si="12261">K650/K653</f>
        <v>0</v>
      </c>
      <c r="BT650" s="131">
        <f t="shared" ref="BT650" si="12262">L650/L653</f>
        <v>0</v>
      </c>
      <c r="BU650" s="129">
        <f t="shared" ref="BU650" si="12263">M650/M653</f>
        <v>0</v>
      </c>
      <c r="BV650" s="133">
        <f t="shared" ref="BV650" si="12264">N650/N653</f>
        <v>0</v>
      </c>
      <c r="BW650" s="134">
        <f t="shared" ref="BW650" si="12265">O650/O653</f>
        <v>0</v>
      </c>
      <c r="BX650" s="129">
        <f t="shared" ref="BX650" si="12266">P650/P653</f>
        <v>0</v>
      </c>
      <c r="BY650" s="130">
        <f t="shared" ref="BY650" si="12267">Q650/Q653</f>
        <v>0</v>
      </c>
      <c r="BZ650" s="131">
        <f t="shared" ref="BZ650" si="12268">R650/R653</f>
        <v>0</v>
      </c>
      <c r="CA650" s="132">
        <f t="shared" ref="CA650" si="12269">S650/S653</f>
        <v>0</v>
      </c>
      <c r="CB650" s="129">
        <f t="shared" ref="CB650" si="12270">T650/T653</f>
        <v>0</v>
      </c>
      <c r="CC650" s="130">
        <f t="shared" ref="CC650" si="12271">U650/U653</f>
        <v>0</v>
      </c>
      <c r="CD650" s="131">
        <f t="shared" ref="CD650" si="12272">V650/V653</f>
        <v>0</v>
      </c>
      <c r="CE650" s="132">
        <f t="shared" ref="CE650" si="12273">W650/W653</f>
        <v>0</v>
      </c>
      <c r="CF650" s="129">
        <f t="shared" ref="CF650" si="12274">X650/X653</f>
        <v>0</v>
      </c>
      <c r="CG650" s="130">
        <f t="shared" ref="CG650" si="12275">Y650/Y653</f>
        <v>0</v>
      </c>
      <c r="CH650" s="131">
        <f t="shared" ref="CH650" si="12276">Z650/Z653</f>
        <v>0</v>
      </c>
      <c r="CI650" s="129">
        <f t="shared" ref="CI650" si="12277">AA650/AA653</f>
        <v>0</v>
      </c>
      <c r="CJ650" s="135">
        <f t="shared" ref="CJ650" si="12278">AB650/AB653</f>
        <v>0</v>
      </c>
      <c r="CK650" s="136">
        <f t="shared" ref="CK650" si="12279">AC650/AC653</f>
        <v>0</v>
      </c>
    </row>
    <row r="651" spans="1:89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/>
      <c r="AC651" s="173"/>
      <c r="BI651" s="146" t="s">
        <v>38</v>
      </c>
      <c r="BJ651" s="129">
        <f>B651/B653</f>
        <v>0</v>
      </c>
      <c r="BK651" s="130">
        <f t="shared" ref="BK651" si="12280">C651/C653</f>
        <v>0</v>
      </c>
      <c r="BL651" s="131">
        <f t="shared" ref="BL651" si="12281">D651/D653</f>
        <v>0</v>
      </c>
      <c r="BM651" s="132">
        <f t="shared" ref="BM651" si="12282">E651/E653</f>
        <v>0</v>
      </c>
      <c r="BN651" s="129">
        <f t="shared" ref="BN651" si="12283">F651/F653</f>
        <v>0</v>
      </c>
      <c r="BO651" s="130">
        <f t="shared" ref="BO651" si="12284">G651/G653</f>
        <v>0</v>
      </c>
      <c r="BP651" s="131">
        <f t="shared" ref="BP651" si="12285">H651/H653</f>
        <v>0</v>
      </c>
      <c r="BQ651" s="132">
        <f t="shared" ref="BQ651" si="12286">I651/I653</f>
        <v>0</v>
      </c>
      <c r="BR651" s="129">
        <f t="shared" ref="BR651" si="12287">J651/J653</f>
        <v>0</v>
      </c>
      <c r="BS651" s="130">
        <f t="shared" ref="BS651" si="12288">K651/K653</f>
        <v>0</v>
      </c>
      <c r="BT651" s="131">
        <f t="shared" ref="BT651" si="12289">L651/L653</f>
        <v>0</v>
      </c>
      <c r="BU651" s="129">
        <f t="shared" ref="BU651" si="12290">M651/M653</f>
        <v>0</v>
      </c>
      <c r="BV651" s="133">
        <f t="shared" ref="BV651" si="12291">N651/N653</f>
        <v>0</v>
      </c>
      <c r="BW651" s="134">
        <f t="shared" ref="BW651" si="12292">O651/O653</f>
        <v>0</v>
      </c>
      <c r="BX651" s="129">
        <f t="shared" ref="BX651" si="12293">P651/P653</f>
        <v>0</v>
      </c>
      <c r="BY651" s="130">
        <f t="shared" ref="BY651" si="12294">Q651/Q653</f>
        <v>0</v>
      </c>
      <c r="BZ651" s="131">
        <f t="shared" ref="BZ651" si="12295">R651/R653</f>
        <v>0</v>
      </c>
      <c r="CA651" s="132">
        <f t="shared" ref="CA651" si="12296">S651/S653</f>
        <v>0</v>
      </c>
      <c r="CB651" s="129">
        <f t="shared" ref="CB651" si="12297">T651/T653</f>
        <v>0</v>
      </c>
      <c r="CC651" s="130">
        <f t="shared" ref="CC651" si="12298">U651/U653</f>
        <v>0</v>
      </c>
      <c r="CD651" s="131">
        <f t="shared" ref="CD651" si="12299">V651/V653</f>
        <v>0</v>
      </c>
      <c r="CE651" s="132">
        <f t="shared" ref="CE651" si="12300">W651/W653</f>
        <v>0</v>
      </c>
      <c r="CF651" s="129">
        <f t="shared" ref="CF651" si="12301">X651/X653</f>
        <v>0</v>
      </c>
      <c r="CG651" s="130">
        <f t="shared" ref="CG651" si="12302">Y651/Y653</f>
        <v>0</v>
      </c>
      <c r="CH651" s="131">
        <f t="shared" ref="CH651" si="12303">Z651/Z653</f>
        <v>0</v>
      </c>
      <c r="CI651" s="129">
        <f t="shared" ref="CI651" si="12304">AA651/AA653</f>
        <v>0</v>
      </c>
      <c r="CJ651" s="135">
        <f t="shared" ref="CJ651" si="12305">AB651/AB653</f>
        <v>0</v>
      </c>
      <c r="CK651" s="136">
        <f t="shared" ref="CK651" si="12306">AC651/AC653</f>
        <v>0</v>
      </c>
    </row>
    <row r="652" spans="1:89" ht="14" thickBot="1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/>
      <c r="AC652" s="173"/>
      <c r="BI652" s="137" t="s">
        <v>39</v>
      </c>
      <c r="BJ652" s="129">
        <f>B652/B653</f>
        <v>0</v>
      </c>
      <c r="BK652" s="130">
        <f t="shared" ref="BK652" si="12307">C652/C653</f>
        <v>0</v>
      </c>
      <c r="BL652" s="131">
        <f t="shared" ref="BL652" si="12308">D652/D653</f>
        <v>0</v>
      </c>
      <c r="BM652" s="132">
        <f t="shared" ref="BM652" si="12309">E652/E653</f>
        <v>0</v>
      </c>
      <c r="BN652" s="129">
        <f t="shared" ref="BN652" si="12310">F652/F653</f>
        <v>0</v>
      </c>
      <c r="BO652" s="130">
        <f t="shared" ref="BO652" si="12311">G652/G653</f>
        <v>0</v>
      </c>
      <c r="BP652" s="131">
        <f t="shared" ref="BP652" si="12312">H652/H653</f>
        <v>0</v>
      </c>
      <c r="BQ652" s="132">
        <f t="shared" ref="BQ652" si="12313">I652/I653</f>
        <v>0</v>
      </c>
      <c r="BR652" s="129">
        <f t="shared" ref="BR652" si="12314">J652/J653</f>
        <v>0</v>
      </c>
      <c r="BS652" s="130">
        <f t="shared" ref="BS652" si="12315">K652/K653</f>
        <v>0</v>
      </c>
      <c r="BT652" s="131">
        <f t="shared" ref="BT652" si="12316">L652/L653</f>
        <v>0</v>
      </c>
      <c r="BU652" s="129">
        <f t="shared" ref="BU652" si="12317">M652/M653</f>
        <v>0</v>
      </c>
      <c r="BV652" s="133">
        <f t="shared" ref="BV652" si="12318">N652/N653</f>
        <v>0</v>
      </c>
      <c r="BW652" s="134">
        <f t="shared" ref="BW652" si="12319">O652/O653</f>
        <v>0</v>
      </c>
      <c r="BX652" s="129">
        <f t="shared" ref="BX652" si="12320">P652/P653</f>
        <v>0</v>
      </c>
      <c r="BY652" s="130">
        <f t="shared" ref="BY652" si="12321">Q652/Q653</f>
        <v>0</v>
      </c>
      <c r="BZ652" s="131">
        <f t="shared" ref="BZ652" si="12322">R652/R653</f>
        <v>0</v>
      </c>
      <c r="CA652" s="132">
        <f t="shared" ref="CA652" si="12323">S652/S653</f>
        <v>0</v>
      </c>
      <c r="CB652" s="129">
        <f t="shared" ref="CB652" si="12324">T652/T653</f>
        <v>0</v>
      </c>
      <c r="CC652" s="130">
        <f t="shared" ref="CC652" si="12325">U652/U653</f>
        <v>0</v>
      </c>
      <c r="CD652" s="131">
        <f t="shared" ref="CD652" si="12326">V652/V653</f>
        <v>0</v>
      </c>
      <c r="CE652" s="132">
        <f t="shared" ref="CE652" si="12327">W652/W653</f>
        <v>0</v>
      </c>
      <c r="CF652" s="129">
        <f t="shared" ref="CF652" si="12328">X652/X653</f>
        <v>0</v>
      </c>
      <c r="CG652" s="130">
        <f t="shared" ref="CG652" si="12329">Y652/Y653</f>
        <v>0</v>
      </c>
      <c r="CH652" s="131">
        <f t="shared" ref="CH652" si="12330">Z652/Z653</f>
        <v>0</v>
      </c>
      <c r="CI652" s="129">
        <f t="shared" ref="CI652" si="12331">AA652/AA653</f>
        <v>0</v>
      </c>
      <c r="CJ652" s="135">
        <f t="shared" ref="CJ652" si="12332">AB652/AB653</f>
        <v>0</v>
      </c>
      <c r="CK652" s="136">
        <f t="shared" ref="CK652" si="12333">AC652/AC653</f>
        <v>0</v>
      </c>
    </row>
    <row r="653" spans="1:89" ht="15" thickTop="1" thickBot="1">
      <c r="A653" s="269" t="s">
        <v>13</v>
      </c>
      <c r="B653" s="20">
        <f t="shared" ref="B653:AA653" si="12334">SUM(B630:B652)</f>
        <v>4592</v>
      </c>
      <c r="C653" s="21">
        <f t="shared" si="12334"/>
        <v>5064</v>
      </c>
      <c r="D653" s="20">
        <f t="shared" si="12334"/>
        <v>2596</v>
      </c>
      <c r="E653" s="21">
        <f t="shared" si="12334"/>
        <v>3171</v>
      </c>
      <c r="F653" s="20">
        <f t="shared" si="12334"/>
        <v>4287</v>
      </c>
      <c r="G653" s="21">
        <f t="shared" si="12334"/>
        <v>3863</v>
      </c>
      <c r="H653" s="20">
        <f t="shared" si="12334"/>
        <v>6967</v>
      </c>
      <c r="I653" s="21">
        <f t="shared" si="12334"/>
        <v>6825</v>
      </c>
      <c r="J653" s="20">
        <f t="shared" si="12334"/>
        <v>1621</v>
      </c>
      <c r="K653" s="21">
        <f t="shared" si="12334"/>
        <v>1393</v>
      </c>
      <c r="L653" s="20">
        <f t="shared" si="12334"/>
        <v>3309</v>
      </c>
      <c r="M653" s="21">
        <f t="shared" si="12334"/>
        <v>2858</v>
      </c>
      <c r="N653" s="20">
        <f t="shared" si="12334"/>
        <v>6196</v>
      </c>
      <c r="O653" s="21">
        <f t="shared" si="12334"/>
        <v>6027</v>
      </c>
      <c r="P653" s="20">
        <f t="shared" si="12334"/>
        <v>3383</v>
      </c>
      <c r="Q653" s="21">
        <f t="shared" si="12334"/>
        <v>3258</v>
      </c>
      <c r="R653" s="20">
        <f t="shared" si="12334"/>
        <v>3791</v>
      </c>
      <c r="S653" s="21">
        <f t="shared" si="12334"/>
        <v>3727</v>
      </c>
      <c r="T653" s="20">
        <f t="shared" si="12334"/>
        <v>972</v>
      </c>
      <c r="U653" s="21">
        <f t="shared" si="12334"/>
        <v>863</v>
      </c>
      <c r="V653" s="20">
        <f t="shared" si="12334"/>
        <v>4201</v>
      </c>
      <c r="W653" s="21">
        <f t="shared" si="12334"/>
        <v>3554</v>
      </c>
      <c r="X653" s="20">
        <f t="shared" si="12334"/>
        <v>2925</v>
      </c>
      <c r="Y653" s="21">
        <f t="shared" si="12334"/>
        <v>2361</v>
      </c>
      <c r="Z653" s="20">
        <f t="shared" si="12334"/>
        <v>5248</v>
      </c>
      <c r="AA653" s="21">
        <f t="shared" si="12334"/>
        <v>7060</v>
      </c>
      <c r="AB653" s="174">
        <f t="shared" ref="AB653:AC653" si="12335">SUM(AB629:AB652)</f>
        <v>50088</v>
      </c>
      <c r="AC653" s="175">
        <f t="shared" si="12335"/>
        <v>50024</v>
      </c>
      <c r="BI653" s="269" t="s">
        <v>13</v>
      </c>
      <c r="BJ653" s="155">
        <f>SUM(BJ629:BJ652)</f>
        <v>0.99999999999999967</v>
      </c>
      <c r="BK653" s="156">
        <f t="shared" ref="BK653:CK653" si="12336">SUM(BK629:BK652)</f>
        <v>1</v>
      </c>
      <c r="BL653" s="155">
        <f t="shared" si="12336"/>
        <v>1</v>
      </c>
      <c r="BM653" s="156">
        <f t="shared" si="12336"/>
        <v>0.99999999999999989</v>
      </c>
      <c r="BN653" s="155">
        <f t="shared" si="12336"/>
        <v>0.99999999999999989</v>
      </c>
      <c r="BO653" s="156">
        <f t="shared" si="12336"/>
        <v>1.0000000000000002</v>
      </c>
      <c r="BP653" s="155">
        <f t="shared" si="12336"/>
        <v>1</v>
      </c>
      <c r="BQ653" s="156">
        <f t="shared" si="12336"/>
        <v>0.99999999999999978</v>
      </c>
      <c r="BR653" s="155">
        <f t="shared" si="12336"/>
        <v>1.0000000000000002</v>
      </c>
      <c r="BS653" s="156">
        <f t="shared" si="12336"/>
        <v>1</v>
      </c>
      <c r="BT653" s="155">
        <f t="shared" si="12336"/>
        <v>1.0000000000000002</v>
      </c>
      <c r="BU653" s="156">
        <f t="shared" si="12336"/>
        <v>1</v>
      </c>
      <c r="BV653" s="155">
        <f t="shared" si="12336"/>
        <v>1</v>
      </c>
      <c r="BW653" s="156">
        <f t="shared" si="12336"/>
        <v>0.99999999999999978</v>
      </c>
      <c r="BX653" s="155">
        <f t="shared" si="12336"/>
        <v>1</v>
      </c>
      <c r="BY653" s="156">
        <f t="shared" si="12336"/>
        <v>1.0000000000000002</v>
      </c>
      <c r="BZ653" s="155">
        <f t="shared" si="12336"/>
        <v>0.99999999999999989</v>
      </c>
      <c r="CA653" s="156">
        <f t="shared" si="12336"/>
        <v>1.0000000000000002</v>
      </c>
      <c r="CB653" s="155">
        <f t="shared" si="12336"/>
        <v>1</v>
      </c>
      <c r="CC653" s="156">
        <f t="shared" si="12336"/>
        <v>1.0000000000000002</v>
      </c>
      <c r="CD653" s="155">
        <f t="shared" si="12336"/>
        <v>0.99999999999999989</v>
      </c>
      <c r="CE653" s="156">
        <f t="shared" si="12336"/>
        <v>1.0000000000000002</v>
      </c>
      <c r="CF653" s="155">
        <f t="shared" si="12336"/>
        <v>1</v>
      </c>
      <c r="CG653" s="156">
        <f t="shared" si="12336"/>
        <v>0.99999999999999989</v>
      </c>
      <c r="CH653" s="155">
        <f t="shared" si="12336"/>
        <v>1</v>
      </c>
      <c r="CI653" s="156">
        <f t="shared" si="12336"/>
        <v>1</v>
      </c>
      <c r="CJ653" s="155">
        <f t="shared" si="12336"/>
        <v>0.99999999999999989</v>
      </c>
      <c r="CK653" s="156">
        <f t="shared" si="12336"/>
        <v>1.0000000000000002</v>
      </c>
    </row>
    <row r="654" spans="1:89" ht="14" thickTop="1">
      <c r="A654" s="187"/>
    </row>
    <row r="656" spans="1:89">
      <c r="A656" s="301">
        <f>+A625+1</f>
        <v>44034</v>
      </c>
      <c r="B656" s="301"/>
      <c r="C656" s="301"/>
      <c r="D656" s="301"/>
      <c r="BI656" s="300">
        <f>+BI594+2</f>
        <v>44034</v>
      </c>
      <c r="BJ656" s="300"/>
      <c r="BK656" s="300"/>
      <c r="BL656" s="300"/>
    </row>
    <row r="657" spans="1:89" ht="14" thickBot="1">
      <c r="AE657" s="272" t="s">
        <v>84</v>
      </c>
    </row>
    <row r="658" spans="1:89" ht="15" thickTop="1" thickBot="1">
      <c r="A658" s="298" t="s">
        <v>0</v>
      </c>
      <c r="B658" s="292" t="s">
        <v>1</v>
      </c>
      <c r="C658" s="293"/>
      <c r="D658" s="292" t="s">
        <v>2</v>
      </c>
      <c r="E658" s="293"/>
      <c r="F658" s="292" t="s">
        <v>3</v>
      </c>
      <c r="G658" s="293"/>
      <c r="H658" s="292" t="s">
        <v>4</v>
      </c>
      <c r="I658" s="293"/>
      <c r="J658" s="292" t="s">
        <v>5</v>
      </c>
      <c r="K658" s="293"/>
      <c r="L658" s="292" t="s">
        <v>6</v>
      </c>
      <c r="M658" s="293"/>
      <c r="N658" s="292" t="s">
        <v>7</v>
      </c>
      <c r="O658" s="293"/>
      <c r="P658" s="292" t="s">
        <v>8</v>
      </c>
      <c r="Q658" s="293"/>
      <c r="R658" s="292" t="s">
        <v>9</v>
      </c>
      <c r="S658" s="293"/>
      <c r="T658" s="292" t="s">
        <v>10</v>
      </c>
      <c r="U658" s="293"/>
      <c r="V658" s="292" t="s">
        <v>11</v>
      </c>
      <c r="W658" s="293"/>
      <c r="X658" s="292" t="s">
        <v>12</v>
      </c>
      <c r="Y658" s="293"/>
      <c r="Z658" s="294" t="s">
        <v>40</v>
      </c>
      <c r="AA658" s="295"/>
      <c r="AB658" s="296" t="s">
        <v>41</v>
      </c>
      <c r="AC658" s="297"/>
      <c r="AE658" s="298" t="s">
        <v>0</v>
      </c>
      <c r="AF658" s="292" t="s">
        <v>1</v>
      </c>
      <c r="AG658" s="293"/>
      <c r="AH658" s="292" t="s">
        <v>2</v>
      </c>
      <c r="AI658" s="293"/>
      <c r="AJ658" s="292" t="s">
        <v>3</v>
      </c>
      <c r="AK658" s="293"/>
      <c r="AL658" s="292" t="s">
        <v>4</v>
      </c>
      <c r="AM658" s="293"/>
      <c r="AN658" s="292" t="s">
        <v>5</v>
      </c>
      <c r="AO658" s="293"/>
      <c r="AP658" s="292" t="s">
        <v>6</v>
      </c>
      <c r="AQ658" s="293"/>
      <c r="AR658" s="292" t="s">
        <v>7</v>
      </c>
      <c r="AS658" s="293"/>
      <c r="AT658" s="292" t="s">
        <v>8</v>
      </c>
      <c r="AU658" s="293"/>
      <c r="AV658" s="292" t="s">
        <v>9</v>
      </c>
      <c r="AW658" s="293"/>
      <c r="AX658" s="292" t="s">
        <v>10</v>
      </c>
      <c r="AY658" s="293"/>
      <c r="AZ658" s="292" t="s">
        <v>11</v>
      </c>
      <c r="BA658" s="293"/>
      <c r="BB658" s="292" t="s">
        <v>12</v>
      </c>
      <c r="BC658" s="293"/>
      <c r="BD658" s="294" t="s">
        <v>40</v>
      </c>
      <c r="BE658" s="295"/>
      <c r="BF658" s="296" t="s">
        <v>41</v>
      </c>
      <c r="BG658" s="297"/>
      <c r="BI658" s="298" t="s">
        <v>0</v>
      </c>
      <c r="BJ658" s="292" t="s">
        <v>1</v>
      </c>
      <c r="BK658" s="293"/>
      <c r="BL658" s="292" t="s">
        <v>2</v>
      </c>
      <c r="BM658" s="293"/>
      <c r="BN658" s="292" t="s">
        <v>3</v>
      </c>
      <c r="BO658" s="293"/>
      <c r="BP658" s="292" t="s">
        <v>4</v>
      </c>
      <c r="BQ658" s="293"/>
      <c r="BR658" s="292" t="s">
        <v>5</v>
      </c>
      <c r="BS658" s="293"/>
      <c r="BT658" s="292" t="s">
        <v>6</v>
      </c>
      <c r="BU658" s="293"/>
      <c r="BV658" s="292" t="s">
        <v>7</v>
      </c>
      <c r="BW658" s="293"/>
      <c r="BX658" s="292" t="s">
        <v>8</v>
      </c>
      <c r="BY658" s="293"/>
      <c r="BZ658" s="292" t="s">
        <v>9</v>
      </c>
      <c r="CA658" s="293"/>
      <c r="CB658" s="292" t="s">
        <v>10</v>
      </c>
      <c r="CC658" s="293"/>
      <c r="CD658" s="292" t="s">
        <v>11</v>
      </c>
      <c r="CE658" s="293"/>
      <c r="CF658" s="292" t="s">
        <v>12</v>
      </c>
      <c r="CG658" s="293"/>
      <c r="CH658" s="294" t="s">
        <v>40</v>
      </c>
      <c r="CI658" s="295"/>
      <c r="CJ658" s="292" t="s">
        <v>41</v>
      </c>
      <c r="CK658" s="293"/>
    </row>
    <row r="659" spans="1:89" ht="15" thickTop="1" thickBot="1">
      <c r="A659" s="299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9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9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4" thickTop="1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5" t="str">
        <f>$AE$9</f>
        <v>07:00 - 07:59</v>
      </c>
      <c r="AF660" s="126">
        <f>SUMIF($A$9:$A$32,$AE660,B$660:B$683)</f>
        <v>445</v>
      </c>
      <c r="AG660" s="186">
        <f t="shared" ref="AG660:AV662" si="12337">SUMIF($A$9:$A$32,$AE660,C$660:C$683)</f>
        <v>248</v>
      </c>
      <c r="AH660" s="127">
        <f t="shared" si="12337"/>
        <v>173</v>
      </c>
      <c r="AI660" s="180">
        <f t="shared" si="12337"/>
        <v>197</v>
      </c>
      <c r="AJ660" s="126">
        <f t="shared" si="12337"/>
        <v>275</v>
      </c>
      <c r="AK660" s="128">
        <f t="shared" si="12337"/>
        <v>222</v>
      </c>
      <c r="AL660" s="127">
        <f t="shared" si="12337"/>
        <v>503</v>
      </c>
      <c r="AM660" s="180">
        <f t="shared" si="12337"/>
        <v>391</v>
      </c>
      <c r="AN660" s="126">
        <f t="shared" si="12337"/>
        <v>93</v>
      </c>
      <c r="AO660" s="128">
        <f t="shared" si="12337"/>
        <v>159</v>
      </c>
      <c r="AP660" s="127">
        <f t="shared" si="12337"/>
        <v>137</v>
      </c>
      <c r="AQ660" s="126">
        <f t="shared" si="12337"/>
        <v>350</v>
      </c>
      <c r="AR660" s="179">
        <f t="shared" si="12337"/>
        <v>379</v>
      </c>
      <c r="AS660" s="181">
        <f t="shared" si="12337"/>
        <v>500</v>
      </c>
      <c r="AT660" s="126">
        <f t="shared" si="12337"/>
        <v>342</v>
      </c>
      <c r="AU660" s="128">
        <f t="shared" si="12337"/>
        <v>234</v>
      </c>
      <c r="AV660" s="127">
        <f t="shared" si="12337"/>
        <v>352</v>
      </c>
      <c r="AW660" s="180">
        <f t="shared" ref="AW660:BE662" si="12338">SUMIF($A$9:$A$32,$AE660,S$660:S$683)</f>
        <v>189</v>
      </c>
      <c r="AX660" s="126">
        <f t="shared" si="12338"/>
        <v>41</v>
      </c>
      <c r="AY660" s="128">
        <f t="shared" si="12338"/>
        <v>132</v>
      </c>
      <c r="AZ660" s="127">
        <f t="shared" si="12338"/>
        <v>178</v>
      </c>
      <c r="BA660" s="180">
        <f t="shared" si="12338"/>
        <v>273</v>
      </c>
      <c r="BB660" s="126">
        <f t="shared" si="12338"/>
        <v>219</v>
      </c>
      <c r="BC660" s="128">
        <f t="shared" si="12338"/>
        <v>280</v>
      </c>
      <c r="BD660" s="184">
        <f t="shared" si="12338"/>
        <v>395</v>
      </c>
      <c r="BE660" s="185">
        <f t="shared" si="12338"/>
        <v>332</v>
      </c>
      <c r="BF660" s="170">
        <f>AF660+AH660+AJ660+AL660+AN660+AP660+AR660+AT660+AV660+AX660+AZ660+BB660+BD660</f>
        <v>3532</v>
      </c>
      <c r="BG660" s="171">
        <f>AG660+AI660+AK660+AM660+AO660+AQ660+AS660+AU660+AW660+AY660+BA660+BC660+BE660</f>
        <v>3507</v>
      </c>
      <c r="BI660" s="125" t="s">
        <v>16</v>
      </c>
      <c r="BJ660" s="129">
        <f>B660/B684</f>
        <v>0</v>
      </c>
      <c r="BK660" s="130">
        <f t="shared" ref="BK660" si="12339">C660/C684</f>
        <v>0</v>
      </c>
      <c r="BL660" s="131">
        <f t="shared" ref="BL660" si="12340">D660/D684</f>
        <v>0</v>
      </c>
      <c r="BM660" s="132">
        <f t="shared" ref="BM660" si="12341">E660/E684</f>
        <v>0</v>
      </c>
      <c r="BN660" s="129">
        <f t="shared" ref="BN660" si="12342">F660/F684</f>
        <v>0</v>
      </c>
      <c r="BO660" s="130">
        <f t="shared" ref="BO660" si="12343">G660/G684</f>
        <v>0</v>
      </c>
      <c r="BP660" s="131">
        <f t="shared" ref="BP660" si="12344">H660/H684</f>
        <v>0</v>
      </c>
      <c r="BQ660" s="132">
        <f t="shared" ref="BQ660" si="12345">I660/I684</f>
        <v>0</v>
      </c>
      <c r="BR660" s="129">
        <f t="shared" ref="BR660" si="12346">J660/J684</f>
        <v>0</v>
      </c>
      <c r="BS660" s="130">
        <f t="shared" ref="BS660" si="12347">K660/K684</f>
        <v>0</v>
      </c>
      <c r="BT660" s="131">
        <f t="shared" ref="BT660" si="12348">L660/L684</f>
        <v>0</v>
      </c>
      <c r="BU660" s="129">
        <f t="shared" ref="BU660" si="12349">M660/M684</f>
        <v>0</v>
      </c>
      <c r="BV660" s="133">
        <f t="shared" ref="BV660" si="12350">N660/N684</f>
        <v>0</v>
      </c>
      <c r="BW660" s="134">
        <f t="shared" ref="BW660" si="12351">O660/O684</f>
        <v>0</v>
      </c>
      <c r="BX660" s="129">
        <f t="shared" ref="BX660" si="12352">P660/P684</f>
        <v>0</v>
      </c>
      <c r="BY660" s="130">
        <f t="shared" ref="BY660" si="12353">Q660/Q684</f>
        <v>0</v>
      </c>
      <c r="BZ660" s="131">
        <f t="shared" ref="BZ660" si="12354">R660/R684</f>
        <v>0</v>
      </c>
      <c r="CA660" s="132">
        <f t="shared" ref="CA660" si="12355">S660/S684</f>
        <v>0</v>
      </c>
      <c r="CB660" s="129">
        <f t="shared" ref="CB660" si="12356">T660/T684</f>
        <v>0</v>
      </c>
      <c r="CC660" s="130">
        <f t="shared" ref="CC660" si="12357">U660/U684</f>
        <v>0</v>
      </c>
      <c r="CD660" s="131">
        <f t="shared" ref="CD660" si="12358">V660/V684</f>
        <v>0</v>
      </c>
      <c r="CE660" s="132">
        <f t="shared" ref="CE660" si="12359">W660/W684</f>
        <v>0</v>
      </c>
      <c r="CF660" s="129">
        <f t="shared" ref="CF660" si="12360">X660/X684</f>
        <v>0</v>
      </c>
      <c r="CG660" s="130">
        <f t="shared" ref="CG660" si="12361">Y660/Y684</f>
        <v>0</v>
      </c>
      <c r="CH660" s="131">
        <f t="shared" ref="CH660" si="12362">Z660/Z684</f>
        <v>0</v>
      </c>
      <c r="CI660" s="129">
        <f t="shared" ref="CI660" si="12363">AA660/AA684</f>
        <v>0</v>
      </c>
      <c r="CJ660" s="135">
        <f t="shared" ref="CJ660" si="12364">AB660/AB684</f>
        <v>0</v>
      </c>
      <c r="CK660" s="136">
        <f t="shared" ref="CK660" si="12365">AC660/AC684</f>
        <v>0</v>
      </c>
    </row>
    <row r="661" spans="1:89">
      <c r="A661" s="137" t="s">
        <v>17</v>
      </c>
      <c r="B661" s="189">
        <v>72</v>
      </c>
      <c r="C661" s="190">
        <v>0</v>
      </c>
      <c r="D661" s="191">
        <v>62</v>
      </c>
      <c r="E661" s="192">
        <v>0</v>
      </c>
      <c r="F661" s="189">
        <v>129</v>
      </c>
      <c r="G661" s="193">
        <v>2</v>
      </c>
      <c r="H661" s="191">
        <v>97</v>
      </c>
      <c r="I661" s="192">
        <v>6</v>
      </c>
      <c r="J661" s="189">
        <v>6</v>
      </c>
      <c r="K661" s="193">
        <v>0</v>
      </c>
      <c r="L661" s="191">
        <v>7</v>
      </c>
      <c r="M661" s="189">
        <v>0</v>
      </c>
      <c r="N661" s="194">
        <v>2</v>
      </c>
      <c r="O661" s="195">
        <v>0</v>
      </c>
      <c r="P661" s="189">
        <v>0</v>
      </c>
      <c r="Q661" s="193">
        <v>0</v>
      </c>
      <c r="R661" s="191">
        <v>0</v>
      </c>
      <c r="S661" s="192">
        <v>0</v>
      </c>
      <c r="T661" s="189">
        <v>0</v>
      </c>
      <c r="U661" s="193">
        <v>0</v>
      </c>
      <c r="V661" s="191">
        <v>0</v>
      </c>
      <c r="W661" s="192">
        <v>0</v>
      </c>
      <c r="X661" s="189">
        <v>0</v>
      </c>
      <c r="Y661" s="193">
        <v>0</v>
      </c>
      <c r="Z661" s="191">
        <v>0</v>
      </c>
      <c r="AA661" s="189">
        <v>0</v>
      </c>
      <c r="AB661" s="172">
        <f t="shared" ref="AB661:AB680" si="12366">SUM(B661,D661,F661,H661,J661,L661,N661,P661,R661,T661,V661,X661,Z661)</f>
        <v>375</v>
      </c>
      <c r="AC661" s="173">
        <f t="shared" ref="AC661:AC680" si="12367">SUM(C661,E661,G661,I661,K661,M661,O661,Q661,S661,U661,W661,Y661,AA661)</f>
        <v>8</v>
      </c>
      <c r="AE661" s="277" t="str">
        <f>$AE$10</f>
        <v>08:00 - 08:59</v>
      </c>
      <c r="AF661" s="126">
        <f>SUMIF($A$9:$A$32,$AE661,B$660:B$683)</f>
        <v>356</v>
      </c>
      <c r="AG661" s="190">
        <f t="shared" si="12337"/>
        <v>260</v>
      </c>
      <c r="AH661" s="191">
        <f t="shared" si="12337"/>
        <v>216</v>
      </c>
      <c r="AI661" s="192">
        <f t="shared" si="12337"/>
        <v>153</v>
      </c>
      <c r="AJ661" s="278">
        <f t="shared" si="12337"/>
        <v>263</v>
      </c>
      <c r="AK661" s="193">
        <f t="shared" si="12337"/>
        <v>162</v>
      </c>
      <c r="AL661" s="191">
        <f t="shared" si="12337"/>
        <v>497</v>
      </c>
      <c r="AM661" s="192">
        <f t="shared" si="12337"/>
        <v>373</v>
      </c>
      <c r="AN661" s="278">
        <f t="shared" si="12337"/>
        <v>82</v>
      </c>
      <c r="AO661" s="193">
        <f t="shared" si="12337"/>
        <v>172</v>
      </c>
      <c r="AP661" s="191">
        <f t="shared" si="12337"/>
        <v>126</v>
      </c>
      <c r="AQ661" s="278">
        <f t="shared" si="12337"/>
        <v>293</v>
      </c>
      <c r="AR661" s="194">
        <f t="shared" si="12337"/>
        <v>382</v>
      </c>
      <c r="AS661" s="195">
        <f t="shared" si="12337"/>
        <v>520</v>
      </c>
      <c r="AT661" s="278">
        <f t="shared" si="12337"/>
        <v>231</v>
      </c>
      <c r="AU661" s="193">
        <f t="shared" si="12337"/>
        <v>202</v>
      </c>
      <c r="AV661" s="191">
        <f t="shared" si="12337"/>
        <v>327</v>
      </c>
      <c r="AW661" s="192">
        <f t="shared" si="12338"/>
        <v>180</v>
      </c>
      <c r="AX661" s="278">
        <f t="shared" si="12338"/>
        <v>30</v>
      </c>
      <c r="AY661" s="193">
        <f t="shared" si="12338"/>
        <v>82</v>
      </c>
      <c r="AZ661" s="191">
        <f t="shared" si="12338"/>
        <v>159</v>
      </c>
      <c r="BA661" s="192">
        <f t="shared" si="12338"/>
        <v>282</v>
      </c>
      <c r="BB661" s="278">
        <f t="shared" si="12338"/>
        <v>165</v>
      </c>
      <c r="BC661" s="193">
        <f t="shared" si="12338"/>
        <v>196</v>
      </c>
      <c r="BD661" s="191">
        <f t="shared" si="12338"/>
        <v>394</v>
      </c>
      <c r="BE661" s="278">
        <f t="shared" si="12338"/>
        <v>314</v>
      </c>
      <c r="BF661" s="172">
        <f>SUM(AF661,AH661,AJ661,AL661,AN661,AP661,AR661,AT661,AV661,AX661,AZ661,BB661,BD661)</f>
        <v>3228</v>
      </c>
      <c r="BG661" s="173">
        <f>SUM(AG661,AI661,AK661,AM661,AO661,AQ661,AS661,AU661,AW661,AY661,BA661,BC661,BE661)</f>
        <v>3189</v>
      </c>
      <c r="BI661" s="137" t="s">
        <v>17</v>
      </c>
      <c r="BJ661" s="129">
        <f>B661/B684</f>
        <v>1.6304347826086956E-2</v>
      </c>
      <c r="BK661" s="130">
        <f t="shared" ref="BK661" si="12368">C661/C684</f>
        <v>0</v>
      </c>
      <c r="BL661" s="131">
        <f t="shared" ref="BL661" si="12369">D661/D684</f>
        <v>2.4152707440592131E-2</v>
      </c>
      <c r="BM661" s="132">
        <f t="shared" ref="BM661" si="12370">E661/E684</f>
        <v>0</v>
      </c>
      <c r="BN661" s="129">
        <f t="shared" ref="BN661" si="12371">F661/F684</f>
        <v>3.0743565300285988E-2</v>
      </c>
      <c r="BO661" s="130">
        <f t="shared" ref="BO661" si="12372">G661/G684</f>
        <v>5.2246603970741907E-4</v>
      </c>
      <c r="BP661" s="131">
        <f t="shared" ref="BP661" si="12373">H661/H684</f>
        <v>1.4206209724663152E-2</v>
      </c>
      <c r="BQ661" s="132">
        <f t="shared" ref="BQ661" si="12374">I661/I684</f>
        <v>8.7963641694766166E-4</v>
      </c>
      <c r="BR661" s="129">
        <f t="shared" ref="BR661" si="12375">J661/J684</f>
        <v>3.8265306122448979E-3</v>
      </c>
      <c r="BS661" s="130">
        <f t="shared" ref="BS661" si="12376">K661/K684</f>
        <v>0</v>
      </c>
      <c r="BT661" s="131">
        <f t="shared" ref="BT661" si="12377">L661/L684</f>
        <v>2.1308980213089802E-3</v>
      </c>
      <c r="BU661" s="129">
        <f t="shared" ref="BU661" si="12378">M661/M684</f>
        <v>0</v>
      </c>
      <c r="BV661" s="133">
        <f t="shared" ref="BV661" si="12379">N661/N684</f>
        <v>3.2159511175430133E-4</v>
      </c>
      <c r="BW661" s="134">
        <f t="shared" ref="BW661" si="12380">O661/O684</f>
        <v>0</v>
      </c>
      <c r="BX661" s="129">
        <f t="shared" ref="BX661" si="12381">P661/P684</f>
        <v>0</v>
      </c>
      <c r="BY661" s="130">
        <f t="shared" ref="BY661" si="12382">Q661/Q684</f>
        <v>0</v>
      </c>
      <c r="BZ661" s="131">
        <f t="shared" ref="BZ661" si="12383">R661/R684</f>
        <v>0</v>
      </c>
      <c r="CA661" s="132">
        <f t="shared" ref="CA661" si="12384">S661/S684</f>
        <v>0</v>
      </c>
      <c r="CB661" s="129">
        <f t="shared" ref="CB661" si="12385">T661/T684</f>
        <v>0</v>
      </c>
      <c r="CC661" s="130">
        <f t="shared" ref="CC661" si="12386">U661/U684</f>
        <v>0</v>
      </c>
      <c r="CD661" s="131">
        <f t="shared" ref="CD661" si="12387">V661/V684</f>
        <v>0</v>
      </c>
      <c r="CE661" s="132">
        <f t="shared" ref="CE661" si="12388">W661/W684</f>
        <v>0</v>
      </c>
      <c r="CF661" s="129">
        <f t="shared" ref="CF661" si="12389">X661/X684</f>
        <v>0</v>
      </c>
      <c r="CG661" s="130">
        <f t="shared" ref="CG661" si="12390">Y661/Y684</f>
        <v>0</v>
      </c>
      <c r="CH661" s="131">
        <f t="shared" ref="CH661" si="12391">Z661/Z684</f>
        <v>0</v>
      </c>
      <c r="CI661" s="129">
        <f t="shared" ref="CI661" si="12392">AA661/AA684</f>
        <v>0</v>
      </c>
      <c r="CJ661" s="135">
        <f t="shared" ref="CJ661" si="12393">AB661/AB684</f>
        <v>7.4935555422336788E-3</v>
      </c>
      <c r="CK661" s="136">
        <f t="shared" ref="CK661" si="12394">AC661/AC684</f>
        <v>1.6008644668120785E-4</v>
      </c>
    </row>
    <row r="662" spans="1:89" ht="14" thickBot="1">
      <c r="A662" s="146" t="s">
        <v>18</v>
      </c>
      <c r="B662" s="196">
        <v>278</v>
      </c>
      <c r="C662" s="197">
        <v>0</v>
      </c>
      <c r="D662" s="198">
        <v>180</v>
      </c>
      <c r="E662" s="199">
        <v>1</v>
      </c>
      <c r="F662" s="196">
        <v>316</v>
      </c>
      <c r="G662" s="200">
        <v>15</v>
      </c>
      <c r="H662" s="198">
        <v>367</v>
      </c>
      <c r="I662" s="199">
        <v>72</v>
      </c>
      <c r="J662" s="196">
        <v>39</v>
      </c>
      <c r="K662" s="200">
        <v>39</v>
      </c>
      <c r="L662" s="198">
        <v>60</v>
      </c>
      <c r="M662" s="196">
        <v>115</v>
      </c>
      <c r="N662" s="201">
        <v>241</v>
      </c>
      <c r="O662" s="202">
        <v>263</v>
      </c>
      <c r="P662" s="196">
        <v>160</v>
      </c>
      <c r="Q662" s="200">
        <v>170</v>
      </c>
      <c r="R662" s="198">
        <v>142</v>
      </c>
      <c r="S662" s="199">
        <v>105</v>
      </c>
      <c r="T662" s="196">
        <v>16</v>
      </c>
      <c r="U662" s="200">
        <v>65</v>
      </c>
      <c r="V662" s="198">
        <v>62</v>
      </c>
      <c r="W662" s="199">
        <v>169</v>
      </c>
      <c r="X662" s="196">
        <v>176</v>
      </c>
      <c r="Y662" s="200">
        <v>127</v>
      </c>
      <c r="Z662" s="198">
        <v>273</v>
      </c>
      <c r="AA662" s="196">
        <v>185</v>
      </c>
      <c r="AB662" s="172">
        <f t="shared" si="12366"/>
        <v>2310</v>
      </c>
      <c r="AC662" s="173">
        <f t="shared" si="12367"/>
        <v>1326</v>
      </c>
      <c r="AE662" s="275">
        <f>$AE$11</f>
        <v>0</v>
      </c>
      <c r="AF662" s="126">
        <f>SUMIF($A$9:$A$32,$AE662,B$660:B$683)</f>
        <v>0</v>
      </c>
      <c r="AG662" s="197">
        <f t="shared" si="12337"/>
        <v>0</v>
      </c>
      <c r="AH662" s="198">
        <f t="shared" si="12337"/>
        <v>0</v>
      </c>
      <c r="AI662" s="199">
        <f t="shared" si="12337"/>
        <v>0</v>
      </c>
      <c r="AJ662" s="196">
        <f t="shared" si="12337"/>
        <v>0</v>
      </c>
      <c r="AK662" s="200">
        <f t="shared" si="12337"/>
        <v>0</v>
      </c>
      <c r="AL662" s="198">
        <f t="shared" si="12337"/>
        <v>0</v>
      </c>
      <c r="AM662" s="199">
        <f t="shared" si="12337"/>
        <v>0</v>
      </c>
      <c r="AN662" s="196">
        <f t="shared" si="12337"/>
        <v>0</v>
      </c>
      <c r="AO662" s="200">
        <f t="shared" si="12337"/>
        <v>0</v>
      </c>
      <c r="AP662" s="198">
        <f t="shared" si="12337"/>
        <v>0</v>
      </c>
      <c r="AQ662" s="196">
        <f t="shared" si="12337"/>
        <v>0</v>
      </c>
      <c r="AR662" s="201">
        <f t="shared" si="12337"/>
        <v>0</v>
      </c>
      <c r="AS662" s="202">
        <f t="shared" si="12337"/>
        <v>0</v>
      </c>
      <c r="AT662" s="196">
        <f t="shared" si="12337"/>
        <v>0</v>
      </c>
      <c r="AU662" s="200">
        <f t="shared" si="12337"/>
        <v>0</v>
      </c>
      <c r="AV662" s="198">
        <f t="shared" si="12337"/>
        <v>0</v>
      </c>
      <c r="AW662" s="199">
        <f t="shared" si="12338"/>
        <v>0</v>
      </c>
      <c r="AX662" s="196">
        <f t="shared" si="12338"/>
        <v>0</v>
      </c>
      <c r="AY662" s="200">
        <f t="shared" si="12338"/>
        <v>0</v>
      </c>
      <c r="AZ662" s="198">
        <f t="shared" si="12338"/>
        <v>0</v>
      </c>
      <c r="BA662" s="199">
        <f t="shared" si="12338"/>
        <v>0</v>
      </c>
      <c r="BB662" s="196">
        <f t="shared" si="12338"/>
        <v>0</v>
      </c>
      <c r="BC662" s="200">
        <f t="shared" si="12338"/>
        <v>0</v>
      </c>
      <c r="BD662" s="198">
        <f t="shared" si="12338"/>
        <v>0</v>
      </c>
      <c r="BE662" s="196">
        <f t="shared" si="12338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6.295289855072464E-2</v>
      </c>
      <c r="BK662" s="130">
        <f t="shared" ref="BK662" si="12395">C662/C684</f>
        <v>0</v>
      </c>
      <c r="BL662" s="131">
        <f t="shared" ref="BL662" si="12396">D662/D684</f>
        <v>7.0120763537202965E-2</v>
      </c>
      <c r="BM662" s="132">
        <f t="shared" ref="BM662" si="12397">E662/E684</f>
        <v>3.2216494845360824E-4</v>
      </c>
      <c r="BN662" s="129">
        <f t="shared" ref="BN662" si="12398">F662/F684</f>
        <v>7.5309818875119158E-2</v>
      </c>
      <c r="BO662" s="130">
        <f t="shared" ref="BO662" si="12399">G662/G684</f>
        <v>3.9184952978056423E-3</v>
      </c>
      <c r="BP662" s="131">
        <f t="shared" ref="BP662" si="12400">H662/H684</f>
        <v>5.3749267721148214E-2</v>
      </c>
      <c r="BQ662" s="132">
        <f t="shared" ref="BQ662" si="12401">I662/I684</f>
        <v>1.055563700337194E-2</v>
      </c>
      <c r="BR662" s="129">
        <f t="shared" ref="BR662" si="12402">J662/J684</f>
        <v>2.4872448979591837E-2</v>
      </c>
      <c r="BS662" s="130">
        <f t="shared" ref="BS662" si="12403">K662/K684</f>
        <v>2.7406886858749122E-2</v>
      </c>
      <c r="BT662" s="131">
        <f t="shared" ref="BT662" si="12404">L662/L684</f>
        <v>1.8264840182648401E-2</v>
      </c>
      <c r="BU662" s="129">
        <f t="shared" ref="BU662" si="12405">M662/M684</f>
        <v>3.8772757923128794E-2</v>
      </c>
      <c r="BV662" s="133">
        <f t="shared" ref="BV662" si="12406">N662/N684</f>
        <v>3.8752210966393308E-2</v>
      </c>
      <c r="BW662" s="134">
        <f t="shared" ref="BW662" si="12407">O662/O684</f>
        <v>4.2792059876342339E-2</v>
      </c>
      <c r="BX662" s="129">
        <f t="shared" ref="BX662" si="12408">P662/P684</f>
        <v>4.5675135598058809E-2</v>
      </c>
      <c r="BY662" s="130">
        <f t="shared" ref="BY662" si="12409">Q662/Q684</f>
        <v>5.0580184468908065E-2</v>
      </c>
      <c r="BZ662" s="131">
        <f t="shared" ref="BZ662" si="12410">R662/R684</f>
        <v>3.6550836550836553E-2</v>
      </c>
      <c r="CA662" s="132">
        <f t="shared" ref="CA662" si="12411">S662/S684</f>
        <v>2.9174770769658239E-2</v>
      </c>
      <c r="CB662" s="129">
        <f t="shared" ref="CB662" si="12412">T662/T684</f>
        <v>1.6859852476290831E-2</v>
      </c>
      <c r="CC662" s="130">
        <f t="shared" ref="CC662" si="12413">U662/U684</f>
        <v>7.6923076923076927E-2</v>
      </c>
      <c r="CD662" s="131">
        <f t="shared" ref="CD662" si="12414">V662/V684</f>
        <v>1.429889298892989E-2</v>
      </c>
      <c r="CE662" s="132">
        <f t="shared" ref="CE662" si="12415">W662/W684</f>
        <v>4.7807637906647805E-2</v>
      </c>
      <c r="CF662" s="129">
        <f t="shared" ref="CF662" si="12416">X662/X684</f>
        <v>5.8686228742914306E-2</v>
      </c>
      <c r="CG662" s="130">
        <f t="shared" ref="CG662" si="12417">Y662/Y684</f>
        <v>5.1045016077170421E-2</v>
      </c>
      <c r="CH662" s="131">
        <f t="shared" ref="CH662" si="12418">Z662/Z684</f>
        <v>5.1587301587301584E-2</v>
      </c>
      <c r="CI662" s="129">
        <f t="shared" ref="CI662" si="12419">AA662/AA684</f>
        <v>2.7030976037405025E-2</v>
      </c>
      <c r="CJ662" s="135">
        <f t="shared" ref="CJ662" si="12420">AB662/AB684</f>
        <v>4.6160302140159461E-2</v>
      </c>
      <c r="CK662" s="136">
        <f t="shared" ref="CK662" si="12421">AC662/AC684</f>
        <v>2.6534328537410203E-2</v>
      </c>
    </row>
    <row r="663" spans="1:89" ht="15" thickTop="1" thickBot="1">
      <c r="A663" s="137" t="s">
        <v>19</v>
      </c>
      <c r="B663" s="189">
        <v>416</v>
      </c>
      <c r="C663" s="190">
        <v>223</v>
      </c>
      <c r="D663" s="191">
        <v>243</v>
      </c>
      <c r="E663" s="192">
        <v>173</v>
      </c>
      <c r="F663" s="189">
        <v>345</v>
      </c>
      <c r="G663" s="193">
        <v>192</v>
      </c>
      <c r="H663" s="191">
        <v>459</v>
      </c>
      <c r="I663" s="192">
        <v>354</v>
      </c>
      <c r="J663" s="189">
        <v>68</v>
      </c>
      <c r="K663" s="193">
        <v>179</v>
      </c>
      <c r="L663" s="191">
        <v>134</v>
      </c>
      <c r="M663" s="189">
        <v>245</v>
      </c>
      <c r="N663" s="194">
        <v>377</v>
      </c>
      <c r="O663" s="195">
        <v>455</v>
      </c>
      <c r="P663" s="189">
        <v>239</v>
      </c>
      <c r="Q663" s="193">
        <v>248</v>
      </c>
      <c r="R663" s="191">
        <v>302</v>
      </c>
      <c r="S663" s="192">
        <v>186</v>
      </c>
      <c r="T663" s="189">
        <v>33</v>
      </c>
      <c r="U663" s="193">
        <v>121</v>
      </c>
      <c r="V663" s="191">
        <v>199</v>
      </c>
      <c r="W663" s="192">
        <v>229</v>
      </c>
      <c r="X663" s="189">
        <v>272</v>
      </c>
      <c r="Y663" s="193">
        <v>205</v>
      </c>
      <c r="Z663" s="191">
        <v>392</v>
      </c>
      <c r="AA663" s="189">
        <v>395</v>
      </c>
      <c r="AB663" s="172">
        <f t="shared" si="12366"/>
        <v>3479</v>
      </c>
      <c r="AC663" s="173">
        <f t="shared" si="12367"/>
        <v>3205</v>
      </c>
      <c r="AE663" s="269" t="s">
        <v>13</v>
      </c>
      <c r="AF663" s="20">
        <f t="shared" ref="AF663:BG663" si="12422">SUM(AF660:AF662)</f>
        <v>801</v>
      </c>
      <c r="AG663" s="21">
        <f t="shared" si="12422"/>
        <v>508</v>
      </c>
      <c r="AH663" s="20">
        <f t="shared" si="12422"/>
        <v>389</v>
      </c>
      <c r="AI663" s="21">
        <f t="shared" si="12422"/>
        <v>350</v>
      </c>
      <c r="AJ663" s="20">
        <f t="shared" si="12422"/>
        <v>538</v>
      </c>
      <c r="AK663" s="21">
        <f t="shared" si="12422"/>
        <v>384</v>
      </c>
      <c r="AL663" s="20">
        <f t="shared" si="12422"/>
        <v>1000</v>
      </c>
      <c r="AM663" s="21">
        <f t="shared" si="12422"/>
        <v>764</v>
      </c>
      <c r="AN663" s="20">
        <f t="shared" si="12422"/>
        <v>175</v>
      </c>
      <c r="AO663" s="21">
        <f t="shared" si="12422"/>
        <v>331</v>
      </c>
      <c r="AP663" s="20">
        <f t="shared" si="12422"/>
        <v>263</v>
      </c>
      <c r="AQ663" s="21">
        <f t="shared" si="12422"/>
        <v>643</v>
      </c>
      <c r="AR663" s="20">
        <f t="shared" si="12422"/>
        <v>761</v>
      </c>
      <c r="AS663" s="21">
        <f t="shared" si="12422"/>
        <v>1020</v>
      </c>
      <c r="AT663" s="20">
        <f t="shared" si="12422"/>
        <v>573</v>
      </c>
      <c r="AU663" s="21">
        <f t="shared" si="12422"/>
        <v>436</v>
      </c>
      <c r="AV663" s="20">
        <f t="shared" si="12422"/>
        <v>679</v>
      </c>
      <c r="AW663" s="21">
        <f t="shared" si="12422"/>
        <v>369</v>
      </c>
      <c r="AX663" s="20">
        <f t="shared" si="12422"/>
        <v>71</v>
      </c>
      <c r="AY663" s="21">
        <f t="shared" si="12422"/>
        <v>214</v>
      </c>
      <c r="AZ663" s="20">
        <f t="shared" si="12422"/>
        <v>337</v>
      </c>
      <c r="BA663" s="21">
        <f t="shared" si="12422"/>
        <v>555</v>
      </c>
      <c r="BB663" s="20">
        <f t="shared" si="12422"/>
        <v>384</v>
      </c>
      <c r="BC663" s="21">
        <f t="shared" si="12422"/>
        <v>476</v>
      </c>
      <c r="BD663" s="20">
        <f t="shared" si="12422"/>
        <v>789</v>
      </c>
      <c r="BE663" s="21">
        <f t="shared" si="12422"/>
        <v>646</v>
      </c>
      <c r="BF663" s="174">
        <f t="shared" si="12422"/>
        <v>6760</v>
      </c>
      <c r="BG663" s="175">
        <f t="shared" si="12422"/>
        <v>6696</v>
      </c>
      <c r="BI663" s="137" t="s">
        <v>19</v>
      </c>
      <c r="BJ663" s="129">
        <f>B663/B684</f>
        <v>9.420289855072464E-2</v>
      </c>
      <c r="BK663" s="130">
        <f t="shared" ref="BK663" si="12423">C663/C684</f>
        <v>4.4484340714143228E-2</v>
      </c>
      <c r="BL663" s="131">
        <f t="shared" ref="BL663" si="12424">D663/D684</f>
        <v>9.4663030775223991E-2</v>
      </c>
      <c r="BM663" s="132">
        <f t="shared" ref="BM663" si="12425">E663/E684</f>
        <v>5.573453608247423E-2</v>
      </c>
      <c r="BN663" s="129">
        <f t="shared" ref="BN663" si="12426">F663/F684</f>
        <v>8.2221163012392753E-2</v>
      </c>
      <c r="BO663" s="130">
        <f t="shared" ref="BO663" si="12427">G663/G684</f>
        <v>5.0156739811912224E-2</v>
      </c>
      <c r="BP663" s="131">
        <f t="shared" ref="BP663" si="12428">H663/H684</f>
        <v>6.7223198594024605E-2</v>
      </c>
      <c r="BQ663" s="132">
        <f t="shared" ref="BQ663" si="12429">I663/I684</f>
        <v>5.1898548599912039E-2</v>
      </c>
      <c r="BR663" s="129">
        <f t="shared" ref="BR663" si="12430">J663/J684</f>
        <v>4.336734693877551E-2</v>
      </c>
      <c r="BS663" s="130">
        <f t="shared" ref="BS663" si="12431">K663/K684</f>
        <v>0.12579058327477161</v>
      </c>
      <c r="BT663" s="131">
        <f t="shared" ref="BT663" si="12432">L663/L684</f>
        <v>4.0791476407914765E-2</v>
      </c>
      <c r="BU663" s="129">
        <f t="shared" ref="BU663" si="12433">M663/M684</f>
        <v>8.2602832097100468E-2</v>
      </c>
      <c r="BV663" s="133">
        <f t="shared" ref="BV663" si="12434">N663/N684</f>
        <v>6.0620678565685801E-2</v>
      </c>
      <c r="BW663" s="134">
        <f t="shared" ref="BW663" si="12435">O663/O684</f>
        <v>7.4031890660592251E-2</v>
      </c>
      <c r="BX663" s="129">
        <f t="shared" ref="BX663" si="12436">P663/P684</f>
        <v>6.8227233799600343E-2</v>
      </c>
      <c r="BY663" s="130">
        <f t="shared" ref="BY663" si="12437">Q663/Q684</f>
        <v>7.3787563225230585E-2</v>
      </c>
      <c r="BZ663" s="131">
        <f t="shared" ref="BZ663" si="12438">R663/R684</f>
        <v>7.7734877734877736E-2</v>
      </c>
      <c r="CA663" s="132">
        <f t="shared" ref="CA663" si="12439">S663/S684</f>
        <v>5.1681022506251735E-2</v>
      </c>
      <c r="CB663" s="129">
        <f t="shared" ref="CB663" si="12440">T663/T684</f>
        <v>3.4773445732349841E-2</v>
      </c>
      <c r="CC663" s="130">
        <f t="shared" ref="CC663" si="12441">U663/U684</f>
        <v>0.14319526627218934</v>
      </c>
      <c r="CD663" s="131">
        <f t="shared" ref="CD663" si="12442">V663/V684</f>
        <v>4.5894833948339486E-2</v>
      </c>
      <c r="CE663" s="132">
        <f t="shared" ref="CE663" si="12443">W663/W684</f>
        <v>6.4780763790664775E-2</v>
      </c>
      <c r="CF663" s="129">
        <f t="shared" ref="CF663" si="12444">X663/X684</f>
        <v>9.0696898966322104E-2</v>
      </c>
      <c r="CG663" s="130">
        <f t="shared" ref="CG663" si="12445">Y663/Y684</f>
        <v>8.2395498392282954E-2</v>
      </c>
      <c r="CH663" s="131">
        <f t="shared" ref="CH663" si="12446">Z663/Z684</f>
        <v>7.407407407407407E-2</v>
      </c>
      <c r="CI663" s="129">
        <f t="shared" ref="CI663" si="12447">AA663/AA684</f>
        <v>5.7714786674459381E-2</v>
      </c>
      <c r="CJ663" s="135">
        <f t="shared" ref="CJ663" si="12448">AB663/AB684</f>
        <v>6.9520212617149246E-2</v>
      </c>
      <c r="CK663" s="136">
        <f t="shared" ref="CK663" si="12449">AC663/AC684</f>
        <v>6.4134632701658895E-2</v>
      </c>
    </row>
    <row r="664" spans="1:89" ht="14" thickTop="1">
      <c r="A664" s="146" t="s">
        <v>20</v>
      </c>
      <c r="B664" s="196">
        <v>445</v>
      </c>
      <c r="C664" s="197">
        <v>248</v>
      </c>
      <c r="D664" s="198">
        <v>173</v>
      </c>
      <c r="E664" s="199">
        <v>197</v>
      </c>
      <c r="F664" s="196">
        <v>275</v>
      </c>
      <c r="G664" s="200">
        <v>222</v>
      </c>
      <c r="H664" s="198">
        <v>503</v>
      </c>
      <c r="I664" s="199">
        <v>391</v>
      </c>
      <c r="J664" s="196">
        <v>93</v>
      </c>
      <c r="K664" s="200">
        <v>159</v>
      </c>
      <c r="L664" s="198">
        <v>137</v>
      </c>
      <c r="M664" s="196">
        <v>350</v>
      </c>
      <c r="N664" s="201">
        <v>379</v>
      </c>
      <c r="O664" s="202">
        <v>500</v>
      </c>
      <c r="P664" s="196">
        <v>342</v>
      </c>
      <c r="Q664" s="200">
        <v>234</v>
      </c>
      <c r="R664" s="198">
        <v>352</v>
      </c>
      <c r="S664" s="199">
        <v>189</v>
      </c>
      <c r="T664" s="196">
        <v>41</v>
      </c>
      <c r="U664" s="200">
        <v>132</v>
      </c>
      <c r="V664" s="198">
        <v>178</v>
      </c>
      <c r="W664" s="199">
        <v>273</v>
      </c>
      <c r="X664" s="196">
        <v>219</v>
      </c>
      <c r="Y664" s="200">
        <v>280</v>
      </c>
      <c r="Z664" s="198">
        <v>395</v>
      </c>
      <c r="AA664" s="196">
        <v>332</v>
      </c>
      <c r="AB664" s="172">
        <f t="shared" si="12366"/>
        <v>3532</v>
      </c>
      <c r="AC664" s="173">
        <f t="shared" si="12367"/>
        <v>3507</v>
      </c>
      <c r="BI664" s="146" t="s">
        <v>20</v>
      </c>
      <c r="BJ664" s="129">
        <f>B664/B684</f>
        <v>0.10076992753623189</v>
      </c>
      <c r="BK664" s="130">
        <f t="shared" ref="BK664" si="12450">C664/C684</f>
        <v>4.9471374426491126E-2</v>
      </c>
      <c r="BL664" s="131">
        <f t="shared" ref="BL664" si="12451">D664/D684</f>
        <v>6.7393844955200621E-2</v>
      </c>
      <c r="BM664" s="132">
        <f t="shared" ref="BM664" si="12452">E664/E684</f>
        <v>6.3466494845360821E-2</v>
      </c>
      <c r="BN664" s="129">
        <f t="shared" ref="BN664" si="12453">F664/F684</f>
        <v>6.5538608198284082E-2</v>
      </c>
      <c r="BO664" s="130">
        <f t="shared" ref="BO664" si="12454">G664/G684</f>
        <v>5.7993730407523508E-2</v>
      </c>
      <c r="BP664" s="131">
        <f t="shared" ref="BP664" si="12455">H664/H684</f>
        <v>7.3667252489748092E-2</v>
      </c>
      <c r="BQ664" s="132">
        <f t="shared" ref="BQ664" si="12456">I664/I684</f>
        <v>5.7322973171089281E-2</v>
      </c>
      <c r="BR664" s="129">
        <f t="shared" ref="BR664" si="12457">J664/J684</f>
        <v>5.9311224489795922E-2</v>
      </c>
      <c r="BS664" s="130">
        <f t="shared" ref="BS664" si="12458">K664/K684</f>
        <v>0.11173576950105411</v>
      </c>
      <c r="BT664" s="131">
        <f t="shared" ref="BT664" si="12459">L664/L684</f>
        <v>4.1704718417047183E-2</v>
      </c>
      <c r="BU664" s="129">
        <f t="shared" ref="BU664" si="12460">M664/M684</f>
        <v>0.11800404585300067</v>
      </c>
      <c r="BV664" s="133">
        <f t="shared" ref="BV664" si="12461">N664/N684</f>
        <v>6.0942273677440102E-2</v>
      </c>
      <c r="BW664" s="134">
        <f t="shared" ref="BW664" si="12462">O664/O684</f>
        <v>8.1353726000650828E-2</v>
      </c>
      <c r="BX664" s="129">
        <f t="shared" ref="BX664" si="12463">P664/P684</f>
        <v>9.7630602340850706E-2</v>
      </c>
      <c r="BY664" s="130">
        <f t="shared" ref="BY664" si="12464">Q664/Q684</f>
        <v>6.9622136268967572E-2</v>
      </c>
      <c r="BZ664" s="131">
        <f t="shared" ref="BZ664" si="12465">R664/R684</f>
        <v>9.0604890604890603E-2</v>
      </c>
      <c r="CA664" s="132">
        <f t="shared" ref="CA664" si="12466">S664/S684</f>
        <v>5.251458738538483E-2</v>
      </c>
      <c r="CB664" s="129">
        <f t="shared" ref="CB664" si="12467">T664/T684</f>
        <v>4.3203371970495258E-2</v>
      </c>
      <c r="CC664" s="130">
        <f t="shared" ref="CC664" si="12468">U664/U684</f>
        <v>0.15621301775147928</v>
      </c>
      <c r="CD664" s="131">
        <f t="shared" ref="CD664" si="12469">V664/V684</f>
        <v>4.1051660516605165E-2</v>
      </c>
      <c r="CE664" s="132">
        <f t="shared" ref="CE664" si="12470">W664/W684</f>
        <v>7.7227722772277227E-2</v>
      </c>
      <c r="CF664" s="129">
        <f t="shared" ref="CF664" si="12471">X664/X684</f>
        <v>7.3024341447149047E-2</v>
      </c>
      <c r="CG664" s="130">
        <f t="shared" ref="CG664" si="12472">Y664/Y684</f>
        <v>0.11254019292604502</v>
      </c>
      <c r="CH664" s="131">
        <f t="shared" ref="CH664" si="12473">Z664/Z684</f>
        <v>7.4640967498110361E-2</v>
      </c>
      <c r="CI664" s="129">
        <f t="shared" ref="CI664" si="12474">AA664/AA684</f>
        <v>4.8509643483343072E-2</v>
      </c>
      <c r="CJ664" s="135">
        <f t="shared" ref="CJ664" si="12475">AB664/AB684</f>
        <v>7.0579301800451605E-2</v>
      </c>
      <c r="CK664" s="136">
        <f t="shared" ref="CK664" si="12476">AC664/AC684</f>
        <v>7.0177896063874493E-2</v>
      </c>
    </row>
    <row r="665" spans="1:89" ht="14" thickBot="1">
      <c r="A665" s="137" t="s">
        <v>21</v>
      </c>
      <c r="B665" s="189">
        <v>356</v>
      </c>
      <c r="C665" s="190">
        <v>260</v>
      </c>
      <c r="D665" s="191">
        <v>216</v>
      </c>
      <c r="E665" s="192">
        <v>153</v>
      </c>
      <c r="F665" s="189">
        <v>263</v>
      </c>
      <c r="G665" s="193">
        <v>162</v>
      </c>
      <c r="H665" s="191">
        <v>497</v>
      </c>
      <c r="I665" s="192">
        <v>373</v>
      </c>
      <c r="J665" s="189">
        <v>82</v>
      </c>
      <c r="K665" s="193">
        <v>172</v>
      </c>
      <c r="L665" s="191">
        <v>126</v>
      </c>
      <c r="M665" s="189">
        <v>293</v>
      </c>
      <c r="N665" s="194">
        <v>382</v>
      </c>
      <c r="O665" s="195">
        <v>520</v>
      </c>
      <c r="P665" s="189">
        <v>231</v>
      </c>
      <c r="Q665" s="193">
        <v>202</v>
      </c>
      <c r="R665" s="191">
        <v>327</v>
      </c>
      <c r="S665" s="192">
        <v>180</v>
      </c>
      <c r="T665" s="189">
        <v>30</v>
      </c>
      <c r="U665" s="193">
        <v>82</v>
      </c>
      <c r="V665" s="191">
        <v>159</v>
      </c>
      <c r="W665" s="192">
        <v>282</v>
      </c>
      <c r="X665" s="189">
        <v>165</v>
      </c>
      <c r="Y665" s="193">
        <v>196</v>
      </c>
      <c r="Z665" s="191">
        <v>394</v>
      </c>
      <c r="AA665" s="189">
        <v>314</v>
      </c>
      <c r="AB665" s="172">
        <f t="shared" si="12366"/>
        <v>3228</v>
      </c>
      <c r="AC665" s="173">
        <f t="shared" si="12367"/>
        <v>3189</v>
      </c>
      <c r="AE665" s="272" t="s">
        <v>85</v>
      </c>
      <c r="BI665" s="137" t="s">
        <v>21</v>
      </c>
      <c r="BJ665" s="129">
        <f>B665/B684</f>
        <v>8.0615942028985504E-2</v>
      </c>
      <c r="BK665" s="130">
        <f t="shared" ref="BK665" si="12477">C665/C684</f>
        <v>5.1865150608418113E-2</v>
      </c>
      <c r="BL665" s="131">
        <f t="shared" ref="BL665" si="12478">D665/D684</f>
        <v>8.4144916244643556E-2</v>
      </c>
      <c r="BM665" s="132">
        <f t="shared" ref="BM665" si="12479">E665/E684</f>
        <v>4.929123711340206E-2</v>
      </c>
      <c r="BN665" s="129">
        <f t="shared" ref="BN665" si="12480">F665/F684</f>
        <v>6.2678741658722587E-2</v>
      </c>
      <c r="BO665" s="130">
        <f t="shared" ref="BO665" si="12481">G665/G684</f>
        <v>4.2319749216300939E-2</v>
      </c>
      <c r="BP665" s="131">
        <f t="shared" ref="BP665" si="12482">H665/H684</f>
        <v>7.2788517867603986E-2</v>
      </c>
      <c r="BQ665" s="132">
        <f t="shared" ref="BQ665" si="12483">I665/I684</f>
        <v>5.4684063920246301E-2</v>
      </c>
      <c r="BR665" s="129">
        <f t="shared" ref="BR665" si="12484">J665/J684</f>
        <v>5.2295918367346941E-2</v>
      </c>
      <c r="BS665" s="130">
        <f t="shared" ref="BS665" si="12485">K665/K684</f>
        <v>0.12087139845397049</v>
      </c>
      <c r="BT665" s="131">
        <f t="shared" ref="BT665" si="12486">L665/L684</f>
        <v>3.8356164383561646E-2</v>
      </c>
      <c r="BU665" s="129">
        <f t="shared" ref="BU665" si="12487">M665/M684</f>
        <v>9.8786244099797707E-2</v>
      </c>
      <c r="BV665" s="133">
        <f t="shared" ref="BV665" si="12488">N665/N684</f>
        <v>6.1424666345071557E-2</v>
      </c>
      <c r="BW665" s="134">
        <f t="shared" ref="BW665" si="12489">O665/O684</f>
        <v>8.4607875040676864E-2</v>
      </c>
      <c r="BX665" s="129">
        <f t="shared" ref="BX665" si="12490">P665/P684</f>
        <v>6.5943477019697397E-2</v>
      </c>
      <c r="BY665" s="130">
        <f t="shared" ref="BY665" si="12491">Q665/Q684</f>
        <v>6.0101160368937818E-2</v>
      </c>
      <c r="BZ665" s="131">
        <f t="shared" ref="BZ665" si="12492">R665/R684</f>
        <v>8.4169884169884177E-2</v>
      </c>
      <c r="CA665" s="132">
        <f t="shared" ref="CA665" si="12493">S665/S684</f>
        <v>5.0013892747985553E-2</v>
      </c>
      <c r="CB665" s="129">
        <f t="shared" ref="CB665" si="12494">T665/T684</f>
        <v>3.1612223393045313E-2</v>
      </c>
      <c r="CC665" s="130">
        <f t="shared" ref="CC665" si="12495">U665/U684</f>
        <v>9.70414201183432E-2</v>
      </c>
      <c r="CD665" s="131">
        <f t="shared" ref="CD665" si="12496">V665/V684</f>
        <v>3.6669741697416977E-2</v>
      </c>
      <c r="CE665" s="132">
        <f t="shared" ref="CE665" si="12497">W665/W684</f>
        <v>7.9773691654879769E-2</v>
      </c>
      <c r="CF665" s="129">
        <f t="shared" ref="CF665" si="12498">X665/X684</f>
        <v>5.5018339446482163E-2</v>
      </c>
      <c r="CG665" s="130">
        <f t="shared" ref="CG665" si="12499">Y665/Y684</f>
        <v>7.8778135048231515E-2</v>
      </c>
      <c r="CH665" s="131">
        <f t="shared" ref="CH665" si="12500">Z665/Z684</f>
        <v>7.4452003023431593E-2</v>
      </c>
      <c r="CI665" s="129">
        <f t="shared" ref="CI665" si="12501">AA665/AA684</f>
        <v>4.5879602571595561E-2</v>
      </c>
      <c r="CJ665" s="135">
        <f t="shared" ref="CJ665" si="12502">AB665/AB684</f>
        <v>6.4504526107547505E-2</v>
      </c>
      <c r="CK665" s="136">
        <f t="shared" ref="CK665" si="12503">AC665/AC684</f>
        <v>6.3814459808296475E-2</v>
      </c>
    </row>
    <row r="666" spans="1:89" ht="15" thickTop="1" thickBot="1">
      <c r="A666" s="146" t="s">
        <v>22</v>
      </c>
      <c r="B666" s="196">
        <v>319</v>
      </c>
      <c r="C666" s="197">
        <v>382</v>
      </c>
      <c r="D666" s="198">
        <v>235</v>
      </c>
      <c r="E666" s="199">
        <v>163</v>
      </c>
      <c r="F666" s="196">
        <v>371</v>
      </c>
      <c r="G666" s="200">
        <v>141</v>
      </c>
      <c r="H666" s="198">
        <v>529</v>
      </c>
      <c r="I666" s="199">
        <v>399</v>
      </c>
      <c r="J666" s="196">
        <v>84</v>
      </c>
      <c r="K666" s="200">
        <v>124</v>
      </c>
      <c r="L666" s="198">
        <v>140</v>
      </c>
      <c r="M666" s="196">
        <v>350</v>
      </c>
      <c r="N666" s="201">
        <v>367</v>
      </c>
      <c r="O666" s="202">
        <v>575</v>
      </c>
      <c r="P666" s="196">
        <v>214</v>
      </c>
      <c r="Q666" s="200">
        <v>201</v>
      </c>
      <c r="R666" s="198">
        <v>343</v>
      </c>
      <c r="S666" s="199">
        <v>212</v>
      </c>
      <c r="T666" s="196">
        <v>33</v>
      </c>
      <c r="U666" s="200">
        <v>68</v>
      </c>
      <c r="V666" s="198">
        <v>202</v>
      </c>
      <c r="W666" s="199">
        <v>394</v>
      </c>
      <c r="X666" s="196">
        <v>160</v>
      </c>
      <c r="Y666" s="200">
        <v>170</v>
      </c>
      <c r="Z666" s="198">
        <v>370</v>
      </c>
      <c r="AA666" s="196">
        <v>363</v>
      </c>
      <c r="AB666" s="172">
        <f t="shared" si="12366"/>
        <v>3367</v>
      </c>
      <c r="AC666" s="173">
        <f t="shared" si="12367"/>
        <v>3542</v>
      </c>
      <c r="AE666" s="298" t="s">
        <v>0</v>
      </c>
      <c r="AF666" s="292" t="s">
        <v>1</v>
      </c>
      <c r="AG666" s="293"/>
      <c r="AH666" s="292" t="s">
        <v>2</v>
      </c>
      <c r="AI666" s="293"/>
      <c r="AJ666" s="292" t="s">
        <v>3</v>
      </c>
      <c r="AK666" s="293"/>
      <c r="AL666" s="292" t="s">
        <v>4</v>
      </c>
      <c r="AM666" s="293"/>
      <c r="AN666" s="292" t="s">
        <v>5</v>
      </c>
      <c r="AO666" s="293"/>
      <c r="AP666" s="292" t="s">
        <v>6</v>
      </c>
      <c r="AQ666" s="293"/>
      <c r="AR666" s="292" t="s">
        <v>7</v>
      </c>
      <c r="AS666" s="293"/>
      <c r="AT666" s="292" t="s">
        <v>8</v>
      </c>
      <c r="AU666" s="293"/>
      <c r="AV666" s="292" t="s">
        <v>9</v>
      </c>
      <c r="AW666" s="293"/>
      <c r="AX666" s="292" t="s">
        <v>10</v>
      </c>
      <c r="AY666" s="293"/>
      <c r="AZ666" s="292" t="s">
        <v>11</v>
      </c>
      <c r="BA666" s="293"/>
      <c r="BB666" s="292" t="s">
        <v>12</v>
      </c>
      <c r="BC666" s="293"/>
      <c r="BD666" s="294" t="s">
        <v>40</v>
      </c>
      <c r="BE666" s="295"/>
      <c r="BF666" s="296" t="s">
        <v>41</v>
      </c>
      <c r="BG666" s="297"/>
      <c r="BI666" s="146" t="s">
        <v>22</v>
      </c>
      <c r="BJ666" s="129">
        <f>B666/B684</f>
        <v>7.2237318840579712E-2</v>
      </c>
      <c r="BK666" s="130">
        <f t="shared" ref="BK666" si="12504">C666/C684</f>
        <v>7.6201875124675841E-2</v>
      </c>
      <c r="BL666" s="131">
        <f t="shared" ref="BL666" si="12505">D666/D684</f>
        <v>9.1546552395792749E-2</v>
      </c>
      <c r="BM666" s="132">
        <f t="shared" ref="BM666" si="12506">E666/E684</f>
        <v>5.2512886597938145E-2</v>
      </c>
      <c r="BN666" s="129">
        <f t="shared" ref="BN666" si="12507">F666/F684</f>
        <v>8.8417540514775975E-2</v>
      </c>
      <c r="BO666" s="130">
        <f t="shared" ref="BO666" si="12508">G666/G684</f>
        <v>3.6833855799373039E-2</v>
      </c>
      <c r="BP666" s="131">
        <f t="shared" ref="BP666" si="12509">H666/H684</f>
        <v>7.7475102519039246E-2</v>
      </c>
      <c r="BQ666" s="132">
        <f t="shared" ref="BQ666" si="12510">I666/I684</f>
        <v>5.8495821727019497E-2</v>
      </c>
      <c r="BR666" s="129">
        <f t="shared" ref="BR666" si="12511">J666/J684</f>
        <v>5.3571428571428568E-2</v>
      </c>
      <c r="BS666" s="130">
        <f t="shared" ref="BS666" si="12512">K666/K684</f>
        <v>8.7139845397048485E-2</v>
      </c>
      <c r="BT666" s="131">
        <f t="shared" ref="BT666" si="12513">L666/L684</f>
        <v>4.2617960426179602E-2</v>
      </c>
      <c r="BU666" s="129">
        <f t="shared" ref="BU666" si="12514">M666/M684</f>
        <v>0.11800404585300067</v>
      </c>
      <c r="BV666" s="133">
        <f t="shared" ref="BV666" si="12515">N666/N684</f>
        <v>5.9012703006914295E-2</v>
      </c>
      <c r="BW666" s="134">
        <f t="shared" ref="BW666" si="12516">O666/O684</f>
        <v>9.3556784900748452E-2</v>
      </c>
      <c r="BX666" s="129">
        <f t="shared" ref="BX666" si="12517">P666/P684</f>
        <v>6.1090493862403651E-2</v>
      </c>
      <c r="BY666" s="130">
        <f t="shared" ref="BY666" si="12518">Q666/Q684</f>
        <v>5.9803629872061885E-2</v>
      </c>
      <c r="BZ666" s="131">
        <f t="shared" ref="BZ666" si="12519">R666/R684</f>
        <v>8.8288288288288289E-2</v>
      </c>
      <c r="CA666" s="132">
        <f t="shared" ref="CA666" si="12520">S666/S684</f>
        <v>5.8905251458738539E-2</v>
      </c>
      <c r="CB666" s="129">
        <f t="shared" ref="CB666" si="12521">T666/T684</f>
        <v>3.4773445732349841E-2</v>
      </c>
      <c r="CC666" s="130">
        <f t="shared" ref="CC666" si="12522">U666/U684</f>
        <v>8.0473372781065089E-2</v>
      </c>
      <c r="CD666" s="131">
        <f t="shared" ref="CD666" si="12523">V666/V684</f>
        <v>4.6586715867158672E-2</v>
      </c>
      <c r="CE666" s="132">
        <f t="shared" ref="CE666" si="12524">W666/W684</f>
        <v>0.11145685997171145</v>
      </c>
      <c r="CF666" s="129">
        <f t="shared" ref="CF666" si="12525">X666/X684</f>
        <v>5.3351117039013005E-2</v>
      </c>
      <c r="CG666" s="130">
        <f t="shared" ref="CG666" si="12526">Y666/Y684</f>
        <v>6.8327974276527328E-2</v>
      </c>
      <c r="CH666" s="131">
        <f t="shared" ref="CH666" si="12527">Z666/Z684</f>
        <v>6.9916855631141347E-2</v>
      </c>
      <c r="CI666" s="129">
        <f t="shared" ref="CI666" si="12528">AA666/AA684</f>
        <v>5.3039158386908238E-2</v>
      </c>
      <c r="CJ666" s="135">
        <f t="shared" ref="CJ666" si="12529">AB666/AB684</f>
        <v>6.7282137361868791E-2</v>
      </c>
      <c r="CK666" s="136">
        <f t="shared" ref="CK666" si="12530">AC666/AC684</f>
        <v>7.0878274268104779E-2</v>
      </c>
    </row>
    <row r="667" spans="1:89" ht="15" thickTop="1" thickBot="1">
      <c r="A667" s="137" t="s">
        <v>23</v>
      </c>
      <c r="B667" s="189">
        <v>228</v>
      </c>
      <c r="C667" s="190">
        <v>262</v>
      </c>
      <c r="D667" s="191">
        <v>214</v>
      </c>
      <c r="E667" s="192">
        <v>166</v>
      </c>
      <c r="F667" s="189">
        <v>309</v>
      </c>
      <c r="G667" s="193">
        <v>152</v>
      </c>
      <c r="H667" s="191">
        <v>387</v>
      </c>
      <c r="I667" s="192">
        <v>348</v>
      </c>
      <c r="J667" s="189">
        <v>99</v>
      </c>
      <c r="K667" s="193">
        <v>141</v>
      </c>
      <c r="L667" s="191">
        <v>148</v>
      </c>
      <c r="M667" s="189">
        <v>297</v>
      </c>
      <c r="N667" s="194">
        <v>333</v>
      </c>
      <c r="O667" s="195">
        <v>475</v>
      </c>
      <c r="P667" s="189">
        <v>223</v>
      </c>
      <c r="Q667" s="193">
        <v>150</v>
      </c>
      <c r="R667" s="191">
        <v>308</v>
      </c>
      <c r="S667" s="192">
        <v>216</v>
      </c>
      <c r="T667" s="189">
        <v>25</v>
      </c>
      <c r="U667" s="193">
        <v>62</v>
      </c>
      <c r="V667" s="191">
        <v>184</v>
      </c>
      <c r="W667" s="192">
        <v>278</v>
      </c>
      <c r="X667" s="189">
        <v>154</v>
      </c>
      <c r="Y667" s="193">
        <v>132</v>
      </c>
      <c r="Z667" s="191">
        <v>285</v>
      </c>
      <c r="AA667" s="189">
        <v>451</v>
      </c>
      <c r="AB667" s="172">
        <f t="shared" si="12366"/>
        <v>2897</v>
      </c>
      <c r="AC667" s="173">
        <f t="shared" si="12367"/>
        <v>3130</v>
      </c>
      <c r="AE667" s="299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5.1630434782608696E-2</v>
      </c>
      <c r="BK667" s="130">
        <f t="shared" ref="BK667" si="12531">C667/C684</f>
        <v>5.2264113305405945E-2</v>
      </c>
      <c r="BL667" s="131">
        <f t="shared" ref="BL667" si="12532">D667/D684</f>
        <v>8.3365796649785745E-2</v>
      </c>
      <c r="BM667" s="132">
        <f t="shared" ref="BM667" si="12533">E667/E684</f>
        <v>5.3479381443298966E-2</v>
      </c>
      <c r="BN667" s="129">
        <f t="shared" ref="BN667" si="12534">F667/F684</f>
        <v>7.3641563393708295E-2</v>
      </c>
      <c r="BO667" s="130">
        <f t="shared" ref="BO667" si="12535">G667/G684</f>
        <v>3.9707419017763847E-2</v>
      </c>
      <c r="BP667" s="131">
        <f t="shared" ref="BP667" si="12536">H667/H684</f>
        <v>5.6678383128295255E-2</v>
      </c>
      <c r="BQ667" s="132">
        <f t="shared" ref="BQ667" si="12537">I667/I684</f>
        <v>5.1018912182964372E-2</v>
      </c>
      <c r="BR667" s="129">
        <f t="shared" ref="BR667" si="12538">J667/J684</f>
        <v>6.313775510204081E-2</v>
      </c>
      <c r="BS667" s="130">
        <f t="shared" ref="BS667" si="12539">K667/K684</f>
        <v>9.9086437104708366E-2</v>
      </c>
      <c r="BT667" s="131">
        <f t="shared" ref="BT667" si="12540">L667/L684</f>
        <v>4.5053272450532728E-2</v>
      </c>
      <c r="BU667" s="129">
        <f t="shared" ref="BU667" si="12541">M667/M684</f>
        <v>0.10013486176668915</v>
      </c>
      <c r="BV667" s="133">
        <f t="shared" ref="BV667" si="12542">N667/N684</f>
        <v>5.3545586107091175E-2</v>
      </c>
      <c r="BW667" s="134">
        <f t="shared" ref="BW667" si="12543">O667/O684</f>
        <v>7.7286039700618286E-2</v>
      </c>
      <c r="BX667" s="129">
        <f t="shared" ref="BX667" si="12544">P667/P684</f>
        <v>6.3659720239794465E-2</v>
      </c>
      <c r="BY667" s="130">
        <f t="shared" ref="BY667" si="12545">Q667/Q684</f>
        <v>4.4629574531389465E-2</v>
      </c>
      <c r="BZ667" s="131">
        <f t="shared" ref="BZ667" si="12546">R667/R684</f>
        <v>7.9279279279279274E-2</v>
      </c>
      <c r="CA667" s="132">
        <f t="shared" ref="CA667" si="12547">S667/S684</f>
        <v>6.0016671297582661E-2</v>
      </c>
      <c r="CB667" s="129">
        <f t="shared" ref="CB667" si="12548">T667/T684</f>
        <v>2.6343519494204427E-2</v>
      </c>
      <c r="CC667" s="130">
        <f t="shared" ref="CC667" si="12549">U667/U684</f>
        <v>7.3372781065088752E-2</v>
      </c>
      <c r="CD667" s="131">
        <f t="shared" ref="CD667" si="12550">V667/V684</f>
        <v>4.2435424354243544E-2</v>
      </c>
      <c r="CE667" s="132">
        <f t="shared" ref="CE667" si="12551">W667/W684</f>
        <v>7.8642149929278649E-2</v>
      </c>
      <c r="CF667" s="129">
        <f t="shared" ref="CF667" si="12552">X667/X684</f>
        <v>5.135045015005002E-2</v>
      </c>
      <c r="CG667" s="130">
        <f t="shared" ref="CG667" si="12553">Y667/Y684</f>
        <v>5.3054662379421219E-2</v>
      </c>
      <c r="CH667" s="131">
        <f t="shared" ref="CH667" si="12554">Z667/Z684</f>
        <v>5.3854875283446714E-2</v>
      </c>
      <c r="CI667" s="129">
        <f t="shared" ref="CI667" si="12555">AA667/AA684</f>
        <v>6.5897136177673871E-2</v>
      </c>
      <c r="CJ667" s="135">
        <f t="shared" ref="CJ667" si="12556">AB667/AB684</f>
        <v>5.7890214415602582E-2</v>
      </c>
      <c r="CK667" s="136">
        <f t="shared" ref="CK667" si="12557">AC667/AC684</f>
        <v>6.2633822264022573E-2</v>
      </c>
    </row>
    <row r="668" spans="1:89" ht="14" thickTop="1">
      <c r="A668" s="146" t="s">
        <v>24</v>
      </c>
      <c r="B668" s="203">
        <v>240</v>
      </c>
      <c r="C668" s="197">
        <v>267</v>
      </c>
      <c r="D668" s="198">
        <v>155</v>
      </c>
      <c r="E668" s="199">
        <v>136</v>
      </c>
      <c r="F668" s="196">
        <v>289</v>
      </c>
      <c r="G668" s="200">
        <v>170</v>
      </c>
      <c r="H668" s="198">
        <v>359</v>
      </c>
      <c r="I668" s="199">
        <v>365</v>
      </c>
      <c r="J668" s="196">
        <v>101</v>
      </c>
      <c r="K668" s="200">
        <v>82</v>
      </c>
      <c r="L668" s="198">
        <v>155</v>
      </c>
      <c r="M668" s="196">
        <v>198</v>
      </c>
      <c r="N668" s="201">
        <v>310</v>
      </c>
      <c r="O668" s="204">
        <v>396</v>
      </c>
      <c r="P668" s="196">
        <v>175</v>
      </c>
      <c r="Q668" s="200">
        <v>140</v>
      </c>
      <c r="R668" s="198">
        <v>244</v>
      </c>
      <c r="S668" s="199">
        <v>208</v>
      </c>
      <c r="T668" s="196">
        <v>39</v>
      </c>
      <c r="U668" s="200">
        <v>64</v>
      </c>
      <c r="V668" s="198">
        <v>202</v>
      </c>
      <c r="W668" s="205">
        <v>260</v>
      </c>
      <c r="X668" s="196">
        <v>129</v>
      </c>
      <c r="Y668" s="200">
        <v>108</v>
      </c>
      <c r="Z668" s="198">
        <v>299</v>
      </c>
      <c r="AA668" s="196">
        <v>425</v>
      </c>
      <c r="AB668" s="172">
        <f t="shared" si="12366"/>
        <v>2697</v>
      </c>
      <c r="AC668" s="173">
        <f t="shared" si="12367"/>
        <v>2819</v>
      </c>
      <c r="AE668" s="275" t="str">
        <f>$AE$17</f>
        <v>17:00 - 17:59</v>
      </c>
      <c r="AF668" s="126">
        <f t="shared" ref="AF668:AU670" si="12558">SUMIF($A$9:$A$32,$AE668,B$660:B$683)</f>
        <v>280</v>
      </c>
      <c r="AG668" s="186">
        <f t="shared" si="12558"/>
        <v>446</v>
      </c>
      <c r="AH668" s="127">
        <f t="shared" si="12558"/>
        <v>159</v>
      </c>
      <c r="AI668" s="180">
        <f t="shared" si="12558"/>
        <v>202</v>
      </c>
      <c r="AJ668" s="126">
        <f t="shared" si="12558"/>
        <v>295</v>
      </c>
      <c r="AK668" s="128">
        <f t="shared" si="12558"/>
        <v>414</v>
      </c>
      <c r="AL668" s="127">
        <f t="shared" si="12558"/>
        <v>543</v>
      </c>
      <c r="AM668" s="180">
        <f t="shared" si="12558"/>
        <v>613</v>
      </c>
      <c r="AN668" s="126">
        <f t="shared" si="12558"/>
        <v>147</v>
      </c>
      <c r="AO668" s="128">
        <f t="shared" si="12558"/>
        <v>63</v>
      </c>
      <c r="AP668" s="127">
        <f t="shared" si="12558"/>
        <v>323</v>
      </c>
      <c r="AQ668" s="126">
        <f t="shared" si="12558"/>
        <v>114</v>
      </c>
      <c r="AR668" s="179">
        <f t="shared" si="12558"/>
        <v>546</v>
      </c>
      <c r="AS668" s="181">
        <f t="shared" si="12558"/>
        <v>452</v>
      </c>
      <c r="AT668" s="126">
        <f t="shared" si="12558"/>
        <v>329</v>
      </c>
      <c r="AU668" s="128">
        <f t="shared" si="12558"/>
        <v>304</v>
      </c>
      <c r="AV668" s="127">
        <f t="shared" ref="AP668:BE670" si="12559">SUMIF($A$9:$A$32,$AE668,R$660:R$683)</f>
        <v>259</v>
      </c>
      <c r="AW668" s="180">
        <f t="shared" si="12559"/>
        <v>366</v>
      </c>
      <c r="AX668" s="126">
        <f t="shared" si="12559"/>
        <v>177</v>
      </c>
      <c r="AY668" s="128">
        <f t="shared" si="12559"/>
        <v>20</v>
      </c>
      <c r="AZ668" s="127">
        <f t="shared" si="12559"/>
        <v>441</v>
      </c>
      <c r="BA668" s="180">
        <f t="shared" si="12559"/>
        <v>206</v>
      </c>
      <c r="BB668" s="126">
        <f t="shared" si="12559"/>
        <v>323</v>
      </c>
      <c r="BC668" s="128">
        <f t="shared" si="12559"/>
        <v>196</v>
      </c>
      <c r="BD668" s="184">
        <f t="shared" si="12559"/>
        <v>390</v>
      </c>
      <c r="BE668" s="185">
        <f t="shared" si="12559"/>
        <v>598</v>
      </c>
      <c r="BF668" s="170">
        <f>AF668+AH668+AJ668+AL668+AN668+AP668+AR668+AT668+AV668+AX668+AZ668+BB668+BD668</f>
        <v>4212</v>
      </c>
      <c r="BG668" s="171">
        <f>AG668+AI668+AK668+AM668+AO668+AQ668+AS668+AU668+AW668+AY668+BA668+BC668+BE668</f>
        <v>3994</v>
      </c>
      <c r="BI668" s="146" t="s">
        <v>24</v>
      </c>
      <c r="BJ668" s="129">
        <f>B668/B684</f>
        <v>5.434782608695652E-2</v>
      </c>
      <c r="BK668" s="130">
        <f t="shared" ref="BK668" si="12560">C668/C684</f>
        <v>5.3261520047875523E-2</v>
      </c>
      <c r="BL668" s="131">
        <f t="shared" ref="BL668" si="12561">D668/D684</f>
        <v>6.0381768601480326E-2</v>
      </c>
      <c r="BM668" s="132">
        <f t="shared" ref="BM668" si="12562">E668/E684</f>
        <v>4.3814432989690719E-2</v>
      </c>
      <c r="BN668" s="129">
        <f t="shared" ref="BN668" si="12563">F668/F684</f>
        <v>6.8875119161105822E-2</v>
      </c>
      <c r="BO668" s="130">
        <f t="shared" ref="BO668" si="12564">G668/G684</f>
        <v>4.4409613375130615E-2</v>
      </c>
      <c r="BP668" s="131">
        <f t="shared" ref="BP668" si="12565">H668/H684</f>
        <v>5.2577621558289399E-2</v>
      </c>
      <c r="BQ668" s="132">
        <f t="shared" ref="BQ668" si="12566">I668/I684</f>
        <v>5.3511215364316085E-2</v>
      </c>
      <c r="BR668" s="129">
        <f t="shared" ref="BR668" si="12567">J668/J684</f>
        <v>6.4413265306122444E-2</v>
      </c>
      <c r="BS668" s="130">
        <f t="shared" ref="BS668" si="12568">K668/K684</f>
        <v>5.7624736472241742E-2</v>
      </c>
      <c r="BT668" s="131">
        <f t="shared" ref="BT668" si="12569">L668/L684</f>
        <v>4.7184170471841702E-2</v>
      </c>
      <c r="BU668" s="129">
        <f t="shared" ref="BU668" si="12570">M668/M684</f>
        <v>6.6756574511126099E-2</v>
      </c>
      <c r="BV668" s="133">
        <f t="shared" ref="BV668" si="12571">N668/N684</f>
        <v>4.9847242321916709E-2</v>
      </c>
      <c r="BW668" s="134">
        <f t="shared" ref="BW668" si="12572">O668/O684</f>
        <v>6.4432150992515452E-2</v>
      </c>
      <c r="BX668" s="129">
        <f t="shared" ref="BX668" si="12573">P668/P684</f>
        <v>4.9957179560376819E-2</v>
      </c>
      <c r="BY668" s="130">
        <f t="shared" ref="BY668" si="12574">Q668/Q684</f>
        <v>4.1654269562630172E-2</v>
      </c>
      <c r="BZ668" s="131">
        <f t="shared" ref="BZ668" si="12575">R668/R684</f>
        <v>6.2805662805662812E-2</v>
      </c>
      <c r="CA668" s="132">
        <f t="shared" ref="CA668" si="12576">S668/S684</f>
        <v>5.7793831619894417E-2</v>
      </c>
      <c r="CB668" s="129">
        <f t="shared" ref="CB668" si="12577">T668/T684</f>
        <v>4.1095890410958902E-2</v>
      </c>
      <c r="CC668" s="130">
        <f t="shared" ref="CC668" si="12578">U668/U684</f>
        <v>7.5739644970414202E-2</v>
      </c>
      <c r="CD668" s="131">
        <f t="shared" ref="CD668" si="12579">V668/V684</f>
        <v>4.6586715867158672E-2</v>
      </c>
      <c r="CE668" s="132">
        <f t="shared" ref="CE668" si="12580">W668/W684</f>
        <v>7.355021216407355E-2</v>
      </c>
      <c r="CF668" s="129">
        <f t="shared" ref="CF668" si="12581">X668/X684</f>
        <v>4.3014338112704234E-2</v>
      </c>
      <c r="CG668" s="130">
        <f t="shared" ref="CG668" si="12582">Y668/Y684</f>
        <v>4.3408360128617367E-2</v>
      </c>
      <c r="CH668" s="131">
        <f t="shared" ref="CH668" si="12583">Z668/Z684</f>
        <v>5.6500377928949359E-2</v>
      </c>
      <c r="CI668" s="129">
        <f t="shared" ref="CI668" si="12584">AA668/AA684</f>
        <v>6.2098188194038575E-2</v>
      </c>
      <c r="CJ668" s="135">
        <f t="shared" ref="CJ668" si="12585">AB668/AB684</f>
        <v>5.3893651459744618E-2</v>
      </c>
      <c r="CK668" s="136">
        <f t="shared" ref="CK668" si="12586">AC668/AC684</f>
        <v>5.6410461649290616E-2</v>
      </c>
    </row>
    <row r="669" spans="1:89">
      <c r="A669" s="137" t="s">
        <v>25</v>
      </c>
      <c r="B669" s="206">
        <v>218</v>
      </c>
      <c r="C669" s="190">
        <v>262</v>
      </c>
      <c r="D669" s="191">
        <v>144</v>
      </c>
      <c r="E669" s="192">
        <v>215</v>
      </c>
      <c r="F669" s="189">
        <v>236</v>
      </c>
      <c r="G669" s="193">
        <v>143</v>
      </c>
      <c r="H669" s="191">
        <v>358</v>
      </c>
      <c r="I669" s="192">
        <v>386</v>
      </c>
      <c r="J669" s="189">
        <v>80</v>
      </c>
      <c r="K669" s="190">
        <v>69</v>
      </c>
      <c r="L669" s="191">
        <v>144</v>
      </c>
      <c r="M669" s="189">
        <v>162</v>
      </c>
      <c r="N669" s="194">
        <v>306</v>
      </c>
      <c r="O669" s="207">
        <v>304</v>
      </c>
      <c r="P669" s="189">
        <v>179</v>
      </c>
      <c r="Q669" s="190">
        <v>185</v>
      </c>
      <c r="R669" s="191">
        <v>232</v>
      </c>
      <c r="S669" s="192">
        <v>197</v>
      </c>
      <c r="T669" s="198">
        <v>50</v>
      </c>
      <c r="U669" s="189">
        <v>40</v>
      </c>
      <c r="V669" s="191">
        <v>196</v>
      </c>
      <c r="W669" s="208">
        <v>220</v>
      </c>
      <c r="X669" s="189">
        <v>135</v>
      </c>
      <c r="Y669" s="193">
        <v>116</v>
      </c>
      <c r="Z669" s="191">
        <v>316</v>
      </c>
      <c r="AA669" s="189">
        <v>458</v>
      </c>
      <c r="AB669" s="172">
        <f t="shared" si="12366"/>
        <v>2594</v>
      </c>
      <c r="AC669" s="173">
        <f t="shared" si="12367"/>
        <v>2757</v>
      </c>
      <c r="AE669" s="277" t="str">
        <f>$AE$18</f>
        <v>18:00 - 18:59</v>
      </c>
      <c r="AF669" s="126">
        <f t="shared" si="12558"/>
        <v>339</v>
      </c>
      <c r="AG669" s="190">
        <f t="shared" si="12558"/>
        <v>525</v>
      </c>
      <c r="AH669" s="191">
        <f t="shared" si="12558"/>
        <v>124</v>
      </c>
      <c r="AI669" s="192">
        <f t="shared" si="12558"/>
        <v>240</v>
      </c>
      <c r="AJ669" s="278">
        <f t="shared" si="12558"/>
        <v>171</v>
      </c>
      <c r="AK669" s="193">
        <f t="shared" si="12558"/>
        <v>432</v>
      </c>
      <c r="AL669" s="191">
        <f t="shared" si="12558"/>
        <v>482</v>
      </c>
      <c r="AM669" s="192">
        <f t="shared" si="12558"/>
        <v>627</v>
      </c>
      <c r="AN669" s="278">
        <f t="shared" si="12558"/>
        <v>141</v>
      </c>
      <c r="AO669" s="193">
        <f t="shared" si="12558"/>
        <v>52</v>
      </c>
      <c r="AP669" s="191">
        <f t="shared" si="12559"/>
        <v>250</v>
      </c>
      <c r="AQ669" s="278">
        <f t="shared" si="12559"/>
        <v>109</v>
      </c>
      <c r="AR669" s="194">
        <f t="shared" si="12559"/>
        <v>510</v>
      </c>
      <c r="AS669" s="195">
        <f t="shared" si="12559"/>
        <v>370</v>
      </c>
      <c r="AT669" s="278">
        <f t="shared" si="12559"/>
        <v>254</v>
      </c>
      <c r="AU669" s="193">
        <f t="shared" si="12559"/>
        <v>323</v>
      </c>
      <c r="AV669" s="191">
        <f t="shared" si="12559"/>
        <v>207</v>
      </c>
      <c r="AW669" s="192">
        <f t="shared" si="12559"/>
        <v>297</v>
      </c>
      <c r="AX669" s="278">
        <f t="shared" si="12559"/>
        <v>90</v>
      </c>
      <c r="AY669" s="193">
        <f t="shared" si="12559"/>
        <v>27</v>
      </c>
      <c r="AZ669" s="191">
        <f t="shared" si="12559"/>
        <v>527</v>
      </c>
      <c r="BA669" s="192">
        <f t="shared" si="12559"/>
        <v>154</v>
      </c>
      <c r="BB669" s="278">
        <f t="shared" si="12559"/>
        <v>260</v>
      </c>
      <c r="BC669" s="193">
        <f t="shared" si="12559"/>
        <v>203</v>
      </c>
      <c r="BD669" s="191">
        <f t="shared" si="12559"/>
        <v>245</v>
      </c>
      <c r="BE669" s="278">
        <f t="shared" si="12559"/>
        <v>594</v>
      </c>
      <c r="BF669" s="172">
        <f>SUM(AF669,AH669,AJ669,AL669,AN669,AP669,AR669,AT669,AV669,AX669,AZ669,BB669,BD669)</f>
        <v>3600</v>
      </c>
      <c r="BG669" s="173">
        <f>SUM(AG669,AI669,AK669,AM669,AO669,AQ669,AS669,AU669,AW669,AY669,BA669,BC669,BE669)</f>
        <v>3953</v>
      </c>
      <c r="BI669" s="137" t="s">
        <v>25</v>
      </c>
      <c r="BJ669" s="129">
        <f>B669/B684</f>
        <v>4.9365942028985504E-2</v>
      </c>
      <c r="BK669" s="130">
        <f t="shared" ref="BK669" si="12587">C669/C684</f>
        <v>5.2264113305405945E-2</v>
      </c>
      <c r="BL669" s="131">
        <f t="shared" ref="BL669" si="12588">D669/D684</f>
        <v>5.6096610829762368E-2</v>
      </c>
      <c r="BM669" s="132">
        <f t="shared" ref="BM669" si="12589">E669/E684</f>
        <v>6.9265463917525777E-2</v>
      </c>
      <c r="BN669" s="129">
        <f t="shared" ref="BN669" si="12590">F669/F684</f>
        <v>5.624404194470925E-2</v>
      </c>
      <c r="BO669" s="130">
        <f t="shared" ref="BO669" si="12591">G669/G684</f>
        <v>3.7356321839080463E-2</v>
      </c>
      <c r="BP669" s="131">
        <f t="shared" ref="BP669" si="12592">H669/H684</f>
        <v>5.2431165787932048E-2</v>
      </c>
      <c r="BQ669" s="132">
        <f t="shared" ref="BQ669" si="12593">I669/I684</f>
        <v>5.6589942823632895E-2</v>
      </c>
      <c r="BR669" s="129">
        <f t="shared" ref="BR669" si="12594">J669/J684</f>
        <v>5.1020408163265307E-2</v>
      </c>
      <c r="BS669" s="130">
        <f t="shared" ref="BS669" si="12595">K669/K684</f>
        <v>4.8489107519325371E-2</v>
      </c>
      <c r="BT669" s="131">
        <f t="shared" ref="BT669" si="12596">L669/L684</f>
        <v>4.3835616438356165E-2</v>
      </c>
      <c r="BU669" s="129">
        <f t="shared" ref="BU669" si="12597">M669/M684</f>
        <v>5.4619015509103169E-2</v>
      </c>
      <c r="BV669" s="133">
        <f t="shared" ref="BV669" si="12598">N669/N684</f>
        <v>4.9204052098408106E-2</v>
      </c>
      <c r="BW669" s="134">
        <f t="shared" ref="BW669" si="12599">O669/O684</f>
        <v>4.9463065408395707E-2</v>
      </c>
      <c r="BX669" s="129">
        <f t="shared" ref="BX669" si="12600">P669/P684</f>
        <v>5.1099057950328292E-2</v>
      </c>
      <c r="BY669" s="130">
        <f t="shared" ref="BY669" si="12601">Q669/Q684</f>
        <v>5.5043141922047012E-2</v>
      </c>
      <c r="BZ669" s="131">
        <f t="shared" ref="BZ669" si="12602">R669/R684</f>
        <v>5.9716859716859715E-2</v>
      </c>
      <c r="CA669" s="132">
        <f t="shared" ref="CA669" si="12603">S669/S684</f>
        <v>5.4737427063073073E-2</v>
      </c>
      <c r="CB669" s="129">
        <f t="shared" ref="CB669" si="12604">T669/T684</f>
        <v>5.2687038988408853E-2</v>
      </c>
      <c r="CC669" s="130">
        <f t="shared" ref="CC669" si="12605">U669/U684</f>
        <v>4.7337278106508875E-2</v>
      </c>
      <c r="CD669" s="131">
        <f t="shared" ref="CD669" si="12606">V669/V684</f>
        <v>4.5202952029520294E-2</v>
      </c>
      <c r="CE669" s="132">
        <f t="shared" ref="CE669" si="12607">W669/W684</f>
        <v>6.2234794908062233E-2</v>
      </c>
      <c r="CF669" s="129">
        <f t="shared" ref="CF669" si="12608">X669/X684</f>
        <v>4.5015005001667226E-2</v>
      </c>
      <c r="CG669" s="130">
        <f t="shared" ref="CG669" si="12609">Y669/Y684</f>
        <v>4.6623794212218649E-2</v>
      </c>
      <c r="CH669" s="131">
        <f t="shared" ref="CH669" si="12610">Z669/Z684</f>
        <v>5.9712773998488282E-2</v>
      </c>
      <c r="CI669" s="129">
        <f t="shared" ref="CI669" si="12611">AA669/AA684</f>
        <v>6.6919929865575684E-2</v>
      </c>
      <c r="CJ669" s="135">
        <f t="shared" ref="CJ669" si="12612">AB669/AB684</f>
        <v>5.183542153747777E-2</v>
      </c>
      <c r="CK669" s="136">
        <f t="shared" ref="CK669" si="12613">AC669/AC684</f>
        <v>5.5169791687511259E-2</v>
      </c>
    </row>
    <row r="670" spans="1:89" ht="14" thickBot="1">
      <c r="A670" s="146" t="s">
        <v>26</v>
      </c>
      <c r="B670" s="203">
        <v>172</v>
      </c>
      <c r="C670" s="197">
        <v>268</v>
      </c>
      <c r="D670" s="198">
        <v>128</v>
      </c>
      <c r="E670" s="199">
        <v>181</v>
      </c>
      <c r="F670" s="196">
        <v>242</v>
      </c>
      <c r="G670" s="200">
        <v>175</v>
      </c>
      <c r="H670" s="198">
        <v>365</v>
      </c>
      <c r="I670" s="199">
        <v>370</v>
      </c>
      <c r="J670" s="196">
        <v>128</v>
      </c>
      <c r="K670" s="197">
        <v>64</v>
      </c>
      <c r="L670" s="198">
        <v>172</v>
      </c>
      <c r="M670" s="196">
        <v>155</v>
      </c>
      <c r="N670" s="201">
        <v>309</v>
      </c>
      <c r="O670" s="204">
        <v>294</v>
      </c>
      <c r="P670" s="196">
        <v>162</v>
      </c>
      <c r="Q670" s="197">
        <v>141</v>
      </c>
      <c r="R670" s="198">
        <v>212</v>
      </c>
      <c r="S670" s="199">
        <v>187</v>
      </c>
      <c r="T670" s="196">
        <v>44</v>
      </c>
      <c r="U670" s="200">
        <v>45</v>
      </c>
      <c r="V670" s="198">
        <v>197</v>
      </c>
      <c r="W670" s="205">
        <v>154</v>
      </c>
      <c r="X670" s="196">
        <v>117</v>
      </c>
      <c r="Y670" s="200">
        <v>94</v>
      </c>
      <c r="Z670" s="198">
        <v>303</v>
      </c>
      <c r="AA670" s="196">
        <v>351</v>
      </c>
      <c r="AB670" s="172">
        <f t="shared" si="12366"/>
        <v>2551</v>
      </c>
      <c r="AC670" s="173">
        <f t="shared" si="12367"/>
        <v>2479</v>
      </c>
      <c r="AE670" s="275">
        <f>$AE$19</f>
        <v>0</v>
      </c>
      <c r="AF670" s="126">
        <f t="shared" si="12558"/>
        <v>0</v>
      </c>
      <c r="AG670" s="197">
        <f t="shared" si="12558"/>
        <v>0</v>
      </c>
      <c r="AH670" s="198">
        <f t="shared" si="12558"/>
        <v>0</v>
      </c>
      <c r="AI670" s="199">
        <f t="shared" si="12558"/>
        <v>0</v>
      </c>
      <c r="AJ670" s="196">
        <f t="shared" si="12558"/>
        <v>0</v>
      </c>
      <c r="AK670" s="200">
        <f t="shared" si="12558"/>
        <v>0</v>
      </c>
      <c r="AL670" s="198">
        <f t="shared" si="12558"/>
        <v>0</v>
      </c>
      <c r="AM670" s="199">
        <f t="shared" si="12558"/>
        <v>0</v>
      </c>
      <c r="AN670" s="196">
        <f t="shared" si="12558"/>
        <v>0</v>
      </c>
      <c r="AO670" s="200">
        <f t="shared" si="12558"/>
        <v>0</v>
      </c>
      <c r="AP670" s="198">
        <f t="shared" si="12559"/>
        <v>0</v>
      </c>
      <c r="AQ670" s="196">
        <f t="shared" si="12559"/>
        <v>0</v>
      </c>
      <c r="AR670" s="201">
        <f t="shared" si="12559"/>
        <v>0</v>
      </c>
      <c r="AS670" s="202">
        <f t="shared" si="12559"/>
        <v>0</v>
      </c>
      <c r="AT670" s="196">
        <f t="shared" si="12559"/>
        <v>0</v>
      </c>
      <c r="AU670" s="200">
        <f t="shared" si="12559"/>
        <v>0</v>
      </c>
      <c r="AV670" s="198">
        <f t="shared" si="12559"/>
        <v>0</v>
      </c>
      <c r="AW670" s="199">
        <f t="shared" si="12559"/>
        <v>0</v>
      </c>
      <c r="AX670" s="196">
        <f t="shared" si="12559"/>
        <v>0</v>
      </c>
      <c r="AY670" s="200">
        <f t="shared" si="12559"/>
        <v>0</v>
      </c>
      <c r="AZ670" s="198">
        <f t="shared" si="12559"/>
        <v>0</v>
      </c>
      <c r="BA670" s="199">
        <f t="shared" si="12559"/>
        <v>0</v>
      </c>
      <c r="BB670" s="196">
        <f t="shared" si="12559"/>
        <v>0</v>
      </c>
      <c r="BC670" s="200">
        <f t="shared" si="12559"/>
        <v>0</v>
      </c>
      <c r="BD670" s="198">
        <f t="shared" si="12559"/>
        <v>0</v>
      </c>
      <c r="BE670" s="196">
        <f t="shared" si="12559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3.894927536231884E-2</v>
      </c>
      <c r="BK670" s="130">
        <f t="shared" ref="BK670" si="12614">C670/C684</f>
        <v>5.3461001396369438E-2</v>
      </c>
      <c r="BL670" s="131">
        <f t="shared" ref="BL670" si="12615">D670/D684</f>
        <v>4.9863654070899883E-2</v>
      </c>
      <c r="BM670" s="132">
        <f t="shared" ref="BM670" si="12616">E670/E684</f>
        <v>5.8311855670103094E-2</v>
      </c>
      <c r="BN670" s="129">
        <f t="shared" ref="BN670" si="12617">F670/F684</f>
        <v>5.7673975214489991E-2</v>
      </c>
      <c r="BO670" s="130">
        <f t="shared" ref="BO670" si="12618">G670/G684</f>
        <v>4.5715778474399164E-2</v>
      </c>
      <c r="BP670" s="131">
        <f t="shared" ref="BP670" si="12619">H670/H684</f>
        <v>5.3456356180433512E-2</v>
      </c>
      <c r="BQ670" s="132">
        <f t="shared" ref="BQ670" si="12620">I670/I684</f>
        <v>5.4244245711772471E-2</v>
      </c>
      <c r="BR670" s="129">
        <f t="shared" ref="BR670" si="12621">J670/J684</f>
        <v>8.1632653061224483E-2</v>
      </c>
      <c r="BS670" s="130">
        <f t="shared" ref="BS670" si="12622">K670/K684</f>
        <v>4.4975404075895994E-2</v>
      </c>
      <c r="BT670" s="131">
        <f t="shared" ref="BT670" si="12623">L670/L684</f>
        <v>5.2359208523592084E-2</v>
      </c>
      <c r="BU670" s="129">
        <f t="shared" ref="BU670" si="12624">M670/M684</f>
        <v>5.2258934592043157E-2</v>
      </c>
      <c r="BV670" s="133">
        <f t="shared" ref="BV670" si="12625">N670/N684</f>
        <v>4.9686444766039554E-2</v>
      </c>
      <c r="BW670" s="134">
        <f t="shared" ref="BW670" si="12626">O670/O684</f>
        <v>4.7835990888382689E-2</v>
      </c>
      <c r="BX670" s="129">
        <f t="shared" ref="BX670" si="12627">P670/P684</f>
        <v>4.6246074793034539E-2</v>
      </c>
      <c r="BY670" s="130">
        <f t="shared" ref="BY670" si="12628">Q670/Q684</f>
        <v>4.1951800059506099E-2</v>
      </c>
      <c r="BZ670" s="131">
        <f t="shared" ref="BZ670" si="12629">R670/R684</f>
        <v>5.4568854568854568E-2</v>
      </c>
      <c r="CA670" s="132">
        <f t="shared" ref="CA670" si="12630">S670/S684</f>
        <v>5.1958877465962769E-2</v>
      </c>
      <c r="CB670" s="129">
        <f t="shared" ref="CB670" si="12631">T670/T684</f>
        <v>4.6364594309799792E-2</v>
      </c>
      <c r="CC670" s="130">
        <f t="shared" ref="CC670" si="12632">U670/U684</f>
        <v>5.3254437869822487E-2</v>
      </c>
      <c r="CD670" s="131">
        <f t="shared" ref="CD670" si="12633">V670/V684</f>
        <v>4.543357933579336E-2</v>
      </c>
      <c r="CE670" s="132">
        <f t="shared" ref="CE670" si="12634">W670/W684</f>
        <v>4.3564356435643561E-2</v>
      </c>
      <c r="CF670" s="129">
        <f t="shared" ref="CF670" si="12635">X670/X684</f>
        <v>3.9013004334778258E-2</v>
      </c>
      <c r="CG670" s="130">
        <f t="shared" ref="CG670" si="12636">Y670/Y684</f>
        <v>3.778135048231511E-2</v>
      </c>
      <c r="CH670" s="131">
        <f t="shared" ref="CH670" si="12637">Z670/Z684</f>
        <v>5.7256235827664398E-2</v>
      </c>
      <c r="CI670" s="129">
        <f t="shared" ref="CI670" si="12638">AA670/AA684</f>
        <v>5.1285797779076561E-2</v>
      </c>
      <c r="CJ670" s="135">
        <f t="shared" ref="CJ670" si="12639">AB670/AB684</f>
        <v>5.0976160501968307E-2</v>
      </c>
      <c r="CK670" s="136">
        <f t="shared" ref="CK670" si="12640">AC670/AC684</f>
        <v>4.9606787665339283E-2</v>
      </c>
    </row>
    <row r="671" spans="1:89" ht="15" thickTop="1" thickBot="1">
      <c r="A671" s="137" t="s">
        <v>27</v>
      </c>
      <c r="B671" s="206">
        <v>171</v>
      </c>
      <c r="C671" s="190">
        <v>272</v>
      </c>
      <c r="D671" s="191">
        <v>120</v>
      </c>
      <c r="E671" s="192">
        <v>178</v>
      </c>
      <c r="F671" s="189">
        <v>206</v>
      </c>
      <c r="G671" s="193">
        <v>191</v>
      </c>
      <c r="H671" s="191">
        <v>402</v>
      </c>
      <c r="I671" s="192">
        <v>341</v>
      </c>
      <c r="J671" s="189">
        <v>99</v>
      </c>
      <c r="K671" s="190">
        <v>55</v>
      </c>
      <c r="L671" s="191">
        <v>194</v>
      </c>
      <c r="M671" s="189">
        <v>151</v>
      </c>
      <c r="N671" s="194">
        <v>356</v>
      </c>
      <c r="O671" s="207">
        <v>297</v>
      </c>
      <c r="P671" s="189">
        <v>206</v>
      </c>
      <c r="Q671" s="190">
        <v>156</v>
      </c>
      <c r="R671" s="191">
        <v>190</v>
      </c>
      <c r="S671" s="192">
        <v>206</v>
      </c>
      <c r="T671" s="189">
        <v>60</v>
      </c>
      <c r="U671" s="193">
        <v>34</v>
      </c>
      <c r="V671" s="191">
        <v>231</v>
      </c>
      <c r="W671" s="208">
        <v>198</v>
      </c>
      <c r="X671" s="189">
        <v>150</v>
      </c>
      <c r="Y671" s="193">
        <v>87</v>
      </c>
      <c r="Z671" s="191">
        <v>355</v>
      </c>
      <c r="AA671" s="189">
        <v>357</v>
      </c>
      <c r="AB671" s="172">
        <f t="shared" si="12366"/>
        <v>2740</v>
      </c>
      <c r="AC671" s="173">
        <f t="shared" si="12367"/>
        <v>2523</v>
      </c>
      <c r="AE671" s="269" t="s">
        <v>13</v>
      </c>
      <c r="AF671" s="20">
        <f t="shared" ref="AF671:BG671" si="12641">SUM(AF668:AF670)</f>
        <v>619</v>
      </c>
      <c r="AG671" s="21">
        <f t="shared" si="12641"/>
        <v>971</v>
      </c>
      <c r="AH671" s="20">
        <f t="shared" si="12641"/>
        <v>283</v>
      </c>
      <c r="AI671" s="21">
        <f t="shared" si="12641"/>
        <v>442</v>
      </c>
      <c r="AJ671" s="20">
        <f t="shared" si="12641"/>
        <v>466</v>
      </c>
      <c r="AK671" s="21">
        <f t="shared" si="12641"/>
        <v>846</v>
      </c>
      <c r="AL671" s="20">
        <f t="shared" si="12641"/>
        <v>1025</v>
      </c>
      <c r="AM671" s="21">
        <f t="shared" si="12641"/>
        <v>1240</v>
      </c>
      <c r="AN671" s="20">
        <f t="shared" si="12641"/>
        <v>288</v>
      </c>
      <c r="AO671" s="21">
        <f t="shared" si="12641"/>
        <v>115</v>
      </c>
      <c r="AP671" s="20">
        <f t="shared" si="12641"/>
        <v>573</v>
      </c>
      <c r="AQ671" s="21">
        <f t="shared" si="12641"/>
        <v>223</v>
      </c>
      <c r="AR671" s="20">
        <f t="shared" si="12641"/>
        <v>1056</v>
      </c>
      <c r="AS671" s="21">
        <f t="shared" si="12641"/>
        <v>822</v>
      </c>
      <c r="AT671" s="20">
        <f t="shared" si="12641"/>
        <v>583</v>
      </c>
      <c r="AU671" s="21">
        <f t="shared" si="12641"/>
        <v>627</v>
      </c>
      <c r="AV671" s="20">
        <f t="shared" si="12641"/>
        <v>466</v>
      </c>
      <c r="AW671" s="21">
        <f t="shared" si="12641"/>
        <v>663</v>
      </c>
      <c r="AX671" s="20">
        <f t="shared" si="12641"/>
        <v>267</v>
      </c>
      <c r="AY671" s="21">
        <f t="shared" si="12641"/>
        <v>47</v>
      </c>
      <c r="AZ671" s="20">
        <f t="shared" si="12641"/>
        <v>968</v>
      </c>
      <c r="BA671" s="21">
        <f t="shared" si="12641"/>
        <v>360</v>
      </c>
      <c r="BB671" s="20">
        <f t="shared" si="12641"/>
        <v>583</v>
      </c>
      <c r="BC671" s="21">
        <f t="shared" si="12641"/>
        <v>399</v>
      </c>
      <c r="BD671" s="20">
        <f t="shared" si="12641"/>
        <v>635</v>
      </c>
      <c r="BE671" s="21">
        <f t="shared" si="12641"/>
        <v>1192</v>
      </c>
      <c r="BF671" s="174">
        <f t="shared" si="12641"/>
        <v>7812</v>
      </c>
      <c r="BG671" s="175">
        <f t="shared" si="12641"/>
        <v>7947</v>
      </c>
      <c r="BI671" s="137" t="s">
        <v>27</v>
      </c>
      <c r="BJ671" s="129">
        <f>B671/B684</f>
        <v>3.872282608695652E-2</v>
      </c>
      <c r="BK671" s="130">
        <f t="shared" ref="BK671" si="12642">C671/C684</f>
        <v>5.4258926790345101E-2</v>
      </c>
      <c r="BL671" s="131">
        <f t="shared" ref="BL671" si="12643">D671/D684</f>
        <v>4.6747175691468641E-2</v>
      </c>
      <c r="BM671" s="132">
        <f t="shared" ref="BM671" si="12644">E671/E684</f>
        <v>5.7345360824742266E-2</v>
      </c>
      <c r="BN671" s="129">
        <f t="shared" ref="BN671" si="12645">F671/F684</f>
        <v>4.9094375595805533E-2</v>
      </c>
      <c r="BO671" s="130">
        <f t="shared" ref="BO671" si="12646">G671/G684</f>
        <v>4.9895506792058515E-2</v>
      </c>
      <c r="BP671" s="131">
        <f t="shared" ref="BP671" si="12647">H671/H684</f>
        <v>5.8875219683655534E-2</v>
      </c>
      <c r="BQ671" s="132">
        <f t="shared" ref="BQ671" si="12648">I671/I684</f>
        <v>4.9992669696525438E-2</v>
      </c>
      <c r="BR671" s="129">
        <f t="shared" ref="BR671" si="12649">J671/J684</f>
        <v>6.313775510204081E-2</v>
      </c>
      <c r="BS671" s="130">
        <f t="shared" ref="BS671" si="12650">K671/K684</f>
        <v>3.8650737877723121E-2</v>
      </c>
      <c r="BT671" s="131">
        <f t="shared" ref="BT671" si="12651">L671/L684</f>
        <v>5.9056316590563165E-2</v>
      </c>
      <c r="BU671" s="129">
        <f t="shared" ref="BU671" si="12652">M671/M684</f>
        <v>5.0910316925151716E-2</v>
      </c>
      <c r="BV671" s="133">
        <f t="shared" ref="BV671" si="12653">N671/N684</f>
        <v>5.7243929892265635E-2</v>
      </c>
      <c r="BW671" s="134">
        <f t="shared" ref="BW671" si="12654">O671/O684</f>
        <v>4.8324113244386596E-2</v>
      </c>
      <c r="BX671" s="129">
        <f t="shared" ref="BX671" si="12655">P671/P684</f>
        <v>5.8806737082500712E-2</v>
      </c>
      <c r="BY671" s="130">
        <f t="shared" ref="BY671" si="12656">Q671/Q684</f>
        <v>4.6414757512645045E-2</v>
      </c>
      <c r="BZ671" s="131">
        <f t="shared" ref="BZ671" si="12657">R671/R684</f>
        <v>4.8906048906048903E-2</v>
      </c>
      <c r="CA671" s="132">
        <f t="shared" ref="CA671" si="12658">S671/S684</f>
        <v>5.7238121700472357E-2</v>
      </c>
      <c r="CB671" s="129">
        <f t="shared" ref="CB671" si="12659">T671/T684</f>
        <v>6.3224446786090627E-2</v>
      </c>
      <c r="CC671" s="130">
        <f t="shared" ref="CC671" si="12660">U671/U684</f>
        <v>4.0236686390532544E-2</v>
      </c>
      <c r="CD671" s="131">
        <f t="shared" ref="CD671" si="12661">V671/V684</f>
        <v>5.3274907749077491E-2</v>
      </c>
      <c r="CE671" s="132">
        <f t="shared" ref="CE671" si="12662">W671/W684</f>
        <v>5.6011315417256013E-2</v>
      </c>
      <c r="CF671" s="129">
        <f t="shared" ref="CF671" si="12663">X671/X684</f>
        <v>5.0016672224074694E-2</v>
      </c>
      <c r="CG671" s="130">
        <f t="shared" ref="CG671" si="12664">Y671/Y684</f>
        <v>3.4967845659163985E-2</v>
      </c>
      <c r="CH671" s="131">
        <f t="shared" ref="CH671" si="12665">Z671/Z684</f>
        <v>6.7082388510959934E-2</v>
      </c>
      <c r="CI671" s="129">
        <f t="shared" ref="CI671" si="12666">AA671/AA684</f>
        <v>5.2162478082992403E-2</v>
      </c>
      <c r="CJ671" s="135">
        <f t="shared" ref="CJ671" si="12667">AB671/AB684</f>
        <v>5.4752912495254082E-2</v>
      </c>
      <c r="CK671" s="136">
        <f t="shared" ref="CK671" si="12668">AC671/AC684</f>
        <v>5.0487263122085929E-2</v>
      </c>
    </row>
    <row r="672" spans="1:89" ht="14" thickTop="1">
      <c r="A672" s="146" t="s">
        <v>28</v>
      </c>
      <c r="B672" s="203">
        <v>185</v>
      </c>
      <c r="C672" s="197">
        <v>369</v>
      </c>
      <c r="D672" s="198">
        <v>110</v>
      </c>
      <c r="E672" s="199">
        <v>286</v>
      </c>
      <c r="F672" s="196">
        <v>212</v>
      </c>
      <c r="G672" s="200">
        <v>311</v>
      </c>
      <c r="H672" s="198">
        <v>393</v>
      </c>
      <c r="I672" s="199">
        <v>456</v>
      </c>
      <c r="J672" s="196">
        <v>112</v>
      </c>
      <c r="K672" s="197">
        <v>61</v>
      </c>
      <c r="L672" s="198">
        <v>291</v>
      </c>
      <c r="M672" s="196">
        <v>124</v>
      </c>
      <c r="N672" s="201">
        <v>407</v>
      </c>
      <c r="O672" s="204">
        <v>283</v>
      </c>
      <c r="P672" s="196">
        <v>253</v>
      </c>
      <c r="Q672" s="197">
        <v>157</v>
      </c>
      <c r="R672" s="198">
        <v>232</v>
      </c>
      <c r="S672" s="199">
        <v>221</v>
      </c>
      <c r="T672" s="196">
        <v>83</v>
      </c>
      <c r="U672" s="200">
        <v>21</v>
      </c>
      <c r="V672" s="198">
        <v>301</v>
      </c>
      <c r="W672" s="205">
        <v>237</v>
      </c>
      <c r="X672" s="196">
        <v>213</v>
      </c>
      <c r="Y672" s="200">
        <v>126</v>
      </c>
      <c r="Z672" s="198">
        <v>362</v>
      </c>
      <c r="AA672" s="196">
        <v>475</v>
      </c>
      <c r="AB672" s="172">
        <f t="shared" si="12366"/>
        <v>3154</v>
      </c>
      <c r="AC672" s="173">
        <f t="shared" si="12367"/>
        <v>3127</v>
      </c>
      <c r="BI672" s="146" t="s">
        <v>28</v>
      </c>
      <c r="BJ672" s="129">
        <f>B672/B684</f>
        <v>4.1893115942028984E-2</v>
      </c>
      <c r="BK672" s="130">
        <f t="shared" ref="BK672" si="12669">C672/C684</f>
        <v>7.3608617594254938E-2</v>
      </c>
      <c r="BL672" s="131">
        <f t="shared" ref="BL672" si="12670">D672/D684</f>
        <v>4.2851577717179588E-2</v>
      </c>
      <c r="BM672" s="132">
        <f t="shared" ref="BM672" si="12671">E672/E684</f>
        <v>9.2139175257731964E-2</v>
      </c>
      <c r="BN672" s="129">
        <f t="shared" ref="BN672" si="12672">F672/F684</f>
        <v>5.0524308865586273E-2</v>
      </c>
      <c r="BO672" s="130">
        <f t="shared" ref="BO672" si="12673">G672/G684</f>
        <v>8.124346917450366E-2</v>
      </c>
      <c r="BP672" s="131">
        <f t="shared" ref="BP672" si="12674">H672/H684</f>
        <v>5.7557117750439368E-2</v>
      </c>
      <c r="BQ672" s="132">
        <f t="shared" ref="BQ672" si="12675">I672/I684</f>
        <v>6.6852367688022288E-2</v>
      </c>
      <c r="BR672" s="129">
        <f t="shared" ref="BR672" si="12676">J672/J684</f>
        <v>7.1428571428571425E-2</v>
      </c>
      <c r="BS672" s="130">
        <f t="shared" ref="BS672" si="12677">K672/K684</f>
        <v>4.286718200983837E-2</v>
      </c>
      <c r="BT672" s="131">
        <f t="shared" ref="BT672" si="12678">L672/L684</f>
        <v>8.8584474885844755E-2</v>
      </c>
      <c r="BU672" s="129">
        <f t="shared" ref="BU672" si="12679">M672/M684</f>
        <v>4.1807147673634526E-2</v>
      </c>
      <c r="BV672" s="133">
        <f t="shared" ref="BV672" si="12680">N672/N684</f>
        <v>6.5444605242000325E-2</v>
      </c>
      <c r="BW672" s="134">
        <f t="shared" ref="BW672" si="12681">O672/O684</f>
        <v>4.6046208916368368E-2</v>
      </c>
      <c r="BX672" s="129">
        <f t="shared" ref="BX672" si="12682">P672/P684</f>
        <v>7.2223808164430484E-2</v>
      </c>
      <c r="BY672" s="130">
        <f t="shared" ref="BY672" si="12683">Q672/Q684</f>
        <v>4.6712288009520979E-2</v>
      </c>
      <c r="BZ672" s="131">
        <f t="shared" ref="BZ672" si="12684">R672/R684</f>
        <v>5.9716859716859715E-2</v>
      </c>
      <c r="CA672" s="132">
        <f t="shared" ref="CA672" si="12685">S672/S684</f>
        <v>6.1405946096137816E-2</v>
      </c>
      <c r="CB672" s="129">
        <f t="shared" ref="CB672" si="12686">T672/T684</f>
        <v>8.7460484720758694E-2</v>
      </c>
      <c r="CC672" s="130">
        <f t="shared" ref="CC672" si="12687">U672/U684</f>
        <v>2.4852071005917159E-2</v>
      </c>
      <c r="CD672" s="131">
        <f t="shared" ref="CD672" si="12688">V672/V684</f>
        <v>6.9418819188191885E-2</v>
      </c>
      <c r="CE672" s="132">
        <f t="shared" ref="CE672" si="12689">W672/W684</f>
        <v>6.7043847241867044E-2</v>
      </c>
      <c r="CF672" s="129">
        <f t="shared" ref="CF672" si="12690">X672/X684</f>
        <v>7.1023674558186062E-2</v>
      </c>
      <c r="CG672" s="130">
        <f t="shared" ref="CG672" si="12691">Y672/Y684</f>
        <v>5.0643086816720258E-2</v>
      </c>
      <c r="CH672" s="131">
        <f t="shared" ref="CH672" si="12692">Z672/Z684</f>
        <v>6.8405139833711257E-2</v>
      </c>
      <c r="CI672" s="129">
        <f t="shared" ref="CI672" si="12693">AA672/AA684</f>
        <v>6.9403857393337223E-2</v>
      </c>
      <c r="CJ672" s="135">
        <f t="shared" ref="CJ672" si="12694">AB672/AB684</f>
        <v>6.3025797813880069E-2</v>
      </c>
      <c r="CK672" s="136">
        <f t="shared" ref="CK672" si="12695">AC672/AC684</f>
        <v>6.2573789846517125E-2</v>
      </c>
    </row>
    <row r="673" spans="1:89">
      <c r="A673" s="137" t="s">
        <v>29</v>
      </c>
      <c r="B673" s="206">
        <v>249</v>
      </c>
      <c r="C673" s="190">
        <v>406</v>
      </c>
      <c r="D673" s="191">
        <v>170</v>
      </c>
      <c r="E673" s="192">
        <v>269</v>
      </c>
      <c r="F673" s="189">
        <v>253</v>
      </c>
      <c r="G673" s="193">
        <v>325</v>
      </c>
      <c r="H673" s="191">
        <v>467</v>
      </c>
      <c r="I673" s="192">
        <v>498</v>
      </c>
      <c r="J673" s="189">
        <v>143</v>
      </c>
      <c r="K673" s="190">
        <v>40</v>
      </c>
      <c r="L673" s="191">
        <v>348</v>
      </c>
      <c r="M673" s="189">
        <v>120</v>
      </c>
      <c r="N673" s="194">
        <v>491</v>
      </c>
      <c r="O673" s="207">
        <v>325</v>
      </c>
      <c r="P673" s="189">
        <v>252</v>
      </c>
      <c r="Q673" s="190">
        <v>224</v>
      </c>
      <c r="R673" s="191">
        <v>231</v>
      </c>
      <c r="S673" s="192">
        <v>276</v>
      </c>
      <c r="T673" s="189">
        <v>145</v>
      </c>
      <c r="U673" s="193">
        <v>28</v>
      </c>
      <c r="V673" s="191">
        <v>384</v>
      </c>
      <c r="W673" s="208">
        <v>201</v>
      </c>
      <c r="X673" s="189">
        <v>292</v>
      </c>
      <c r="Y673" s="193">
        <v>131</v>
      </c>
      <c r="Z673" s="191">
        <v>415</v>
      </c>
      <c r="AA673" s="189">
        <v>477</v>
      </c>
      <c r="AB673" s="172">
        <f t="shared" si="12366"/>
        <v>3840</v>
      </c>
      <c r="AC673" s="173">
        <f t="shared" si="12367"/>
        <v>3320</v>
      </c>
      <c r="BI673" s="137" t="s">
        <v>29</v>
      </c>
      <c r="BJ673" s="129">
        <f>B673/B684</f>
        <v>5.6385869565217392E-2</v>
      </c>
      <c r="BK673" s="130">
        <f t="shared" ref="BK673" si="12696">C673/C684</f>
        <v>8.0989427488529817E-2</v>
      </c>
      <c r="BL673" s="131">
        <f t="shared" ref="BL673" si="12697">D673/D684</f>
        <v>6.6225165562913912E-2</v>
      </c>
      <c r="BM673" s="132">
        <f t="shared" ref="BM673" si="12698">E673/E684</f>
        <v>8.6662371134020616E-2</v>
      </c>
      <c r="BN673" s="129">
        <f t="shared" ref="BN673" si="12699">F673/F684</f>
        <v>6.0295519542421357E-2</v>
      </c>
      <c r="BO673" s="130">
        <f t="shared" ref="BO673" si="12700">G673/G684</f>
        <v>8.4900731452455594E-2</v>
      </c>
      <c r="BP673" s="131">
        <f t="shared" ref="BP673" si="12701">H673/H684</f>
        <v>6.8394844756883427E-2</v>
      </c>
      <c r="BQ673" s="132">
        <f t="shared" ref="BQ673" si="12702">I673/I684</f>
        <v>7.3009822606655922E-2</v>
      </c>
      <c r="BR673" s="129">
        <f t="shared" ref="BR673" si="12703">J673/J684</f>
        <v>9.1198979591836732E-2</v>
      </c>
      <c r="BS673" s="130">
        <f t="shared" ref="BS673" si="12704">K673/K684</f>
        <v>2.8109627547434995E-2</v>
      </c>
      <c r="BT673" s="131">
        <f t="shared" ref="BT673" si="12705">L673/L684</f>
        <v>0.10593607305936073</v>
      </c>
      <c r="BU673" s="129">
        <f t="shared" ref="BU673" si="12706">M673/M684</f>
        <v>4.0458530006743092E-2</v>
      </c>
      <c r="BV673" s="133">
        <f t="shared" ref="BV673" si="12707">N673/N684</f>
        <v>7.8951599935680974E-2</v>
      </c>
      <c r="BW673" s="134">
        <f t="shared" ref="BW673" si="12708">O673/O684</f>
        <v>5.2879921900423038E-2</v>
      </c>
      <c r="BX673" s="129">
        <f t="shared" ref="BX673" si="12709">P673/P684</f>
        <v>7.1938338566942622E-2</v>
      </c>
      <c r="BY673" s="130">
        <f t="shared" ref="BY673" si="12710">Q673/Q684</f>
        <v>6.6646831300208265E-2</v>
      </c>
      <c r="BZ673" s="131">
        <f t="shared" ref="BZ673" si="12711">R673/R684</f>
        <v>5.9459459459459463E-2</v>
      </c>
      <c r="CA673" s="132">
        <f t="shared" ref="CA673" si="12712">S673/S684</f>
        <v>7.6687968880244511E-2</v>
      </c>
      <c r="CB673" s="129">
        <f t="shared" ref="CB673" si="12713">T673/T684</f>
        <v>0.15279241306638566</v>
      </c>
      <c r="CC673" s="130">
        <f t="shared" ref="CC673" si="12714">U673/U684</f>
        <v>3.3136094674556214E-2</v>
      </c>
      <c r="CD673" s="131">
        <f t="shared" ref="CD673" si="12715">V673/V684</f>
        <v>8.8560885608856083E-2</v>
      </c>
      <c r="CE673" s="132">
        <f t="shared" ref="CE673" si="12716">W673/W684</f>
        <v>5.6859971711456861E-2</v>
      </c>
      <c r="CF673" s="129">
        <f t="shared" ref="CF673" si="12717">X673/X684</f>
        <v>9.7365788596198738E-2</v>
      </c>
      <c r="CG673" s="130">
        <f t="shared" ref="CG673" si="12718">Y673/Y684</f>
        <v>5.2652733118971062E-2</v>
      </c>
      <c r="CH673" s="131">
        <f t="shared" ref="CH673" si="12719">Z673/Z684</f>
        <v>7.8420256991685561E-2</v>
      </c>
      <c r="CI673" s="129">
        <f t="shared" ref="CI673" si="12720">AA673/AA684</f>
        <v>6.969608416130918E-2</v>
      </c>
      <c r="CJ673" s="135">
        <f t="shared" ref="CJ673" si="12721">AB673/AB684</f>
        <v>7.6734008752472868E-2</v>
      </c>
      <c r="CK673" s="136">
        <f t="shared" ref="CK673" si="12722">AC673/AC684</f>
        <v>6.6435875372701264E-2</v>
      </c>
    </row>
    <row r="674" spans="1:89">
      <c r="A674" s="146" t="s">
        <v>30</v>
      </c>
      <c r="B674" s="203">
        <v>280</v>
      </c>
      <c r="C674" s="197">
        <v>446</v>
      </c>
      <c r="D674" s="198">
        <v>159</v>
      </c>
      <c r="E674" s="199">
        <v>202</v>
      </c>
      <c r="F674" s="196">
        <v>295</v>
      </c>
      <c r="G674" s="200">
        <v>414</v>
      </c>
      <c r="H674" s="198">
        <v>543</v>
      </c>
      <c r="I674" s="199">
        <v>613</v>
      </c>
      <c r="J674" s="196">
        <v>147</v>
      </c>
      <c r="K674" s="197">
        <v>63</v>
      </c>
      <c r="L674" s="198">
        <v>323</v>
      </c>
      <c r="M674" s="196">
        <v>114</v>
      </c>
      <c r="N674" s="201">
        <v>546</v>
      </c>
      <c r="O674" s="204">
        <v>452</v>
      </c>
      <c r="P674" s="196">
        <v>329</v>
      </c>
      <c r="Q674" s="197">
        <v>304</v>
      </c>
      <c r="R674" s="198">
        <v>259</v>
      </c>
      <c r="S674" s="199">
        <v>366</v>
      </c>
      <c r="T674" s="196">
        <v>177</v>
      </c>
      <c r="U674" s="200">
        <v>20</v>
      </c>
      <c r="V674" s="198">
        <v>441</v>
      </c>
      <c r="W674" s="205">
        <v>206</v>
      </c>
      <c r="X674" s="196">
        <v>323</v>
      </c>
      <c r="Y674" s="200">
        <v>196</v>
      </c>
      <c r="Z674" s="198">
        <v>390</v>
      </c>
      <c r="AA674" s="196">
        <v>598</v>
      </c>
      <c r="AB674" s="172">
        <f t="shared" si="12366"/>
        <v>4212</v>
      </c>
      <c r="AC674" s="173">
        <f t="shared" si="12367"/>
        <v>3994</v>
      </c>
      <c r="BI674" s="146" t="s">
        <v>30</v>
      </c>
      <c r="BJ674" s="129">
        <f>B674/B684</f>
        <v>6.3405797101449279E-2</v>
      </c>
      <c r="BK674" s="130">
        <f t="shared" ref="BK674" si="12723">C674/C684</f>
        <v>8.8968681428286456E-2</v>
      </c>
      <c r="BL674" s="131">
        <f t="shared" ref="BL674" si="12724">D674/D684</f>
        <v>6.1940007791195947E-2</v>
      </c>
      <c r="BM674" s="132">
        <f t="shared" ref="BM674" si="12725">E674/E684</f>
        <v>6.5077319587628871E-2</v>
      </c>
      <c r="BN674" s="129">
        <f t="shared" ref="BN674" si="12726">F674/F684</f>
        <v>7.0305052430886555E-2</v>
      </c>
      <c r="BO674" s="130">
        <f t="shared" ref="BO674" si="12727">G674/G684</f>
        <v>0.10815047021943573</v>
      </c>
      <c r="BP674" s="131">
        <f t="shared" ref="BP674" si="12728">H674/H684</f>
        <v>7.9525483304042174E-2</v>
      </c>
      <c r="BQ674" s="132">
        <f t="shared" ref="BQ674" si="12729">I674/I684</f>
        <v>8.9869520598152758E-2</v>
      </c>
      <c r="BR674" s="129">
        <f t="shared" ref="BR674" si="12730">J674/J684</f>
        <v>9.375E-2</v>
      </c>
      <c r="BS674" s="130">
        <f t="shared" ref="BS674" si="12731">K674/K684</f>
        <v>4.4272663387210122E-2</v>
      </c>
      <c r="BT674" s="131">
        <f t="shared" ref="BT674" si="12732">L674/L684</f>
        <v>9.832572298325723E-2</v>
      </c>
      <c r="BU674" s="129">
        <f t="shared" ref="BU674" si="12733">M674/M684</f>
        <v>3.8435603506405937E-2</v>
      </c>
      <c r="BV674" s="133">
        <f t="shared" ref="BV674" si="12734">N674/N684</f>
        <v>8.7795465508924267E-2</v>
      </c>
      <c r="BW674" s="134">
        <f t="shared" ref="BW674" si="12735">O674/O684</f>
        <v>7.354376830458835E-2</v>
      </c>
      <c r="BX674" s="129">
        <f t="shared" ref="BX674" si="12736">P674/P684</f>
        <v>9.3919497573508426E-2</v>
      </c>
      <c r="BY674" s="130">
        <f t="shared" ref="BY674" si="12737">Q674/Q684</f>
        <v>9.0449271050282651E-2</v>
      </c>
      <c r="BZ674" s="131">
        <f t="shared" ref="BZ674" si="12738">R674/R684</f>
        <v>6.6666666666666666E-2</v>
      </c>
      <c r="CA674" s="132">
        <f t="shared" ref="CA674" si="12739">S674/S684</f>
        <v>0.10169491525423729</v>
      </c>
      <c r="CB674" s="129">
        <f t="shared" ref="CB674" si="12740">T674/T684</f>
        <v>0.18651211801896733</v>
      </c>
      <c r="CC674" s="130">
        <f t="shared" ref="CC674" si="12741">U674/U684</f>
        <v>2.3668639053254437E-2</v>
      </c>
      <c r="CD674" s="131">
        <f t="shared" ref="CD674" si="12742">V674/V684</f>
        <v>0.10170664206642066</v>
      </c>
      <c r="CE674" s="132">
        <f t="shared" ref="CE674" si="12743">W674/W684</f>
        <v>5.8274398868458276E-2</v>
      </c>
      <c r="CF674" s="129">
        <f t="shared" ref="CF674" si="12744">X674/X684</f>
        <v>0.10770256752250751</v>
      </c>
      <c r="CG674" s="130">
        <f t="shared" ref="CG674" si="12745">Y674/Y684</f>
        <v>7.8778135048231515E-2</v>
      </c>
      <c r="CH674" s="131">
        <f t="shared" ref="CH674" si="12746">Z674/Z684</f>
        <v>7.3696145124716547E-2</v>
      </c>
      <c r="CI674" s="129">
        <f t="shared" ref="CI674" si="12747">AA674/AA684</f>
        <v>8.7375803623611928E-2</v>
      </c>
      <c r="CJ674" s="135">
        <f t="shared" ref="CJ674" si="12748">AB674/AB684</f>
        <v>8.4167615850368679E-2</v>
      </c>
      <c r="CK674" s="136">
        <f t="shared" ref="CK674" si="12749">AC674/AC684</f>
        <v>7.992315850559302E-2</v>
      </c>
    </row>
    <row r="675" spans="1:89">
      <c r="A675" s="137" t="s">
        <v>31</v>
      </c>
      <c r="B675" s="206">
        <v>339</v>
      </c>
      <c r="C675" s="190">
        <v>525</v>
      </c>
      <c r="D675" s="191">
        <v>124</v>
      </c>
      <c r="E675" s="192">
        <v>240</v>
      </c>
      <c r="F675" s="189">
        <v>171</v>
      </c>
      <c r="G675" s="193">
        <v>432</v>
      </c>
      <c r="H675" s="191">
        <v>482</v>
      </c>
      <c r="I675" s="192">
        <v>627</v>
      </c>
      <c r="J675" s="189">
        <v>141</v>
      </c>
      <c r="K675" s="190">
        <v>52</v>
      </c>
      <c r="L675" s="191">
        <v>250</v>
      </c>
      <c r="M675" s="189">
        <v>109</v>
      </c>
      <c r="N675" s="194">
        <v>510</v>
      </c>
      <c r="O675" s="207">
        <v>370</v>
      </c>
      <c r="P675" s="189">
        <v>254</v>
      </c>
      <c r="Q675" s="190">
        <v>323</v>
      </c>
      <c r="R675" s="191">
        <v>207</v>
      </c>
      <c r="S675" s="192">
        <v>297</v>
      </c>
      <c r="T675" s="189">
        <v>90</v>
      </c>
      <c r="U675" s="193">
        <v>27</v>
      </c>
      <c r="V675" s="191">
        <v>527</v>
      </c>
      <c r="W675" s="208">
        <v>154</v>
      </c>
      <c r="X675" s="189">
        <v>260</v>
      </c>
      <c r="Y675" s="193">
        <v>203</v>
      </c>
      <c r="Z675" s="191">
        <v>245</v>
      </c>
      <c r="AA675" s="189">
        <v>594</v>
      </c>
      <c r="AB675" s="172">
        <f t="shared" si="12366"/>
        <v>3600</v>
      </c>
      <c r="AC675" s="173">
        <f t="shared" si="12367"/>
        <v>3953</v>
      </c>
      <c r="BI675" s="137" t="s">
        <v>31</v>
      </c>
      <c r="BJ675" s="129">
        <f>B675/B684</f>
        <v>7.6766304347826081E-2</v>
      </c>
      <c r="BK675" s="130">
        <f t="shared" ref="BK675" si="12750">C675/C684</f>
        <v>0.1047277079593058</v>
      </c>
      <c r="BL675" s="131">
        <f t="shared" ref="BL675" si="12751">D675/D684</f>
        <v>4.8305414881184262E-2</v>
      </c>
      <c r="BM675" s="132">
        <f t="shared" ref="BM675" si="12752">E675/E684</f>
        <v>7.7319587628865982E-2</v>
      </c>
      <c r="BN675" s="129">
        <f t="shared" ref="BN675" si="12753">F675/F684</f>
        <v>4.075309818875119E-2</v>
      </c>
      <c r="BO675" s="130">
        <f t="shared" ref="BO675" si="12754">G675/G684</f>
        <v>0.11285266457680251</v>
      </c>
      <c r="BP675" s="131">
        <f t="shared" ref="BP675" si="12755">H675/H684</f>
        <v>7.0591681312243706E-2</v>
      </c>
      <c r="BQ675" s="132">
        <f t="shared" ref="BQ675" si="12756">I675/I684</f>
        <v>9.1922005571030641E-2</v>
      </c>
      <c r="BR675" s="129">
        <f t="shared" ref="BR675" si="12757">J675/J684</f>
        <v>8.9923469387755098E-2</v>
      </c>
      <c r="BS675" s="130">
        <f t="shared" ref="BS675" si="12758">K675/K684</f>
        <v>3.6542515811665496E-2</v>
      </c>
      <c r="BT675" s="131">
        <f t="shared" ref="BT675" si="12759">L675/L684</f>
        <v>7.6103500761035003E-2</v>
      </c>
      <c r="BU675" s="129">
        <f t="shared" ref="BU675" si="12760">M675/M684</f>
        <v>3.6749831422791639E-2</v>
      </c>
      <c r="BV675" s="133">
        <f t="shared" ref="BV675" si="12761">N675/N684</f>
        <v>8.2006753497346846E-2</v>
      </c>
      <c r="BW675" s="134">
        <f t="shared" ref="BW675" si="12762">O675/O684</f>
        <v>6.0201757240481615E-2</v>
      </c>
      <c r="BX675" s="129">
        <f t="shared" ref="BX675" si="12763">P675/P684</f>
        <v>7.2509277761918359E-2</v>
      </c>
      <c r="BY675" s="130">
        <f t="shared" ref="BY675" si="12764">Q675/Q684</f>
        <v>9.6102350490925317E-2</v>
      </c>
      <c r="BZ675" s="131">
        <f t="shared" ref="BZ675" si="12765">R675/R684</f>
        <v>5.3281853281853281E-2</v>
      </c>
      <c r="CA675" s="132">
        <f t="shared" ref="CA675" si="12766">S675/S684</f>
        <v>8.252292303417616E-2</v>
      </c>
      <c r="CB675" s="129">
        <f t="shared" ref="CB675" si="12767">T675/T684</f>
        <v>9.4836670179135926E-2</v>
      </c>
      <c r="CC675" s="130">
        <f t="shared" ref="CC675" si="12768">U675/U684</f>
        <v>3.1952662721893489E-2</v>
      </c>
      <c r="CD675" s="131">
        <f t="shared" ref="CD675" si="12769">V675/V684</f>
        <v>0.12154059040590406</v>
      </c>
      <c r="CE675" s="132">
        <f t="shared" ref="CE675" si="12770">W675/W684</f>
        <v>4.3564356435643561E-2</v>
      </c>
      <c r="CF675" s="129">
        <f t="shared" ref="CF675" si="12771">X675/X684</f>
        <v>8.6695565188396134E-2</v>
      </c>
      <c r="CG675" s="130">
        <f t="shared" ref="CG675" si="12772">Y675/Y684</f>
        <v>8.159163987138264E-2</v>
      </c>
      <c r="CH675" s="131">
        <f t="shared" ref="CH675" si="12773">Z675/Z684</f>
        <v>4.6296296296296294E-2</v>
      </c>
      <c r="CI675" s="129">
        <f t="shared" ref="CI675" si="12774">AA675/AA684</f>
        <v>8.6791350087668029E-2</v>
      </c>
      <c r="CJ675" s="135">
        <f t="shared" ref="CJ675" si="12775">AB675/AB684</f>
        <v>7.1938133205443316E-2</v>
      </c>
      <c r="CK675" s="136">
        <f t="shared" ref="CK675" si="12776">AC675/AC684</f>
        <v>7.9102715466351836E-2</v>
      </c>
    </row>
    <row r="676" spans="1:89">
      <c r="A676" s="146" t="s">
        <v>32</v>
      </c>
      <c r="B676" s="203">
        <v>296</v>
      </c>
      <c r="C676" s="197">
        <v>425</v>
      </c>
      <c r="D676" s="198">
        <v>85</v>
      </c>
      <c r="E676" s="199">
        <v>248</v>
      </c>
      <c r="F676" s="196">
        <v>171</v>
      </c>
      <c r="G676" s="200">
        <v>433</v>
      </c>
      <c r="H676" s="198">
        <v>430</v>
      </c>
      <c r="I676" s="199">
        <v>631</v>
      </c>
      <c r="J676" s="196">
        <v>101</v>
      </c>
      <c r="K676" s="197">
        <v>40</v>
      </c>
      <c r="L676" s="198">
        <v>326</v>
      </c>
      <c r="M676" s="196">
        <v>84</v>
      </c>
      <c r="N676" s="201">
        <v>568</v>
      </c>
      <c r="O676" s="204">
        <v>359</v>
      </c>
      <c r="P676" s="196">
        <v>170</v>
      </c>
      <c r="Q676" s="197">
        <v>302</v>
      </c>
      <c r="R676" s="198">
        <v>168</v>
      </c>
      <c r="S676" s="199">
        <v>320</v>
      </c>
      <c r="T676" s="196">
        <v>38</v>
      </c>
      <c r="U676" s="200">
        <v>19</v>
      </c>
      <c r="V676" s="198">
        <v>550</v>
      </c>
      <c r="W676" s="205">
        <v>143</v>
      </c>
      <c r="X676" s="196">
        <v>132</v>
      </c>
      <c r="Y676" s="200">
        <v>168</v>
      </c>
      <c r="Z676" s="198">
        <v>245</v>
      </c>
      <c r="AA676" s="196">
        <v>543</v>
      </c>
      <c r="AB676" s="172">
        <f t="shared" si="12366"/>
        <v>3280</v>
      </c>
      <c r="AC676" s="173">
        <f t="shared" si="12367"/>
        <v>3715</v>
      </c>
      <c r="BI676" s="146" t="s">
        <v>32</v>
      </c>
      <c r="BJ676" s="129">
        <f>B676/B684</f>
        <v>6.7028985507246383E-2</v>
      </c>
      <c r="BK676" s="130">
        <f t="shared" ref="BK676" si="12777">C676/C684</f>
        <v>8.4779573109914227E-2</v>
      </c>
      <c r="BL676" s="131">
        <f t="shared" ref="BL676" si="12778">D676/D684</f>
        <v>3.3112582781456956E-2</v>
      </c>
      <c r="BM676" s="132">
        <f t="shared" ref="BM676" si="12779">E676/E684</f>
        <v>7.9896907216494839E-2</v>
      </c>
      <c r="BN676" s="129">
        <f t="shared" ref="BN676" si="12780">F676/F684</f>
        <v>4.075309818875119E-2</v>
      </c>
      <c r="BO676" s="130">
        <f t="shared" ref="BO676" si="12781">G676/G684</f>
        <v>0.11311389759665622</v>
      </c>
      <c r="BP676" s="131">
        <f t="shared" ref="BP676" si="12782">H676/H684</f>
        <v>6.2975981253661398E-2</v>
      </c>
      <c r="BQ676" s="132">
        <f t="shared" ref="BQ676" si="12783">I676/I684</f>
        <v>9.2508429848995752E-2</v>
      </c>
      <c r="BR676" s="129">
        <f t="shared" ref="BR676" si="12784">J676/J684</f>
        <v>6.4413265306122444E-2</v>
      </c>
      <c r="BS676" s="130">
        <f t="shared" ref="BS676" si="12785">K676/K684</f>
        <v>2.8109627547434995E-2</v>
      </c>
      <c r="BT676" s="131">
        <f t="shared" ref="BT676" si="12786">L676/L684</f>
        <v>9.9238964992389656E-2</v>
      </c>
      <c r="BU676" s="129">
        <f t="shared" ref="BU676" si="12787">M676/M684</f>
        <v>2.8320971004720162E-2</v>
      </c>
      <c r="BV676" s="133">
        <f t="shared" ref="BV676" si="12788">N676/N684</f>
        <v>9.1333011738221573E-2</v>
      </c>
      <c r="BW676" s="134">
        <f t="shared" ref="BW676" si="12789">O676/O684</f>
        <v>5.8411975268467295E-2</v>
      </c>
      <c r="BX676" s="129">
        <f t="shared" ref="BX676" si="12790">P676/P684</f>
        <v>4.8529831572937485E-2</v>
      </c>
      <c r="BY676" s="130">
        <f t="shared" ref="BY676" si="12791">Q676/Q684</f>
        <v>8.9854210056530798E-2</v>
      </c>
      <c r="BZ676" s="131">
        <f t="shared" ref="BZ676" si="12792">R676/R684</f>
        <v>4.3243243243243246E-2</v>
      </c>
      <c r="CA676" s="132">
        <f t="shared" ref="CA676" si="12793">S676/S684</f>
        <v>8.8913587107529876E-2</v>
      </c>
      <c r="CB676" s="129">
        <f t="shared" ref="CB676" si="12794">T676/T684</f>
        <v>4.0042149631190724E-2</v>
      </c>
      <c r="CC676" s="130">
        <f t="shared" ref="CC676" si="12795">U676/U684</f>
        <v>2.2485207100591716E-2</v>
      </c>
      <c r="CD676" s="131">
        <f t="shared" ref="CD676" si="12796">V676/V684</f>
        <v>0.1268450184501845</v>
      </c>
      <c r="CE676" s="132">
        <f t="shared" ref="CE676" si="12797">W676/W684</f>
        <v>4.0452616690240452E-2</v>
      </c>
      <c r="CF676" s="129">
        <f t="shared" ref="CF676" si="12798">X676/X684</f>
        <v>4.4014671557185726E-2</v>
      </c>
      <c r="CG676" s="130">
        <f t="shared" ref="CG676" si="12799">Y676/Y684</f>
        <v>6.7524115755627015E-2</v>
      </c>
      <c r="CH676" s="131">
        <f t="shared" ref="CH676" si="12800">Z676/Z684</f>
        <v>4.6296296296296294E-2</v>
      </c>
      <c r="CI676" s="129">
        <f t="shared" ref="CI676" si="12801">AA676/AA684</f>
        <v>7.9339567504383396E-2</v>
      </c>
      <c r="CJ676" s="135">
        <f t="shared" ref="CJ676" si="12802">AB676/AB684</f>
        <v>6.5543632476070576E-2</v>
      </c>
      <c r="CK676" s="136">
        <f t="shared" ref="CK676" si="12803">AC676/AC684</f>
        <v>7.4340143677585901E-2</v>
      </c>
    </row>
    <row r="677" spans="1:89">
      <c r="A677" s="137" t="s">
        <v>33</v>
      </c>
      <c r="B677" s="206">
        <v>150</v>
      </c>
      <c r="C677" s="190">
        <v>288</v>
      </c>
      <c r="D677" s="191">
        <v>44</v>
      </c>
      <c r="E677" s="192">
        <v>221</v>
      </c>
      <c r="F677" s="189">
        <v>95</v>
      </c>
      <c r="G677" s="193">
        <v>268</v>
      </c>
      <c r="H677" s="191">
        <v>158</v>
      </c>
      <c r="I677" s="192">
        <v>479</v>
      </c>
      <c r="J677" s="189">
        <v>35</v>
      </c>
      <c r="K677" s="190">
        <v>56</v>
      </c>
      <c r="L677" s="191">
        <v>276</v>
      </c>
      <c r="M677" s="189">
        <v>75</v>
      </c>
      <c r="N677" s="194">
        <v>276</v>
      </c>
      <c r="O677" s="207">
        <v>203</v>
      </c>
      <c r="P677" s="189">
        <v>77</v>
      </c>
      <c r="Q677" s="190">
        <v>161</v>
      </c>
      <c r="R677" s="191">
        <v>95</v>
      </c>
      <c r="S677" s="192">
        <v>163</v>
      </c>
      <c r="T677" s="189">
        <v>28</v>
      </c>
      <c r="U677" s="193">
        <v>13</v>
      </c>
      <c r="V677" s="191">
        <v>256</v>
      </c>
      <c r="W677" s="208">
        <v>106</v>
      </c>
      <c r="X677" s="189">
        <v>77</v>
      </c>
      <c r="Y677" s="193">
        <v>93</v>
      </c>
      <c r="Z677" s="191">
        <v>173</v>
      </c>
      <c r="AA677" s="189">
        <v>341</v>
      </c>
      <c r="AB677" s="172">
        <f t="shared" si="12366"/>
        <v>1740</v>
      </c>
      <c r="AC677" s="173">
        <f t="shared" si="12367"/>
        <v>2467</v>
      </c>
      <c r="BI677" s="137" t="s">
        <v>33</v>
      </c>
      <c r="BJ677" s="129">
        <f>B677/B684</f>
        <v>3.3967391304347824E-2</v>
      </c>
      <c r="BK677" s="130">
        <f t="shared" ref="BK677" si="12804">C677/C684</f>
        <v>5.7450628366247758E-2</v>
      </c>
      <c r="BL677" s="131">
        <f t="shared" ref="BL677" si="12805">D677/D684</f>
        <v>1.7140631086871836E-2</v>
      </c>
      <c r="BM677" s="132">
        <f t="shared" ref="BM677" si="12806">E677/E684</f>
        <v>7.119845360824742E-2</v>
      </c>
      <c r="BN677" s="129">
        <f t="shared" ref="BN677" si="12807">F677/F684</f>
        <v>2.2640610104861774E-2</v>
      </c>
      <c r="BO677" s="130">
        <f t="shared" ref="BO677" si="12808">G677/G684</f>
        <v>7.0010449320794144E-2</v>
      </c>
      <c r="BP677" s="131">
        <f t="shared" ref="BP677" si="12809">H677/H684</f>
        <v>2.3140011716461628E-2</v>
      </c>
      <c r="BQ677" s="132">
        <f t="shared" ref="BQ677" si="12810">I677/I684</f>
        <v>7.0224307286321661E-2</v>
      </c>
      <c r="BR677" s="129">
        <f t="shared" ref="BR677" si="12811">J677/J684</f>
        <v>2.2321428571428572E-2</v>
      </c>
      <c r="BS677" s="130">
        <f t="shared" ref="BS677" si="12812">K677/K684</f>
        <v>3.9353478566408993E-2</v>
      </c>
      <c r="BT677" s="131">
        <f t="shared" ref="BT677" si="12813">L677/L684</f>
        <v>8.4018264840182655E-2</v>
      </c>
      <c r="BU677" s="129">
        <f t="shared" ref="BU677" si="12814">M677/M684</f>
        <v>2.528658125421443E-2</v>
      </c>
      <c r="BV677" s="133">
        <f t="shared" ref="BV677" si="12815">N677/N684</f>
        <v>4.4380125422093582E-2</v>
      </c>
      <c r="BW677" s="134">
        <f t="shared" ref="BW677" si="12816">O677/O684</f>
        <v>3.3029612756264239E-2</v>
      </c>
      <c r="BX677" s="129">
        <f t="shared" ref="BX677" si="12817">P677/P684</f>
        <v>2.19811590065658E-2</v>
      </c>
      <c r="BY677" s="130">
        <f t="shared" ref="BY677" si="12818">Q677/Q684</f>
        <v>4.7902409997024692E-2</v>
      </c>
      <c r="BZ677" s="131">
        <f t="shared" ref="BZ677" si="12819">R677/R684</f>
        <v>2.4453024453024452E-2</v>
      </c>
      <c r="CA677" s="132">
        <f t="shared" ref="CA677" si="12820">S677/S684</f>
        <v>4.5290358432898026E-2</v>
      </c>
      <c r="CB677" s="129">
        <f t="shared" ref="CB677" si="12821">T677/T684</f>
        <v>2.9504741833508957E-2</v>
      </c>
      <c r="CC677" s="130">
        <f t="shared" ref="CC677" si="12822">U677/U684</f>
        <v>1.5384615384615385E-2</v>
      </c>
      <c r="CD677" s="131">
        <f t="shared" ref="CD677" si="12823">V677/V684</f>
        <v>5.9040590405904057E-2</v>
      </c>
      <c r="CE677" s="132">
        <f t="shared" ref="CE677" si="12824">W677/W684</f>
        <v>2.9985855728429985E-2</v>
      </c>
      <c r="CF677" s="129">
        <f t="shared" ref="CF677" si="12825">X677/X684</f>
        <v>2.567522507502501E-2</v>
      </c>
      <c r="CG677" s="130">
        <f t="shared" ref="CG677" si="12826">Y677/Y684</f>
        <v>3.7379421221864953E-2</v>
      </c>
      <c r="CH677" s="131">
        <f t="shared" ref="CH677" si="12827">Z677/Z684</f>
        <v>3.2690854119425551E-2</v>
      </c>
      <c r="CI677" s="129">
        <f t="shared" ref="CI677" si="12828">AA677/AA684</f>
        <v>4.9824663939216834E-2</v>
      </c>
      <c r="CJ677" s="135">
        <f t="shared" ref="CJ677" si="12829">AB677/AB684</f>
        <v>3.4770097715964274E-2</v>
      </c>
      <c r="CK677" s="136">
        <f t="shared" ref="CK677" si="12830">AC677/AC684</f>
        <v>4.9366657995317469E-2</v>
      </c>
    </row>
    <row r="678" spans="1:89">
      <c r="A678" s="146" t="s">
        <v>34</v>
      </c>
      <c r="B678" s="203">
        <v>2</v>
      </c>
      <c r="C678" s="197">
        <v>88</v>
      </c>
      <c r="D678" s="198">
        <v>5</v>
      </c>
      <c r="E678" s="199">
        <v>49</v>
      </c>
      <c r="F678" s="196">
        <v>18</v>
      </c>
      <c r="G678" s="200">
        <v>74</v>
      </c>
      <c r="H678" s="198">
        <v>24</v>
      </c>
      <c r="I678" s="199">
        <v>98</v>
      </c>
      <c r="J678" s="196">
        <v>8</v>
      </c>
      <c r="K678" s="197">
        <v>26</v>
      </c>
      <c r="L678" s="198">
        <v>50</v>
      </c>
      <c r="M678" s="196">
        <v>22</v>
      </c>
      <c r="N678" s="201">
        <v>52</v>
      </c>
      <c r="O678" s="204">
        <v>67</v>
      </c>
      <c r="P678" s="196">
        <v>32</v>
      </c>
      <c r="Q678" s="197">
        <v>59</v>
      </c>
      <c r="R678" s="198">
        <v>39</v>
      </c>
      <c r="S678" s="199">
        <v>67</v>
      </c>
      <c r="T678" s="196">
        <v>14</v>
      </c>
      <c r="U678" s="200">
        <v>4</v>
      </c>
      <c r="V678" s="198">
        <v>64</v>
      </c>
      <c r="W678" s="205">
        <v>29</v>
      </c>
      <c r="X678" s="196">
        <v>24</v>
      </c>
      <c r="Y678" s="200">
        <v>53</v>
      </c>
      <c r="Z678" s="198">
        <v>78</v>
      </c>
      <c r="AA678" s="196">
        <v>166</v>
      </c>
      <c r="AB678" s="172">
        <f t="shared" si="12366"/>
        <v>410</v>
      </c>
      <c r="AC678" s="173">
        <f t="shared" si="12367"/>
        <v>802</v>
      </c>
      <c r="BI678" s="146" t="s">
        <v>34</v>
      </c>
      <c r="BJ678" s="129">
        <f>B678/B684</f>
        <v>4.5289855072463769E-4</v>
      </c>
      <c r="BK678" s="130">
        <f t="shared" ref="BK678" si="12831">C678/C684</f>
        <v>1.7554358667464593E-2</v>
      </c>
      <c r="BL678" s="131">
        <f t="shared" ref="BL678" si="12832">D678/D684</f>
        <v>1.9477989871445266E-3</v>
      </c>
      <c r="BM678" s="132">
        <f t="shared" ref="BM678" si="12833">E678/E684</f>
        <v>1.5786082474226804E-2</v>
      </c>
      <c r="BN678" s="129">
        <f t="shared" ref="BN678" si="12834">F678/F684</f>
        <v>4.2897998093422308E-3</v>
      </c>
      <c r="BO678" s="130">
        <f t="shared" ref="BO678" si="12835">G678/G684</f>
        <v>1.9331243469174503E-2</v>
      </c>
      <c r="BP678" s="131">
        <f t="shared" ref="BP678" si="12836">H678/H684</f>
        <v>3.5149384885764497E-3</v>
      </c>
      <c r="BQ678" s="132">
        <f t="shared" ref="BQ678" si="12837">I678/I684</f>
        <v>1.4367394810145141E-2</v>
      </c>
      <c r="BR678" s="129">
        <f t="shared" ref="BR678" si="12838">J678/J684</f>
        <v>5.1020408163265302E-3</v>
      </c>
      <c r="BS678" s="130">
        <f t="shared" ref="BS678" si="12839">K678/K684</f>
        <v>1.8271257905832748E-2</v>
      </c>
      <c r="BT678" s="131">
        <f t="shared" ref="BT678" si="12840">L678/L684</f>
        <v>1.5220700152207001E-2</v>
      </c>
      <c r="BU678" s="129">
        <f t="shared" ref="BU678" si="12841">M678/M684</f>
        <v>7.4173971679028991E-3</v>
      </c>
      <c r="BV678" s="133">
        <f t="shared" ref="BV678" si="12842">N678/N684</f>
        <v>8.3614729056118355E-3</v>
      </c>
      <c r="BW678" s="134">
        <f t="shared" ref="BW678" si="12843">O678/O684</f>
        <v>1.0901399284087211E-2</v>
      </c>
      <c r="BX678" s="129">
        <f t="shared" ref="BX678" si="12844">P678/P684</f>
        <v>9.1350271196117619E-3</v>
      </c>
      <c r="BY678" s="130">
        <f t="shared" ref="BY678" si="12845">Q678/Q684</f>
        <v>1.7554299315679856E-2</v>
      </c>
      <c r="BZ678" s="131">
        <f t="shared" ref="BZ678" si="12846">R678/R684</f>
        <v>1.0038610038610039E-2</v>
      </c>
      <c r="CA678" s="132">
        <f t="shared" ref="CA678" si="12847">S678/S684</f>
        <v>1.8616282300639067E-2</v>
      </c>
      <c r="CB678" s="129">
        <f t="shared" ref="CB678" si="12848">T678/T684</f>
        <v>1.4752370916754479E-2</v>
      </c>
      <c r="CC678" s="130">
        <f t="shared" ref="CC678" si="12849">U678/U684</f>
        <v>4.7337278106508876E-3</v>
      </c>
      <c r="CD678" s="131">
        <f t="shared" ref="CD678" si="12850">V678/V684</f>
        <v>1.4760147601476014E-2</v>
      </c>
      <c r="CE678" s="132">
        <f t="shared" ref="CE678" si="12851">W678/W684</f>
        <v>8.2036775106082045E-3</v>
      </c>
      <c r="CF678" s="129">
        <f t="shared" ref="CF678" si="12852">X678/X684</f>
        <v>8.002667555851951E-3</v>
      </c>
      <c r="CG678" s="130">
        <f t="shared" ref="CG678" si="12853">Y678/Y684</f>
        <v>2.130225080385852E-2</v>
      </c>
      <c r="CH678" s="131">
        <f t="shared" ref="CH678" si="12854">Z678/Z684</f>
        <v>1.4739229024943311E-2</v>
      </c>
      <c r="CI678" s="129">
        <f t="shared" ref="CI678" si="12855">AA678/AA684</f>
        <v>2.4254821741671536E-2</v>
      </c>
      <c r="CJ678" s="135">
        <f t="shared" ref="CJ678" si="12856">AB678/AB684</f>
        <v>8.192954059508822E-3</v>
      </c>
      <c r="CK678" s="136">
        <f t="shared" ref="CK678" si="12857">AC678/AC684</f>
        <v>1.6048666279791086E-2</v>
      </c>
    </row>
    <row r="679" spans="1:89">
      <c r="A679" s="137" t="s">
        <v>35</v>
      </c>
      <c r="B679" s="206">
        <v>0</v>
      </c>
      <c r="C679" s="190">
        <v>21</v>
      </c>
      <c r="D679" s="191">
        <v>0</v>
      </c>
      <c r="E679" s="192">
        <v>23</v>
      </c>
      <c r="F679" s="189">
        <v>0</v>
      </c>
      <c r="G679" s="193">
        <v>6</v>
      </c>
      <c r="H679" s="191">
        <v>8</v>
      </c>
      <c r="I679" s="192">
        <v>14</v>
      </c>
      <c r="J679" s="189">
        <v>2</v>
      </c>
      <c r="K679" s="190">
        <v>1</v>
      </c>
      <c r="L679" s="191">
        <v>4</v>
      </c>
      <c r="M679" s="189">
        <v>2</v>
      </c>
      <c r="N679" s="194">
        <v>7</v>
      </c>
      <c r="O679" s="207">
        <v>8</v>
      </c>
      <c r="P679" s="189">
        <v>5</v>
      </c>
      <c r="Q679" s="190">
        <v>4</v>
      </c>
      <c r="R679" s="191">
        <v>2</v>
      </c>
      <c r="S679" s="192">
        <v>3</v>
      </c>
      <c r="T679" s="189">
        <v>3</v>
      </c>
      <c r="U679" s="193">
        <v>0</v>
      </c>
      <c r="V679" s="191">
        <v>3</v>
      </c>
      <c r="W679" s="208">
        <v>2</v>
      </c>
      <c r="X679" s="189">
        <v>1</v>
      </c>
      <c r="Y679" s="193">
        <v>3</v>
      </c>
      <c r="Z679" s="191">
        <v>2</v>
      </c>
      <c r="AA679" s="189">
        <v>19</v>
      </c>
      <c r="AB679" s="172">
        <f t="shared" si="12366"/>
        <v>37</v>
      </c>
      <c r="AC679" s="173">
        <f t="shared" si="12367"/>
        <v>106</v>
      </c>
      <c r="BI679" s="137" t="s">
        <v>35</v>
      </c>
      <c r="BJ679" s="129">
        <f>B679/B684</f>
        <v>0</v>
      </c>
      <c r="BK679" s="130">
        <f t="shared" ref="BK679" si="12858">C679/C684</f>
        <v>4.1891083183722318E-3</v>
      </c>
      <c r="BL679" s="131">
        <f t="shared" ref="BL679" si="12859">D679/D684</f>
        <v>0</v>
      </c>
      <c r="BM679" s="132">
        <f t="shared" ref="BM679" si="12860">E679/E684</f>
        <v>7.4097938144329894E-3</v>
      </c>
      <c r="BN679" s="129">
        <f t="shared" ref="BN679" si="12861">F679/F684</f>
        <v>0</v>
      </c>
      <c r="BO679" s="130">
        <f t="shared" ref="BO679" si="12862">G679/G684</f>
        <v>1.567398119122257E-3</v>
      </c>
      <c r="BP679" s="131">
        <f t="shared" ref="BP679" si="12863">H679/H684</f>
        <v>1.1716461628588166E-3</v>
      </c>
      <c r="BQ679" s="132">
        <f t="shared" ref="BQ679" si="12864">I679/I684</f>
        <v>2.052484972877877E-3</v>
      </c>
      <c r="BR679" s="129">
        <f t="shared" ref="BR679" si="12865">J679/J684</f>
        <v>1.2755102040816326E-3</v>
      </c>
      <c r="BS679" s="130">
        <f t="shared" ref="BS679" si="12866">K679/K684</f>
        <v>7.0274068868587491E-4</v>
      </c>
      <c r="BT679" s="131">
        <f t="shared" ref="BT679" si="12867">L679/L684</f>
        <v>1.2176560121765602E-3</v>
      </c>
      <c r="BU679" s="129">
        <f t="shared" ref="BU679" si="12868">M679/M684</f>
        <v>6.7430883344571813E-4</v>
      </c>
      <c r="BV679" s="133">
        <f t="shared" ref="BV679" si="12869">N679/N684</f>
        <v>1.1255828911400547E-3</v>
      </c>
      <c r="BW679" s="134">
        <f t="shared" ref="BW679" si="12870">O679/O684</f>
        <v>1.3016596160104132E-3</v>
      </c>
      <c r="BX679" s="129">
        <f t="shared" ref="BX679" si="12871">P679/P684</f>
        <v>1.4273479874393378E-3</v>
      </c>
      <c r="BY679" s="130">
        <f t="shared" ref="BY679" si="12872">Q679/Q684</f>
        <v>1.1901219875037191E-3</v>
      </c>
      <c r="BZ679" s="131">
        <f t="shared" ref="BZ679" si="12873">R679/R684</f>
        <v>5.1480051480051476E-4</v>
      </c>
      <c r="CA679" s="132">
        <f t="shared" ref="CA679" si="12874">S679/S684</f>
        <v>8.3356487913309257E-4</v>
      </c>
      <c r="CB679" s="129">
        <f t="shared" ref="CB679" si="12875">T679/T684</f>
        <v>3.1612223393045311E-3</v>
      </c>
      <c r="CC679" s="130">
        <f t="shared" ref="CC679" si="12876">U679/U684</f>
        <v>0</v>
      </c>
      <c r="CD679" s="131">
        <f t="shared" ref="CD679" si="12877">V679/V684</f>
        <v>6.9188191881918814E-4</v>
      </c>
      <c r="CE679" s="132">
        <f t="shared" ref="CE679" si="12878">W679/W684</f>
        <v>5.6577086280056575E-4</v>
      </c>
      <c r="CF679" s="129">
        <f t="shared" ref="CF679" si="12879">X679/X684</f>
        <v>3.3344448149383126E-4</v>
      </c>
      <c r="CG679" s="130">
        <f t="shared" ref="CG679" si="12880">Y679/Y684</f>
        <v>1.2057877813504824E-3</v>
      </c>
      <c r="CH679" s="131">
        <f t="shared" ref="CH679" si="12881">Z679/Z684</f>
        <v>3.779289493575208E-4</v>
      </c>
      <c r="CI679" s="129">
        <f t="shared" ref="CI679" si="12882">AA679/AA684</f>
        <v>2.7761542957334892E-3</v>
      </c>
      <c r="CJ679" s="135">
        <f t="shared" ref="CJ679" si="12883">AB679/AB684</f>
        <v>7.3936414683372297E-4</v>
      </c>
      <c r="CK679" s="136">
        <f t="shared" ref="CK679" si="12884">AC679/AC684</f>
        <v>2.1211454185260038E-3</v>
      </c>
    </row>
    <row r="680" spans="1:89">
      <c r="A680" s="146" t="s">
        <v>36</v>
      </c>
      <c r="B680" s="203">
        <v>0</v>
      </c>
      <c r="C680" s="197">
        <v>1</v>
      </c>
      <c r="D680" s="198">
        <v>0</v>
      </c>
      <c r="E680" s="199">
        <v>3</v>
      </c>
      <c r="F680" s="196">
        <v>0</v>
      </c>
      <c r="G680" s="200">
        <v>0</v>
      </c>
      <c r="H680" s="198">
        <v>0</v>
      </c>
      <c r="I680" s="199">
        <v>0</v>
      </c>
      <c r="J680" s="196">
        <v>0</v>
      </c>
      <c r="K680" s="200">
        <v>0</v>
      </c>
      <c r="L680" s="198">
        <v>0</v>
      </c>
      <c r="M680" s="196">
        <v>0</v>
      </c>
      <c r="N680" s="201">
        <v>0</v>
      </c>
      <c r="O680" s="204">
        <v>0</v>
      </c>
      <c r="P680" s="196">
        <v>0</v>
      </c>
      <c r="Q680" s="200">
        <v>0</v>
      </c>
      <c r="R680" s="198">
        <v>0</v>
      </c>
      <c r="S680" s="199">
        <v>0</v>
      </c>
      <c r="T680" s="196">
        <v>0</v>
      </c>
      <c r="U680" s="200">
        <v>0</v>
      </c>
      <c r="V680" s="198">
        <v>0</v>
      </c>
      <c r="W680" s="199">
        <v>0</v>
      </c>
      <c r="X680" s="196">
        <v>0</v>
      </c>
      <c r="Y680" s="200">
        <v>0</v>
      </c>
      <c r="Z680" s="198">
        <v>0</v>
      </c>
      <c r="AA680" s="196">
        <v>0</v>
      </c>
      <c r="AB680" s="172">
        <f t="shared" si="12366"/>
        <v>0</v>
      </c>
      <c r="AC680" s="173">
        <f t="shared" si="12367"/>
        <v>4</v>
      </c>
      <c r="BI680" s="146" t="s">
        <v>36</v>
      </c>
      <c r="BJ680" s="129">
        <f>B680/B684</f>
        <v>0</v>
      </c>
      <c r="BK680" s="130">
        <f t="shared" ref="BK680" si="12885">C680/C684</f>
        <v>1.9948134849391582E-4</v>
      </c>
      <c r="BL680" s="131">
        <f t="shared" ref="BL680" si="12886">D680/D684</f>
        <v>0</v>
      </c>
      <c r="BM680" s="132">
        <f t="shared" ref="BM680" si="12887">E680/E684</f>
        <v>9.6649484536082478E-4</v>
      </c>
      <c r="BN680" s="129">
        <f t="shared" ref="BN680" si="12888">F680/F684</f>
        <v>0</v>
      </c>
      <c r="BO680" s="130">
        <f t="shared" ref="BO680" si="12889">G680/G684</f>
        <v>0</v>
      </c>
      <c r="BP680" s="131">
        <f t="shared" ref="BP680" si="12890">H680/H684</f>
        <v>0</v>
      </c>
      <c r="BQ680" s="132">
        <f t="shared" ref="BQ680" si="12891">I680/I684</f>
        <v>0</v>
      </c>
      <c r="BR680" s="129">
        <f t="shared" ref="BR680" si="12892">J680/J684</f>
        <v>0</v>
      </c>
      <c r="BS680" s="130">
        <f t="shared" ref="BS680" si="12893">K680/K684</f>
        <v>0</v>
      </c>
      <c r="BT680" s="131">
        <f t="shared" ref="BT680" si="12894">L680/L684</f>
        <v>0</v>
      </c>
      <c r="BU680" s="129">
        <f t="shared" ref="BU680" si="12895">M680/M684</f>
        <v>0</v>
      </c>
      <c r="BV680" s="133">
        <f t="shared" ref="BV680" si="12896">N680/N684</f>
        <v>0</v>
      </c>
      <c r="BW680" s="134">
        <f t="shared" ref="BW680" si="12897">O680/O684</f>
        <v>0</v>
      </c>
      <c r="BX680" s="129">
        <f t="shared" ref="BX680" si="12898">P680/P684</f>
        <v>0</v>
      </c>
      <c r="BY680" s="130">
        <f t="shared" ref="BY680" si="12899">Q680/Q684</f>
        <v>0</v>
      </c>
      <c r="BZ680" s="131">
        <f t="shared" ref="BZ680" si="12900">R680/R684</f>
        <v>0</v>
      </c>
      <c r="CA680" s="132">
        <f t="shared" ref="CA680" si="12901">S680/S684</f>
        <v>0</v>
      </c>
      <c r="CB680" s="129">
        <f t="shared" ref="CB680" si="12902">T680/T684</f>
        <v>0</v>
      </c>
      <c r="CC680" s="130">
        <f t="shared" ref="CC680" si="12903">U680/U684</f>
        <v>0</v>
      </c>
      <c r="CD680" s="131">
        <f t="shared" ref="CD680" si="12904">V680/V684</f>
        <v>0</v>
      </c>
      <c r="CE680" s="132">
        <f t="shared" ref="CE680" si="12905">W680/W684</f>
        <v>0</v>
      </c>
      <c r="CF680" s="129">
        <f t="shared" ref="CF680" si="12906">X680/X684</f>
        <v>0</v>
      </c>
      <c r="CG680" s="130">
        <f t="shared" ref="CG680" si="12907">Y680/Y684</f>
        <v>0</v>
      </c>
      <c r="CH680" s="131">
        <f t="shared" ref="CH680" si="12908">Z680/Z684</f>
        <v>0</v>
      </c>
      <c r="CI680" s="129">
        <f t="shared" ref="CI680" si="12909">AA680/AA684</f>
        <v>0</v>
      </c>
      <c r="CJ680" s="135">
        <f t="shared" ref="CJ680" si="12910">AB680/AB684</f>
        <v>0</v>
      </c>
      <c r="CK680" s="136">
        <f t="shared" ref="CK680" si="12911">AC680/AC684</f>
        <v>8.0043223340603924E-5</v>
      </c>
    </row>
    <row r="681" spans="1:89">
      <c r="A681" s="137" t="s">
        <v>37</v>
      </c>
      <c r="B681" s="59">
        <v>0</v>
      </c>
      <c r="C681" s="60">
        <v>0</v>
      </c>
      <c r="D681" s="139">
        <v>0</v>
      </c>
      <c r="E681" s="140">
        <v>0</v>
      </c>
      <c r="F681" s="138">
        <v>0</v>
      </c>
      <c r="G681" s="141">
        <v>0</v>
      </c>
      <c r="H681" s="139">
        <v>0</v>
      </c>
      <c r="I681" s="140">
        <v>0</v>
      </c>
      <c r="J681" s="138">
        <v>0</v>
      </c>
      <c r="K681" s="141">
        <v>0</v>
      </c>
      <c r="L681" s="139">
        <v>0</v>
      </c>
      <c r="M681" s="138">
        <v>0</v>
      </c>
      <c r="N681" s="142">
        <v>0</v>
      </c>
      <c r="O681" s="143">
        <v>0</v>
      </c>
      <c r="P681" s="138">
        <v>0</v>
      </c>
      <c r="Q681" s="141">
        <v>0</v>
      </c>
      <c r="R681" s="139"/>
      <c r="S681" s="140">
        <v>0</v>
      </c>
      <c r="T681" s="138">
        <v>0</v>
      </c>
      <c r="U681" s="141">
        <v>0</v>
      </c>
      <c r="V681" s="139">
        <v>0</v>
      </c>
      <c r="W681" s="140">
        <v>0</v>
      </c>
      <c r="X681" s="138">
        <v>0</v>
      </c>
      <c r="Y681" s="141">
        <v>0</v>
      </c>
      <c r="Z681" s="144">
        <v>0</v>
      </c>
      <c r="AA681" s="145">
        <v>0</v>
      </c>
      <c r="AB681" s="172"/>
      <c r="AC681" s="173"/>
      <c r="BI681" s="137" t="s">
        <v>37</v>
      </c>
      <c r="BJ681" s="129">
        <f>B681/B684</f>
        <v>0</v>
      </c>
      <c r="BK681" s="130">
        <f t="shared" ref="BK681" si="12912">C681/C684</f>
        <v>0</v>
      </c>
      <c r="BL681" s="131">
        <f t="shared" ref="BL681" si="12913">D681/D684</f>
        <v>0</v>
      </c>
      <c r="BM681" s="132">
        <f t="shared" ref="BM681" si="12914">E681/E684</f>
        <v>0</v>
      </c>
      <c r="BN681" s="129">
        <f t="shared" ref="BN681" si="12915">F681/F684</f>
        <v>0</v>
      </c>
      <c r="BO681" s="130">
        <f t="shared" ref="BO681" si="12916">G681/G684</f>
        <v>0</v>
      </c>
      <c r="BP681" s="131">
        <f t="shared" ref="BP681" si="12917">H681/H684</f>
        <v>0</v>
      </c>
      <c r="BQ681" s="132">
        <f t="shared" ref="BQ681" si="12918">I681/I684</f>
        <v>0</v>
      </c>
      <c r="BR681" s="129">
        <f t="shared" ref="BR681" si="12919">J681/J684</f>
        <v>0</v>
      </c>
      <c r="BS681" s="130">
        <f t="shared" ref="BS681" si="12920">K681/K684</f>
        <v>0</v>
      </c>
      <c r="BT681" s="131">
        <f t="shared" ref="BT681" si="12921">L681/L684</f>
        <v>0</v>
      </c>
      <c r="BU681" s="129">
        <f t="shared" ref="BU681" si="12922">M681/M684</f>
        <v>0</v>
      </c>
      <c r="BV681" s="133">
        <f t="shared" ref="BV681" si="12923">N681/N684</f>
        <v>0</v>
      </c>
      <c r="BW681" s="134">
        <f t="shared" ref="BW681" si="12924">O681/O684</f>
        <v>0</v>
      </c>
      <c r="BX681" s="129">
        <f t="shared" ref="BX681" si="12925">P681/P684</f>
        <v>0</v>
      </c>
      <c r="BY681" s="130">
        <f t="shared" ref="BY681" si="12926">Q681/Q684</f>
        <v>0</v>
      </c>
      <c r="BZ681" s="131">
        <f t="shared" ref="BZ681" si="12927">R681/R684</f>
        <v>0</v>
      </c>
      <c r="CA681" s="132">
        <f t="shared" ref="CA681" si="12928">S681/S684</f>
        <v>0</v>
      </c>
      <c r="CB681" s="129">
        <f t="shared" ref="CB681" si="12929">T681/T684</f>
        <v>0</v>
      </c>
      <c r="CC681" s="130">
        <f t="shared" ref="CC681" si="12930">U681/U684</f>
        <v>0</v>
      </c>
      <c r="CD681" s="131">
        <f t="shared" ref="CD681" si="12931">V681/V684</f>
        <v>0</v>
      </c>
      <c r="CE681" s="132">
        <f t="shared" ref="CE681" si="12932">W681/W684</f>
        <v>0</v>
      </c>
      <c r="CF681" s="129">
        <f t="shared" ref="CF681" si="12933">X681/X684</f>
        <v>0</v>
      </c>
      <c r="CG681" s="130">
        <f t="shared" ref="CG681" si="12934">Y681/Y684</f>
        <v>0</v>
      </c>
      <c r="CH681" s="131">
        <f t="shared" ref="CH681" si="12935">Z681/Z684</f>
        <v>0</v>
      </c>
      <c r="CI681" s="129">
        <f t="shared" ref="CI681" si="12936">AA681/AA684</f>
        <v>0</v>
      </c>
      <c r="CJ681" s="135">
        <f t="shared" ref="CJ681" si="12937">AB681/AB684</f>
        <v>0</v>
      </c>
      <c r="CK681" s="136">
        <f t="shared" ref="CK681" si="12938">AC681/AC684</f>
        <v>0</v>
      </c>
    </row>
    <row r="682" spans="1:89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/>
      <c r="AC682" s="173"/>
      <c r="BI682" s="146" t="s">
        <v>38</v>
      </c>
      <c r="BJ682" s="129">
        <f>B682/B684</f>
        <v>0</v>
      </c>
      <c r="BK682" s="130">
        <f t="shared" ref="BK682" si="12939">C682/C684</f>
        <v>0</v>
      </c>
      <c r="BL682" s="131">
        <f t="shared" ref="BL682" si="12940">D682/D684</f>
        <v>0</v>
      </c>
      <c r="BM682" s="132">
        <f t="shared" ref="BM682" si="12941">E682/E684</f>
        <v>0</v>
      </c>
      <c r="BN682" s="129">
        <f t="shared" ref="BN682" si="12942">F682/F684</f>
        <v>0</v>
      </c>
      <c r="BO682" s="130">
        <f t="shared" ref="BO682" si="12943">G682/G684</f>
        <v>0</v>
      </c>
      <c r="BP682" s="131">
        <f t="shared" ref="BP682" si="12944">H682/H684</f>
        <v>0</v>
      </c>
      <c r="BQ682" s="132">
        <f t="shared" ref="BQ682" si="12945">I682/I684</f>
        <v>0</v>
      </c>
      <c r="BR682" s="129">
        <f t="shared" ref="BR682" si="12946">J682/J684</f>
        <v>0</v>
      </c>
      <c r="BS682" s="130">
        <f t="shared" ref="BS682" si="12947">K682/K684</f>
        <v>0</v>
      </c>
      <c r="BT682" s="131">
        <f t="shared" ref="BT682" si="12948">L682/L684</f>
        <v>0</v>
      </c>
      <c r="BU682" s="129">
        <f t="shared" ref="BU682" si="12949">M682/M684</f>
        <v>0</v>
      </c>
      <c r="BV682" s="133">
        <f t="shared" ref="BV682" si="12950">N682/N684</f>
        <v>0</v>
      </c>
      <c r="BW682" s="134">
        <f t="shared" ref="BW682" si="12951">O682/O684</f>
        <v>0</v>
      </c>
      <c r="BX682" s="129">
        <f t="shared" ref="BX682" si="12952">P682/P684</f>
        <v>0</v>
      </c>
      <c r="BY682" s="130">
        <f t="shared" ref="BY682" si="12953">Q682/Q684</f>
        <v>0</v>
      </c>
      <c r="BZ682" s="131">
        <f t="shared" ref="BZ682" si="12954">R682/R684</f>
        <v>0</v>
      </c>
      <c r="CA682" s="132">
        <f t="shared" ref="CA682" si="12955">S682/S684</f>
        <v>0</v>
      </c>
      <c r="CB682" s="129">
        <f t="shared" ref="CB682" si="12956">T682/T684</f>
        <v>0</v>
      </c>
      <c r="CC682" s="130">
        <f t="shared" ref="CC682" si="12957">U682/U684</f>
        <v>0</v>
      </c>
      <c r="CD682" s="131">
        <f t="shared" ref="CD682" si="12958">V682/V684</f>
        <v>0</v>
      </c>
      <c r="CE682" s="132">
        <f t="shared" ref="CE682" si="12959">W682/W684</f>
        <v>0</v>
      </c>
      <c r="CF682" s="129">
        <f t="shared" ref="CF682" si="12960">X682/X684</f>
        <v>0</v>
      </c>
      <c r="CG682" s="130">
        <f t="shared" ref="CG682" si="12961">Y682/Y684</f>
        <v>0</v>
      </c>
      <c r="CH682" s="131">
        <f t="shared" ref="CH682" si="12962">Z682/Z684</f>
        <v>0</v>
      </c>
      <c r="CI682" s="129">
        <f t="shared" ref="CI682" si="12963">AA682/AA684</f>
        <v>0</v>
      </c>
      <c r="CJ682" s="135">
        <f t="shared" ref="CJ682" si="12964">AB682/AB684</f>
        <v>0</v>
      </c>
      <c r="CK682" s="136">
        <f t="shared" ref="CK682" si="12965">AC682/AC684</f>
        <v>0</v>
      </c>
    </row>
    <row r="683" spans="1:89" ht="14" thickBot="1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/>
      <c r="AC683" s="173"/>
      <c r="BI683" s="137" t="s">
        <v>39</v>
      </c>
      <c r="BJ683" s="129">
        <f>B683/B684</f>
        <v>0</v>
      </c>
      <c r="BK683" s="130">
        <f t="shared" ref="BK683" si="12966">C683/C684</f>
        <v>0</v>
      </c>
      <c r="BL683" s="131">
        <f t="shared" ref="BL683" si="12967">D683/D684</f>
        <v>0</v>
      </c>
      <c r="BM683" s="132">
        <f t="shared" ref="BM683" si="12968">E683/E684</f>
        <v>0</v>
      </c>
      <c r="BN683" s="129">
        <f t="shared" ref="BN683" si="12969">F683/F684</f>
        <v>0</v>
      </c>
      <c r="BO683" s="130">
        <f t="shared" ref="BO683" si="12970">G683/G684</f>
        <v>0</v>
      </c>
      <c r="BP683" s="131">
        <f t="shared" ref="BP683" si="12971">H683/H684</f>
        <v>0</v>
      </c>
      <c r="BQ683" s="132">
        <f t="shared" ref="BQ683" si="12972">I683/I684</f>
        <v>0</v>
      </c>
      <c r="BR683" s="129">
        <f t="shared" ref="BR683" si="12973">J683/J684</f>
        <v>0</v>
      </c>
      <c r="BS683" s="130">
        <f t="shared" ref="BS683" si="12974">K683/K684</f>
        <v>0</v>
      </c>
      <c r="BT683" s="131">
        <f t="shared" ref="BT683" si="12975">L683/L684</f>
        <v>0</v>
      </c>
      <c r="BU683" s="129">
        <f t="shared" ref="BU683" si="12976">M683/M684</f>
        <v>0</v>
      </c>
      <c r="BV683" s="133">
        <f t="shared" ref="BV683" si="12977">N683/N684</f>
        <v>0</v>
      </c>
      <c r="BW683" s="134">
        <f t="shared" ref="BW683" si="12978">O683/O684</f>
        <v>0</v>
      </c>
      <c r="BX683" s="129">
        <f t="shared" ref="BX683" si="12979">P683/P684</f>
        <v>0</v>
      </c>
      <c r="BY683" s="130">
        <f t="shared" ref="BY683" si="12980">Q683/Q684</f>
        <v>0</v>
      </c>
      <c r="BZ683" s="131">
        <f t="shared" ref="BZ683" si="12981">R683/R684</f>
        <v>0</v>
      </c>
      <c r="CA683" s="132">
        <f t="shared" ref="CA683" si="12982">S683/S684</f>
        <v>0</v>
      </c>
      <c r="CB683" s="129">
        <f t="shared" ref="CB683" si="12983">T683/T684</f>
        <v>0</v>
      </c>
      <c r="CC683" s="130">
        <f t="shared" ref="CC683" si="12984">U683/U684</f>
        <v>0</v>
      </c>
      <c r="CD683" s="131">
        <f t="shared" ref="CD683" si="12985">V683/V684</f>
        <v>0</v>
      </c>
      <c r="CE683" s="132">
        <f t="shared" ref="CE683" si="12986">W683/W684</f>
        <v>0</v>
      </c>
      <c r="CF683" s="129">
        <f t="shared" ref="CF683" si="12987">X683/X684</f>
        <v>0</v>
      </c>
      <c r="CG683" s="130">
        <f t="shared" ref="CG683" si="12988">Y683/Y684</f>
        <v>0</v>
      </c>
      <c r="CH683" s="131">
        <f t="shared" ref="CH683" si="12989">Z683/Z684</f>
        <v>0</v>
      </c>
      <c r="CI683" s="129">
        <f t="shared" ref="CI683" si="12990">AA683/AA684</f>
        <v>0</v>
      </c>
      <c r="CJ683" s="135">
        <f t="shared" ref="CJ683" si="12991">AB683/AB684</f>
        <v>0</v>
      </c>
      <c r="CK683" s="136">
        <f t="shared" ref="CK683" si="12992">AC683/AC684</f>
        <v>0</v>
      </c>
    </row>
    <row r="684" spans="1:89" ht="15" thickTop="1" thickBot="1">
      <c r="A684" s="269" t="s">
        <v>13</v>
      </c>
      <c r="B684" s="20">
        <f t="shared" ref="B684:AA684" si="12993">SUM(B661:B683)</f>
        <v>4416</v>
      </c>
      <c r="C684" s="21">
        <f t="shared" si="12993"/>
        <v>5013</v>
      </c>
      <c r="D684" s="20">
        <f t="shared" si="12993"/>
        <v>2567</v>
      </c>
      <c r="E684" s="21">
        <f t="shared" si="12993"/>
        <v>3104</v>
      </c>
      <c r="F684" s="20">
        <f t="shared" si="12993"/>
        <v>4196</v>
      </c>
      <c r="G684" s="21">
        <f t="shared" si="12993"/>
        <v>3828</v>
      </c>
      <c r="H684" s="20">
        <f t="shared" si="12993"/>
        <v>6828</v>
      </c>
      <c r="I684" s="21">
        <f t="shared" si="12993"/>
        <v>6821</v>
      </c>
      <c r="J684" s="20">
        <f t="shared" si="12993"/>
        <v>1568</v>
      </c>
      <c r="K684" s="21">
        <f t="shared" si="12993"/>
        <v>1423</v>
      </c>
      <c r="L684" s="20">
        <f t="shared" si="12993"/>
        <v>3285</v>
      </c>
      <c r="M684" s="21">
        <f t="shared" si="12993"/>
        <v>2966</v>
      </c>
      <c r="N684" s="20">
        <f t="shared" si="12993"/>
        <v>6219</v>
      </c>
      <c r="O684" s="21">
        <f t="shared" si="12993"/>
        <v>6146</v>
      </c>
      <c r="P684" s="20">
        <f t="shared" si="12993"/>
        <v>3503</v>
      </c>
      <c r="Q684" s="21">
        <f t="shared" si="12993"/>
        <v>3361</v>
      </c>
      <c r="R684" s="20">
        <f t="shared" si="12993"/>
        <v>3885</v>
      </c>
      <c r="S684" s="21">
        <f t="shared" si="12993"/>
        <v>3599</v>
      </c>
      <c r="T684" s="20">
        <f t="shared" si="12993"/>
        <v>949</v>
      </c>
      <c r="U684" s="21">
        <f t="shared" si="12993"/>
        <v>845</v>
      </c>
      <c r="V684" s="20">
        <f t="shared" si="12993"/>
        <v>4336</v>
      </c>
      <c r="W684" s="21">
        <f t="shared" si="12993"/>
        <v>3535</v>
      </c>
      <c r="X684" s="20">
        <f t="shared" si="12993"/>
        <v>2999</v>
      </c>
      <c r="Y684" s="21">
        <f t="shared" si="12993"/>
        <v>2488</v>
      </c>
      <c r="Z684" s="20">
        <f t="shared" si="12993"/>
        <v>5292</v>
      </c>
      <c r="AA684" s="21">
        <f t="shared" si="12993"/>
        <v>6844</v>
      </c>
      <c r="AB684" s="174">
        <f t="shared" ref="AB684:AC684" si="12994">SUM(AB660:AB683)</f>
        <v>50043</v>
      </c>
      <c r="AC684" s="175">
        <f t="shared" si="12994"/>
        <v>49973</v>
      </c>
      <c r="BI684" s="269" t="s">
        <v>13</v>
      </c>
      <c r="BJ684" s="155">
        <f>SUM(BJ660:BJ683)</f>
        <v>0.99999999999999978</v>
      </c>
      <c r="BK684" s="156">
        <f t="shared" ref="BK684:CK684" si="12995">SUM(BK660:BK683)</f>
        <v>1</v>
      </c>
      <c r="BL684" s="155">
        <f t="shared" si="12995"/>
        <v>0.99999999999999989</v>
      </c>
      <c r="BM684" s="156">
        <f t="shared" si="12995"/>
        <v>0.99999999999999978</v>
      </c>
      <c r="BN684" s="155">
        <f t="shared" si="12995"/>
        <v>0.99999999999999989</v>
      </c>
      <c r="BO684" s="156">
        <f t="shared" si="12995"/>
        <v>0.99999999999999989</v>
      </c>
      <c r="BP684" s="155">
        <f t="shared" si="12995"/>
        <v>0.99999999999999989</v>
      </c>
      <c r="BQ684" s="156">
        <f t="shared" si="12995"/>
        <v>1</v>
      </c>
      <c r="BR684" s="155">
        <f t="shared" si="12995"/>
        <v>1</v>
      </c>
      <c r="BS684" s="156">
        <f t="shared" si="12995"/>
        <v>0.99999999999999989</v>
      </c>
      <c r="BT684" s="155">
        <f t="shared" si="12995"/>
        <v>1</v>
      </c>
      <c r="BU684" s="156">
        <f t="shared" si="12995"/>
        <v>1.0000000000000002</v>
      </c>
      <c r="BV684" s="155">
        <f t="shared" si="12995"/>
        <v>1</v>
      </c>
      <c r="BW684" s="156">
        <f t="shared" si="12995"/>
        <v>0.99999999999999978</v>
      </c>
      <c r="BX684" s="155">
        <f t="shared" si="12995"/>
        <v>1.0000000000000002</v>
      </c>
      <c r="BY684" s="156">
        <f t="shared" si="12995"/>
        <v>0.99999999999999989</v>
      </c>
      <c r="BZ684" s="155">
        <f t="shared" si="12995"/>
        <v>0.99999999999999978</v>
      </c>
      <c r="CA684" s="156">
        <f t="shared" si="12995"/>
        <v>1</v>
      </c>
      <c r="CB684" s="155">
        <f t="shared" si="12995"/>
        <v>0.99999999999999989</v>
      </c>
      <c r="CC684" s="156">
        <f t="shared" si="12995"/>
        <v>1.0000000000000002</v>
      </c>
      <c r="CD684" s="155">
        <f t="shared" si="12995"/>
        <v>0.99999999999999989</v>
      </c>
      <c r="CE684" s="156">
        <f t="shared" si="12995"/>
        <v>1.0000000000000002</v>
      </c>
      <c r="CF684" s="155">
        <f t="shared" si="12995"/>
        <v>1</v>
      </c>
      <c r="CG684" s="156">
        <f t="shared" si="12995"/>
        <v>0.99999999999999989</v>
      </c>
      <c r="CH684" s="155">
        <f t="shared" si="12995"/>
        <v>0.99999999999999978</v>
      </c>
      <c r="CI684" s="156">
        <f t="shared" si="12995"/>
        <v>1</v>
      </c>
      <c r="CJ684" s="155">
        <f t="shared" si="12995"/>
        <v>0.99999999999999989</v>
      </c>
      <c r="CK684" s="156">
        <f t="shared" si="12995"/>
        <v>1</v>
      </c>
    </row>
    <row r="685" spans="1:89" ht="14" thickTop="1">
      <c r="A685" s="187"/>
    </row>
    <row r="687" spans="1:89">
      <c r="A687" s="301">
        <f>+A656+1</f>
        <v>44035</v>
      </c>
      <c r="B687" s="301"/>
      <c r="C687" s="301"/>
      <c r="D687" s="301"/>
      <c r="BI687" s="300">
        <f>+BI625+2</f>
        <v>44035</v>
      </c>
      <c r="BJ687" s="300"/>
      <c r="BK687" s="300"/>
      <c r="BL687" s="300"/>
    </row>
    <row r="688" spans="1:89" ht="14" thickBot="1">
      <c r="AE688" s="272" t="s">
        <v>84</v>
      </c>
    </row>
    <row r="689" spans="1:89" ht="15" thickTop="1" thickBot="1">
      <c r="A689" s="298" t="s">
        <v>0</v>
      </c>
      <c r="B689" s="292" t="s">
        <v>1</v>
      </c>
      <c r="C689" s="293"/>
      <c r="D689" s="292" t="s">
        <v>2</v>
      </c>
      <c r="E689" s="293"/>
      <c r="F689" s="292" t="s">
        <v>3</v>
      </c>
      <c r="G689" s="293"/>
      <c r="H689" s="292" t="s">
        <v>4</v>
      </c>
      <c r="I689" s="293"/>
      <c r="J689" s="292" t="s">
        <v>5</v>
      </c>
      <c r="K689" s="293"/>
      <c r="L689" s="292" t="s">
        <v>6</v>
      </c>
      <c r="M689" s="293"/>
      <c r="N689" s="292" t="s">
        <v>7</v>
      </c>
      <c r="O689" s="293"/>
      <c r="P689" s="292" t="s">
        <v>8</v>
      </c>
      <c r="Q689" s="293"/>
      <c r="R689" s="292" t="s">
        <v>9</v>
      </c>
      <c r="S689" s="293"/>
      <c r="T689" s="292" t="s">
        <v>10</v>
      </c>
      <c r="U689" s="293"/>
      <c r="V689" s="292" t="s">
        <v>11</v>
      </c>
      <c r="W689" s="293"/>
      <c r="X689" s="292" t="s">
        <v>12</v>
      </c>
      <c r="Y689" s="293"/>
      <c r="Z689" s="294" t="s">
        <v>40</v>
      </c>
      <c r="AA689" s="295"/>
      <c r="AB689" s="296" t="s">
        <v>41</v>
      </c>
      <c r="AC689" s="297"/>
      <c r="AE689" s="298" t="s">
        <v>0</v>
      </c>
      <c r="AF689" s="292" t="s">
        <v>1</v>
      </c>
      <c r="AG689" s="293"/>
      <c r="AH689" s="292" t="s">
        <v>2</v>
      </c>
      <c r="AI689" s="293"/>
      <c r="AJ689" s="292" t="s">
        <v>3</v>
      </c>
      <c r="AK689" s="293"/>
      <c r="AL689" s="292" t="s">
        <v>4</v>
      </c>
      <c r="AM689" s="293"/>
      <c r="AN689" s="292" t="s">
        <v>5</v>
      </c>
      <c r="AO689" s="293"/>
      <c r="AP689" s="292" t="s">
        <v>6</v>
      </c>
      <c r="AQ689" s="293"/>
      <c r="AR689" s="292" t="s">
        <v>7</v>
      </c>
      <c r="AS689" s="293"/>
      <c r="AT689" s="292" t="s">
        <v>8</v>
      </c>
      <c r="AU689" s="293"/>
      <c r="AV689" s="292" t="s">
        <v>9</v>
      </c>
      <c r="AW689" s="293"/>
      <c r="AX689" s="292" t="s">
        <v>10</v>
      </c>
      <c r="AY689" s="293"/>
      <c r="AZ689" s="292" t="s">
        <v>11</v>
      </c>
      <c r="BA689" s="293"/>
      <c r="BB689" s="292" t="s">
        <v>12</v>
      </c>
      <c r="BC689" s="293"/>
      <c r="BD689" s="294" t="s">
        <v>40</v>
      </c>
      <c r="BE689" s="295"/>
      <c r="BF689" s="296" t="s">
        <v>41</v>
      </c>
      <c r="BG689" s="297"/>
      <c r="BI689" s="298" t="s">
        <v>0</v>
      </c>
      <c r="BJ689" s="292" t="s">
        <v>1</v>
      </c>
      <c r="BK689" s="293"/>
      <c r="BL689" s="292" t="s">
        <v>2</v>
      </c>
      <c r="BM689" s="293"/>
      <c r="BN689" s="292" t="s">
        <v>3</v>
      </c>
      <c r="BO689" s="293"/>
      <c r="BP689" s="292" t="s">
        <v>4</v>
      </c>
      <c r="BQ689" s="293"/>
      <c r="BR689" s="292" t="s">
        <v>5</v>
      </c>
      <c r="BS689" s="293"/>
      <c r="BT689" s="292" t="s">
        <v>6</v>
      </c>
      <c r="BU689" s="293"/>
      <c r="BV689" s="292" t="s">
        <v>7</v>
      </c>
      <c r="BW689" s="293"/>
      <c r="BX689" s="292" t="s">
        <v>8</v>
      </c>
      <c r="BY689" s="293"/>
      <c r="BZ689" s="292" t="s">
        <v>9</v>
      </c>
      <c r="CA689" s="293"/>
      <c r="CB689" s="292" t="s">
        <v>10</v>
      </c>
      <c r="CC689" s="293"/>
      <c r="CD689" s="292" t="s">
        <v>11</v>
      </c>
      <c r="CE689" s="293"/>
      <c r="CF689" s="292" t="s">
        <v>12</v>
      </c>
      <c r="CG689" s="293"/>
      <c r="CH689" s="294" t="s">
        <v>40</v>
      </c>
      <c r="CI689" s="295"/>
      <c r="CJ689" s="292" t="s">
        <v>41</v>
      </c>
      <c r="CK689" s="293"/>
    </row>
    <row r="690" spans="1:89" ht="15" thickTop="1" thickBot="1">
      <c r="A690" s="299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9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9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4" thickTop="1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5" t="str">
        <f>$AE$9</f>
        <v>07:00 - 07:59</v>
      </c>
      <c r="AF691" s="126">
        <f>SUMIF($A$9:$A$32,$AE691,B$691:B$714)</f>
        <v>390</v>
      </c>
      <c r="AG691" s="186">
        <f t="shared" ref="AG691:AV693" si="12996">SUMIF($A$9:$A$32,$AE691,C$691:C$714)</f>
        <v>267</v>
      </c>
      <c r="AH691" s="127">
        <f t="shared" si="12996"/>
        <v>221</v>
      </c>
      <c r="AI691" s="180">
        <f t="shared" si="12996"/>
        <v>210</v>
      </c>
      <c r="AJ691" s="126">
        <f t="shared" si="12996"/>
        <v>347</v>
      </c>
      <c r="AK691" s="128">
        <f t="shared" si="12996"/>
        <v>196</v>
      </c>
      <c r="AL691" s="127">
        <f t="shared" si="12996"/>
        <v>515</v>
      </c>
      <c r="AM691" s="180">
        <f t="shared" si="12996"/>
        <v>399</v>
      </c>
      <c r="AN691" s="126">
        <f t="shared" si="12996"/>
        <v>78</v>
      </c>
      <c r="AO691" s="128">
        <f t="shared" si="12996"/>
        <v>167</v>
      </c>
      <c r="AP691" s="127">
        <f t="shared" si="12996"/>
        <v>156</v>
      </c>
      <c r="AQ691" s="126">
        <f t="shared" si="12996"/>
        <v>391</v>
      </c>
      <c r="AR691" s="179">
        <f t="shared" si="12996"/>
        <v>396</v>
      </c>
      <c r="AS691" s="181">
        <f t="shared" si="12996"/>
        <v>578</v>
      </c>
      <c r="AT691" s="126">
        <f t="shared" si="12996"/>
        <v>322</v>
      </c>
      <c r="AU691" s="128">
        <f t="shared" si="12996"/>
        <v>269</v>
      </c>
      <c r="AV691" s="127">
        <f t="shared" si="12996"/>
        <v>332</v>
      </c>
      <c r="AW691" s="180">
        <f t="shared" ref="AW691:BE693" si="12997">SUMIF($A$9:$A$32,$AE691,S$691:S$714)</f>
        <v>220</v>
      </c>
      <c r="AX691" s="126">
        <f t="shared" si="12997"/>
        <v>39</v>
      </c>
      <c r="AY691" s="128">
        <f t="shared" si="12997"/>
        <v>137</v>
      </c>
      <c r="AZ691" s="127">
        <f t="shared" si="12997"/>
        <v>185</v>
      </c>
      <c r="BA691" s="180">
        <f t="shared" si="12997"/>
        <v>256</v>
      </c>
      <c r="BB691" s="126">
        <f t="shared" si="12997"/>
        <v>245</v>
      </c>
      <c r="BC691" s="128">
        <f t="shared" si="12997"/>
        <v>238</v>
      </c>
      <c r="BD691" s="184">
        <f t="shared" si="12997"/>
        <v>377</v>
      </c>
      <c r="BE691" s="185">
        <f t="shared" si="12997"/>
        <v>405</v>
      </c>
      <c r="BF691" s="170">
        <f>AF691+AH691+AJ691+AL691+AN691+AP691+AR691+AT691+AV691+AX691+AZ691+BB691+BD691</f>
        <v>3603</v>
      </c>
      <c r="BG691" s="171">
        <f>AG691+AI691+AK691+AM691+AO691+AQ691+AS691+AU691+AW691+AY691+BA691+BC691+BE691</f>
        <v>3733</v>
      </c>
      <c r="BH691" s="233"/>
      <c r="BI691" s="125" t="s">
        <v>16</v>
      </c>
      <c r="BJ691" s="129">
        <f>B691/B715</f>
        <v>0</v>
      </c>
      <c r="BK691" s="130">
        <f t="shared" ref="BK691" si="12998">C691/C715</f>
        <v>0</v>
      </c>
      <c r="BL691" s="131">
        <f t="shared" ref="BL691" si="12999">D691/D715</f>
        <v>0</v>
      </c>
      <c r="BM691" s="132">
        <f t="shared" ref="BM691" si="13000">E691/E715</f>
        <v>0</v>
      </c>
      <c r="BN691" s="129">
        <f t="shared" ref="BN691" si="13001">F691/F715</f>
        <v>0</v>
      </c>
      <c r="BO691" s="130">
        <f t="shared" ref="BO691" si="13002">G691/G715</f>
        <v>0</v>
      </c>
      <c r="BP691" s="131">
        <f t="shared" ref="BP691" si="13003">H691/H715</f>
        <v>0</v>
      </c>
      <c r="BQ691" s="132">
        <f t="shared" ref="BQ691" si="13004">I691/I715</f>
        <v>0</v>
      </c>
      <c r="BR691" s="129">
        <f t="shared" ref="BR691" si="13005">J691/J715</f>
        <v>0</v>
      </c>
      <c r="BS691" s="130">
        <f t="shared" ref="BS691" si="13006">K691/K715</f>
        <v>0</v>
      </c>
      <c r="BT691" s="131">
        <f t="shared" ref="BT691" si="13007">L691/L715</f>
        <v>0</v>
      </c>
      <c r="BU691" s="129">
        <f t="shared" ref="BU691" si="13008">M691/M715</f>
        <v>0</v>
      </c>
      <c r="BV691" s="133">
        <f t="shared" ref="BV691" si="13009">N691/N715</f>
        <v>0</v>
      </c>
      <c r="BW691" s="134">
        <f t="shared" ref="BW691" si="13010">O691/O715</f>
        <v>0</v>
      </c>
      <c r="BX691" s="129">
        <f t="shared" ref="BX691" si="13011">P691/P715</f>
        <v>0</v>
      </c>
      <c r="BY691" s="130">
        <f t="shared" ref="BY691" si="13012">Q691/Q715</f>
        <v>0</v>
      </c>
      <c r="BZ691" s="131">
        <f t="shared" ref="BZ691" si="13013">R691/R715</f>
        <v>0</v>
      </c>
      <c r="CA691" s="132">
        <f t="shared" ref="CA691" si="13014">S691/S715</f>
        <v>0</v>
      </c>
      <c r="CB691" s="129">
        <f t="shared" ref="CB691" si="13015">T691/T715</f>
        <v>0</v>
      </c>
      <c r="CC691" s="130">
        <f t="shared" ref="CC691" si="13016">U691/U715</f>
        <v>0</v>
      </c>
      <c r="CD691" s="131">
        <f t="shared" ref="CD691" si="13017">V691/V715</f>
        <v>0</v>
      </c>
      <c r="CE691" s="132">
        <f t="shared" ref="CE691" si="13018">W691/W715</f>
        <v>0</v>
      </c>
      <c r="CF691" s="129">
        <f t="shared" ref="CF691" si="13019">X691/X715</f>
        <v>0</v>
      </c>
      <c r="CG691" s="130">
        <f t="shared" ref="CG691" si="13020">Y691/Y715</f>
        <v>0</v>
      </c>
      <c r="CH691" s="131">
        <f t="shared" ref="CH691" si="13021">Z691/Z715</f>
        <v>0</v>
      </c>
      <c r="CI691" s="129">
        <f t="shared" ref="CI691" si="13022">AA691/AA715</f>
        <v>0</v>
      </c>
      <c r="CJ691" s="135">
        <f t="shared" ref="CJ691" si="13023">AB691/AB715</f>
        <v>0</v>
      </c>
      <c r="CK691" s="136">
        <f t="shared" ref="CK691" si="13024">AC691/AC715</f>
        <v>0</v>
      </c>
    </row>
    <row r="692" spans="1:89">
      <c r="A692" s="137" t="s">
        <v>17</v>
      </c>
      <c r="B692" s="189">
        <v>75</v>
      </c>
      <c r="C692" s="190">
        <v>0</v>
      </c>
      <c r="D692" s="191">
        <v>65</v>
      </c>
      <c r="E692" s="192">
        <v>0</v>
      </c>
      <c r="F692" s="189">
        <v>129</v>
      </c>
      <c r="G692" s="193">
        <v>4</v>
      </c>
      <c r="H692" s="191">
        <v>93</v>
      </c>
      <c r="I692" s="192">
        <v>11</v>
      </c>
      <c r="J692" s="189">
        <v>12</v>
      </c>
      <c r="K692" s="193">
        <v>7</v>
      </c>
      <c r="L692" s="191">
        <v>3</v>
      </c>
      <c r="M692" s="189">
        <v>0</v>
      </c>
      <c r="N692" s="194">
        <v>18</v>
      </c>
      <c r="O692" s="195">
        <v>0</v>
      </c>
      <c r="P692" s="189">
        <v>19</v>
      </c>
      <c r="Q692" s="193">
        <v>0</v>
      </c>
      <c r="R692" s="191">
        <v>0</v>
      </c>
      <c r="S692" s="192">
        <v>0</v>
      </c>
      <c r="T692" s="189">
        <v>0</v>
      </c>
      <c r="U692" s="193">
        <v>0</v>
      </c>
      <c r="V692" s="191">
        <v>0</v>
      </c>
      <c r="W692" s="192">
        <v>0</v>
      </c>
      <c r="X692" s="189">
        <v>0</v>
      </c>
      <c r="Y692" s="193">
        <v>0</v>
      </c>
      <c r="Z692" s="191">
        <v>0</v>
      </c>
      <c r="AA692" s="189">
        <v>0</v>
      </c>
      <c r="AB692" s="172">
        <f t="shared" ref="AB692:AB711" si="13025">SUM(B692,D692,F692,H692,J692,L692,N692,P692,R692,T692,V692,X692,Z692)</f>
        <v>414</v>
      </c>
      <c r="AC692" s="173">
        <f t="shared" ref="AC692:AC711" si="13026">SUM(C692,E692,G692,I692,K692,M692,O692,Q692,S692,U692,W692,Y692,AA692)</f>
        <v>22</v>
      </c>
      <c r="AD692" s="233"/>
      <c r="AE692" s="277" t="str">
        <f>$AE$10</f>
        <v>08:00 - 08:59</v>
      </c>
      <c r="AF692" s="126">
        <f>SUMIF($A$9:$A$32,$AE692,B$691:B$714)</f>
        <v>371</v>
      </c>
      <c r="AG692" s="190">
        <f t="shared" si="12996"/>
        <v>365</v>
      </c>
      <c r="AH692" s="191">
        <f t="shared" si="12996"/>
        <v>234</v>
      </c>
      <c r="AI692" s="192">
        <f t="shared" si="12996"/>
        <v>177</v>
      </c>
      <c r="AJ692" s="278">
        <f t="shared" si="12996"/>
        <v>353</v>
      </c>
      <c r="AK692" s="193">
        <f t="shared" si="12996"/>
        <v>188</v>
      </c>
      <c r="AL692" s="191">
        <f t="shared" si="12996"/>
        <v>527</v>
      </c>
      <c r="AM692" s="192">
        <f t="shared" si="12996"/>
        <v>443</v>
      </c>
      <c r="AN692" s="278">
        <f t="shared" si="12996"/>
        <v>81</v>
      </c>
      <c r="AO692" s="193">
        <f t="shared" si="12996"/>
        <v>149</v>
      </c>
      <c r="AP692" s="191">
        <f t="shared" si="12996"/>
        <v>130</v>
      </c>
      <c r="AQ692" s="278">
        <f t="shared" si="12996"/>
        <v>342</v>
      </c>
      <c r="AR692" s="194">
        <f t="shared" si="12996"/>
        <v>329</v>
      </c>
      <c r="AS692" s="195">
        <f t="shared" si="12996"/>
        <v>443</v>
      </c>
      <c r="AT692" s="278">
        <f t="shared" si="12996"/>
        <v>260</v>
      </c>
      <c r="AU692" s="193">
        <f t="shared" si="12996"/>
        <v>207</v>
      </c>
      <c r="AV692" s="191">
        <f t="shared" si="12996"/>
        <v>372</v>
      </c>
      <c r="AW692" s="192">
        <f t="shared" si="12997"/>
        <v>215</v>
      </c>
      <c r="AX692" s="278">
        <f t="shared" si="12997"/>
        <v>37</v>
      </c>
      <c r="AY692" s="193">
        <f t="shared" si="12997"/>
        <v>101</v>
      </c>
      <c r="AZ692" s="191">
        <f t="shared" si="12997"/>
        <v>188</v>
      </c>
      <c r="BA692" s="192">
        <f t="shared" si="12997"/>
        <v>326</v>
      </c>
      <c r="BB692" s="278">
        <f t="shared" si="12997"/>
        <v>183</v>
      </c>
      <c r="BC692" s="193">
        <f t="shared" si="12997"/>
        <v>203</v>
      </c>
      <c r="BD692" s="191">
        <f t="shared" si="12997"/>
        <v>372</v>
      </c>
      <c r="BE692" s="278">
        <f t="shared" si="12997"/>
        <v>316</v>
      </c>
      <c r="BF692" s="172">
        <f>SUM(AF692,AH692,AJ692,AL692,AN692,AP692,AR692,AT692,AV692,AX692,AZ692,BB692,BD692)</f>
        <v>3437</v>
      </c>
      <c r="BG692" s="173">
        <f>SUM(AG692,AI692,AK692,AM692,AO692,AQ692,AS692,AU692,AW692,AY692,BA692,BC692,BE692)</f>
        <v>3475</v>
      </c>
      <c r="BH692" s="233"/>
      <c r="BI692" s="137" t="s">
        <v>17</v>
      </c>
      <c r="BJ692" s="129">
        <f>B692/B715</f>
        <v>1.7213679137020887E-2</v>
      </c>
      <c r="BK692" s="130">
        <f t="shared" ref="BK692" si="13027">C692/C715</f>
        <v>0</v>
      </c>
      <c r="BL692" s="131">
        <f t="shared" ref="BL692" si="13028">D692/D715</f>
        <v>2.5311526479750778E-2</v>
      </c>
      <c r="BM692" s="132">
        <f t="shared" ref="BM692" si="13029">E692/E715</f>
        <v>0</v>
      </c>
      <c r="BN692" s="129">
        <f t="shared" ref="BN692" si="13030">F692/F715</f>
        <v>2.9696132596685083E-2</v>
      </c>
      <c r="BO692" s="130">
        <f t="shared" ref="BO692" si="13031">G692/G715</f>
        <v>1.0238034297414896E-3</v>
      </c>
      <c r="BP692" s="131">
        <f t="shared" ref="BP692" si="13032">H692/H715</f>
        <v>1.3690563815692624E-2</v>
      </c>
      <c r="BQ692" s="132">
        <f t="shared" ref="BQ692" si="13033">I692/I715</f>
        <v>1.6344725111441308E-3</v>
      </c>
      <c r="BR692" s="129">
        <f t="shared" ref="BR692" si="13034">J692/J715</f>
        <v>7.889546351084813E-3</v>
      </c>
      <c r="BS692" s="130">
        <f t="shared" ref="BS692" si="13035">K692/K715</f>
        <v>5.263157894736842E-3</v>
      </c>
      <c r="BT692" s="131">
        <f t="shared" ref="BT692" si="13036">L692/L715</f>
        <v>9.686793671294801E-4</v>
      </c>
      <c r="BU692" s="129">
        <f t="shared" ref="BU692" si="13037">M692/M715</f>
        <v>0</v>
      </c>
      <c r="BV692" s="133">
        <f t="shared" ref="BV692" si="13038">N692/N715</f>
        <v>3.0191211003019122E-3</v>
      </c>
      <c r="BW692" s="134">
        <f t="shared" ref="BW692" si="13039">O692/O715</f>
        <v>0</v>
      </c>
      <c r="BX692" s="129">
        <f t="shared" ref="BX692" si="13040">P692/P715</f>
        <v>5.578391074574281E-3</v>
      </c>
      <c r="BY692" s="130">
        <f t="shared" ref="BY692" si="13041">Q692/Q715</f>
        <v>0</v>
      </c>
      <c r="BZ692" s="131">
        <f t="shared" ref="BZ692" si="13042">R692/R715</f>
        <v>0</v>
      </c>
      <c r="CA692" s="132">
        <f t="shared" ref="CA692" si="13043">S692/S715</f>
        <v>0</v>
      </c>
      <c r="CB692" s="129">
        <f t="shared" ref="CB692" si="13044">T692/T715</f>
        <v>0</v>
      </c>
      <c r="CC692" s="130">
        <f t="shared" ref="CC692" si="13045">U692/U715</f>
        <v>0</v>
      </c>
      <c r="CD692" s="131">
        <f t="shared" ref="CD692" si="13046">V692/V715</f>
        <v>0</v>
      </c>
      <c r="CE692" s="132">
        <f t="shared" ref="CE692" si="13047">W692/W715</f>
        <v>0</v>
      </c>
      <c r="CF692" s="129">
        <f t="shared" ref="CF692" si="13048">X692/X715</f>
        <v>0</v>
      </c>
      <c r="CG692" s="130">
        <f t="shared" ref="CG692" si="13049">Y692/Y715</f>
        <v>0</v>
      </c>
      <c r="CH692" s="131">
        <f t="shared" ref="CH692" si="13050">Z692/Z715</f>
        <v>0</v>
      </c>
      <c r="CI692" s="129">
        <f t="shared" ref="CI692" si="13051">AA692/AA715</f>
        <v>0</v>
      </c>
      <c r="CJ692" s="135">
        <f t="shared" ref="CJ692" si="13052">AB692/AB715</f>
        <v>8.4400228329120121E-3</v>
      </c>
      <c r="CK692" s="136">
        <f t="shared" ref="CK692" si="13053">AC692/AC715</f>
        <v>4.4974139869574995E-4</v>
      </c>
    </row>
    <row r="693" spans="1:89" ht="14" thickBot="1">
      <c r="A693" s="146" t="s">
        <v>18</v>
      </c>
      <c r="B693" s="196">
        <v>281</v>
      </c>
      <c r="C693" s="197">
        <v>0</v>
      </c>
      <c r="D693" s="198">
        <v>169</v>
      </c>
      <c r="E693" s="199">
        <v>2</v>
      </c>
      <c r="F693" s="196">
        <v>326</v>
      </c>
      <c r="G693" s="200">
        <v>10</v>
      </c>
      <c r="H693" s="198">
        <v>297</v>
      </c>
      <c r="I693" s="199">
        <v>80</v>
      </c>
      <c r="J693" s="196">
        <v>33</v>
      </c>
      <c r="K693" s="200">
        <v>25</v>
      </c>
      <c r="L693" s="198">
        <v>55</v>
      </c>
      <c r="M693" s="196">
        <v>123</v>
      </c>
      <c r="N693" s="201">
        <v>221</v>
      </c>
      <c r="O693" s="202">
        <v>264</v>
      </c>
      <c r="P693" s="196">
        <v>137</v>
      </c>
      <c r="Q693" s="200">
        <v>167</v>
      </c>
      <c r="R693" s="198">
        <v>144</v>
      </c>
      <c r="S693" s="199">
        <v>98</v>
      </c>
      <c r="T693" s="196">
        <v>27</v>
      </c>
      <c r="U693" s="200">
        <v>71</v>
      </c>
      <c r="V693" s="198">
        <v>75</v>
      </c>
      <c r="W693" s="199">
        <v>137</v>
      </c>
      <c r="X693" s="196">
        <v>131</v>
      </c>
      <c r="Y693" s="200">
        <v>114</v>
      </c>
      <c r="Z693" s="198">
        <v>277</v>
      </c>
      <c r="AA693" s="196">
        <v>148</v>
      </c>
      <c r="AB693" s="172">
        <f t="shared" si="13025"/>
        <v>2173</v>
      </c>
      <c r="AC693" s="173">
        <f t="shared" si="13026"/>
        <v>1239</v>
      </c>
      <c r="AD693" s="233"/>
      <c r="AE693" s="275">
        <f>$AE$11</f>
        <v>0</v>
      </c>
      <c r="AF693" s="126">
        <f>SUMIF($A$9:$A$32,$AE693,B$691:B$714)</f>
        <v>0</v>
      </c>
      <c r="AG693" s="197">
        <f t="shared" si="12996"/>
        <v>0</v>
      </c>
      <c r="AH693" s="198">
        <f t="shared" si="12996"/>
        <v>0</v>
      </c>
      <c r="AI693" s="199">
        <f t="shared" si="12996"/>
        <v>0</v>
      </c>
      <c r="AJ693" s="196">
        <f t="shared" si="12996"/>
        <v>0</v>
      </c>
      <c r="AK693" s="200">
        <f t="shared" si="12996"/>
        <v>0</v>
      </c>
      <c r="AL693" s="198">
        <f t="shared" si="12996"/>
        <v>0</v>
      </c>
      <c r="AM693" s="199">
        <f t="shared" si="12996"/>
        <v>0</v>
      </c>
      <c r="AN693" s="196">
        <f t="shared" si="12996"/>
        <v>0</v>
      </c>
      <c r="AO693" s="200">
        <f t="shared" si="12996"/>
        <v>0</v>
      </c>
      <c r="AP693" s="198">
        <f t="shared" si="12996"/>
        <v>0</v>
      </c>
      <c r="AQ693" s="196">
        <f t="shared" si="12996"/>
        <v>0</v>
      </c>
      <c r="AR693" s="201">
        <f t="shared" si="12996"/>
        <v>0</v>
      </c>
      <c r="AS693" s="202">
        <f t="shared" si="12996"/>
        <v>0</v>
      </c>
      <c r="AT693" s="196">
        <f t="shared" si="12996"/>
        <v>0</v>
      </c>
      <c r="AU693" s="200">
        <f t="shared" si="12996"/>
        <v>0</v>
      </c>
      <c r="AV693" s="198">
        <f t="shared" si="12996"/>
        <v>0</v>
      </c>
      <c r="AW693" s="199">
        <f t="shared" si="12997"/>
        <v>0</v>
      </c>
      <c r="AX693" s="196">
        <f t="shared" si="12997"/>
        <v>0</v>
      </c>
      <c r="AY693" s="200">
        <f t="shared" si="12997"/>
        <v>0</v>
      </c>
      <c r="AZ693" s="198">
        <f t="shared" si="12997"/>
        <v>0</v>
      </c>
      <c r="BA693" s="199">
        <f t="shared" si="12997"/>
        <v>0</v>
      </c>
      <c r="BB693" s="196">
        <f t="shared" si="12997"/>
        <v>0</v>
      </c>
      <c r="BC693" s="200">
        <f t="shared" si="12997"/>
        <v>0</v>
      </c>
      <c r="BD693" s="198">
        <f t="shared" si="12997"/>
        <v>0</v>
      </c>
      <c r="BE693" s="196">
        <f t="shared" si="12997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6.4493917833371592E-2</v>
      </c>
      <c r="BK693" s="130">
        <f t="shared" ref="BK693" si="13054">C693/C715</f>
        <v>0</v>
      </c>
      <c r="BL693" s="131">
        <f t="shared" ref="BL693" si="13055">D693/D715</f>
        <v>6.5809968847352018E-2</v>
      </c>
      <c r="BM693" s="132">
        <f t="shared" ref="BM693" si="13056">E693/E715</f>
        <v>6.4956154595647935E-4</v>
      </c>
      <c r="BN693" s="129">
        <f t="shared" ref="BN693" si="13057">F693/F715</f>
        <v>7.5046040515653778E-2</v>
      </c>
      <c r="BO693" s="130">
        <f t="shared" ref="BO693" si="13058">G693/G715</f>
        <v>2.5595085743537241E-3</v>
      </c>
      <c r="BP693" s="131">
        <f t="shared" ref="BP693" si="13059">H693/H715</f>
        <v>4.3721477992050638E-2</v>
      </c>
      <c r="BQ693" s="132">
        <f t="shared" ref="BQ693" si="13060">I693/I715</f>
        <v>1.188707280832095E-2</v>
      </c>
      <c r="BR693" s="129">
        <f t="shared" ref="BR693" si="13061">J693/J715</f>
        <v>2.1696252465483234E-2</v>
      </c>
      <c r="BS693" s="130">
        <f t="shared" ref="BS693" si="13062">K693/K715</f>
        <v>1.8796992481203006E-2</v>
      </c>
      <c r="BT693" s="131">
        <f t="shared" ref="BT693" si="13063">L693/L715</f>
        <v>1.7759121730707136E-2</v>
      </c>
      <c r="BU693" s="129">
        <f t="shared" ref="BU693" si="13064">M693/M715</f>
        <v>4.2282571330354075E-2</v>
      </c>
      <c r="BV693" s="133">
        <f t="shared" ref="BV693" si="13065">N693/N715</f>
        <v>3.7068097953706809E-2</v>
      </c>
      <c r="BW693" s="134">
        <f t="shared" ref="BW693" si="13066">O693/O715</f>
        <v>4.5937010614233512E-2</v>
      </c>
      <c r="BX693" s="129">
        <f t="shared" ref="BX693" si="13067">P693/P715</f>
        <v>4.0223135642982973E-2</v>
      </c>
      <c r="BY693" s="130">
        <f t="shared" ref="BY693" si="13068">Q693/Q715</f>
        <v>5.0806206267112866E-2</v>
      </c>
      <c r="BZ693" s="131">
        <f t="shared" ref="BZ693" si="13069">R693/R715</f>
        <v>3.8095238095238099E-2</v>
      </c>
      <c r="CA693" s="132">
        <f t="shared" ref="CA693" si="13070">S693/S715</f>
        <v>2.7833001988071572E-2</v>
      </c>
      <c r="CB693" s="129">
        <f t="shared" ref="CB693" si="13071">T693/T715</f>
        <v>2.7327935222672066E-2</v>
      </c>
      <c r="CC693" s="130">
        <f t="shared" ref="CC693" si="13072">U693/U715</f>
        <v>8.4624553039332542E-2</v>
      </c>
      <c r="CD693" s="131">
        <f t="shared" ref="CD693" si="13073">V693/V715</f>
        <v>1.772211720226843E-2</v>
      </c>
      <c r="CE693" s="132">
        <f t="shared" ref="CE693" si="13074">W693/W715</f>
        <v>3.9087018544935806E-2</v>
      </c>
      <c r="CF693" s="129">
        <f t="shared" ref="CF693" si="13075">X693/X715</f>
        <v>4.3842034805890225E-2</v>
      </c>
      <c r="CG693" s="130">
        <f t="shared" ref="CG693" si="13076">Y693/Y715</f>
        <v>4.6473705666530779E-2</v>
      </c>
      <c r="CH693" s="131">
        <f t="shared" ref="CH693" si="13077">Z693/Z715</f>
        <v>5.5223285486443383E-2</v>
      </c>
      <c r="CI693" s="129">
        <f t="shared" ref="CI693" si="13078">AA693/AA715</f>
        <v>2.2125878307669308E-2</v>
      </c>
      <c r="CJ693" s="135">
        <f t="shared" ref="CJ693" si="13079">AB693/AB715</f>
        <v>4.4299926608497103E-2</v>
      </c>
      <c r="CK693" s="136">
        <f t="shared" ref="CK693" si="13080">AC693/AC715</f>
        <v>2.5328617862910643E-2</v>
      </c>
    </row>
    <row r="694" spans="1:89" ht="15" thickTop="1" thickBot="1">
      <c r="A694" s="137" t="s">
        <v>19</v>
      </c>
      <c r="B694" s="189">
        <v>369</v>
      </c>
      <c r="C694" s="190">
        <v>163</v>
      </c>
      <c r="D694" s="191">
        <v>237</v>
      </c>
      <c r="E694" s="192">
        <v>166</v>
      </c>
      <c r="F694" s="189">
        <v>369</v>
      </c>
      <c r="G694" s="193">
        <v>226</v>
      </c>
      <c r="H694" s="191">
        <v>410</v>
      </c>
      <c r="I694" s="192">
        <v>372</v>
      </c>
      <c r="J694" s="189">
        <v>72</v>
      </c>
      <c r="K694" s="193">
        <v>158</v>
      </c>
      <c r="L694" s="191">
        <v>123</v>
      </c>
      <c r="M694" s="189">
        <v>237</v>
      </c>
      <c r="N694" s="194">
        <v>330</v>
      </c>
      <c r="O694" s="195">
        <v>435</v>
      </c>
      <c r="P694" s="189">
        <v>271</v>
      </c>
      <c r="Q694" s="193">
        <v>232</v>
      </c>
      <c r="R694" s="191">
        <v>269</v>
      </c>
      <c r="S694" s="192">
        <v>160</v>
      </c>
      <c r="T694" s="189">
        <v>37</v>
      </c>
      <c r="U694" s="193">
        <v>127</v>
      </c>
      <c r="V694" s="191">
        <v>224</v>
      </c>
      <c r="W694" s="192">
        <v>203</v>
      </c>
      <c r="X694" s="189">
        <v>269</v>
      </c>
      <c r="Y694" s="193">
        <v>201</v>
      </c>
      <c r="Z694" s="191">
        <v>368</v>
      </c>
      <c r="AA694" s="189">
        <v>350</v>
      </c>
      <c r="AB694" s="172">
        <f t="shared" si="13025"/>
        <v>3348</v>
      </c>
      <c r="AC694" s="173">
        <f t="shared" si="13026"/>
        <v>3030</v>
      </c>
      <c r="AD694" s="233"/>
      <c r="AE694" s="269" t="s">
        <v>13</v>
      </c>
      <c r="AF694" s="20">
        <f t="shared" ref="AF694:BG694" si="13081">SUM(AF691:AF693)</f>
        <v>761</v>
      </c>
      <c r="AG694" s="21">
        <f t="shared" si="13081"/>
        <v>632</v>
      </c>
      <c r="AH694" s="20">
        <f t="shared" si="13081"/>
        <v>455</v>
      </c>
      <c r="AI694" s="21">
        <f t="shared" si="13081"/>
        <v>387</v>
      </c>
      <c r="AJ694" s="20">
        <f t="shared" si="13081"/>
        <v>700</v>
      </c>
      <c r="AK694" s="21">
        <f t="shared" si="13081"/>
        <v>384</v>
      </c>
      <c r="AL694" s="20">
        <f t="shared" si="13081"/>
        <v>1042</v>
      </c>
      <c r="AM694" s="21">
        <f t="shared" si="13081"/>
        <v>842</v>
      </c>
      <c r="AN694" s="20">
        <f t="shared" si="13081"/>
        <v>159</v>
      </c>
      <c r="AO694" s="21">
        <f t="shared" si="13081"/>
        <v>316</v>
      </c>
      <c r="AP694" s="20">
        <f t="shared" si="13081"/>
        <v>286</v>
      </c>
      <c r="AQ694" s="21">
        <f t="shared" si="13081"/>
        <v>733</v>
      </c>
      <c r="AR694" s="20">
        <f t="shared" si="13081"/>
        <v>725</v>
      </c>
      <c r="AS694" s="21">
        <f t="shared" si="13081"/>
        <v>1021</v>
      </c>
      <c r="AT694" s="20">
        <f t="shared" si="13081"/>
        <v>582</v>
      </c>
      <c r="AU694" s="21">
        <f t="shared" si="13081"/>
        <v>476</v>
      </c>
      <c r="AV694" s="20">
        <f t="shared" si="13081"/>
        <v>704</v>
      </c>
      <c r="AW694" s="21">
        <f t="shared" si="13081"/>
        <v>435</v>
      </c>
      <c r="AX694" s="20">
        <f t="shared" si="13081"/>
        <v>76</v>
      </c>
      <c r="AY694" s="21">
        <f t="shared" si="13081"/>
        <v>238</v>
      </c>
      <c r="AZ694" s="20">
        <f t="shared" si="13081"/>
        <v>373</v>
      </c>
      <c r="BA694" s="21">
        <f t="shared" si="13081"/>
        <v>582</v>
      </c>
      <c r="BB694" s="20">
        <f t="shared" si="13081"/>
        <v>428</v>
      </c>
      <c r="BC694" s="21">
        <f t="shared" si="13081"/>
        <v>441</v>
      </c>
      <c r="BD694" s="20">
        <f t="shared" si="13081"/>
        <v>749</v>
      </c>
      <c r="BE694" s="21">
        <f t="shared" si="13081"/>
        <v>721</v>
      </c>
      <c r="BF694" s="174">
        <f t="shared" si="13081"/>
        <v>7040</v>
      </c>
      <c r="BG694" s="175">
        <f t="shared" si="13081"/>
        <v>7208</v>
      </c>
      <c r="BH694" s="233"/>
      <c r="BI694" s="137" t="s">
        <v>19</v>
      </c>
      <c r="BJ694" s="129">
        <f>B694/B715</f>
        <v>8.4691301354142753E-2</v>
      </c>
      <c r="BK694" s="130">
        <f t="shared" ref="BK694" si="13082">C694/C715</f>
        <v>3.3123348912822599E-2</v>
      </c>
      <c r="BL694" s="131">
        <f t="shared" ref="BL694" si="13083">D694/D715</f>
        <v>9.2289719626168221E-2</v>
      </c>
      <c r="BM694" s="132">
        <f t="shared" ref="BM694" si="13084">E694/E715</f>
        <v>5.3913608314387788E-2</v>
      </c>
      <c r="BN694" s="129">
        <f t="shared" ref="BN694" si="13085">F694/F715</f>
        <v>8.4944751381215475E-2</v>
      </c>
      <c r="BO694" s="130">
        <f t="shared" ref="BO694" si="13086">G694/G715</f>
        <v>5.7844893780394167E-2</v>
      </c>
      <c r="BP694" s="131">
        <f t="shared" ref="BP694" si="13087">H694/H715</f>
        <v>6.0356249079935226E-2</v>
      </c>
      <c r="BQ694" s="132">
        <f t="shared" ref="BQ694" si="13088">I694/I715</f>
        <v>5.527488855869242E-2</v>
      </c>
      <c r="BR694" s="129">
        <f t="shared" ref="BR694" si="13089">J694/J715</f>
        <v>4.7337278106508875E-2</v>
      </c>
      <c r="BS694" s="130">
        <f t="shared" ref="BS694" si="13090">K694/K715</f>
        <v>0.11879699248120301</v>
      </c>
      <c r="BT694" s="131">
        <f t="shared" ref="BT694" si="13091">L694/L715</f>
        <v>3.9715854052308687E-2</v>
      </c>
      <c r="BU694" s="129">
        <f t="shared" ref="BU694" si="13092">M694/M715</f>
        <v>8.1471295977999306E-2</v>
      </c>
      <c r="BV694" s="133">
        <f t="shared" ref="BV694" si="13093">N694/N715</f>
        <v>5.5350553505535055E-2</v>
      </c>
      <c r="BW694" s="134">
        <f t="shared" ref="BW694" si="13094">O694/O715</f>
        <v>7.5691665216634771E-2</v>
      </c>
      <c r="BX694" s="129">
        <f t="shared" ref="BX694" si="13095">P694/P715</f>
        <v>7.9565472695243694E-2</v>
      </c>
      <c r="BY694" s="130">
        <f t="shared" ref="BY694" si="13096">Q694/Q715</f>
        <v>7.0581076969881348E-2</v>
      </c>
      <c r="BZ694" s="131">
        <f t="shared" ref="BZ694" si="13097">R694/R715</f>
        <v>7.1164021164021166E-2</v>
      </c>
      <c r="CA694" s="132">
        <f t="shared" ref="CA694" si="13098">S694/S715</f>
        <v>4.5441635898892357E-2</v>
      </c>
      <c r="CB694" s="129">
        <f t="shared" ref="CB694" si="13099">T694/T715</f>
        <v>3.7449392712550607E-2</v>
      </c>
      <c r="CC694" s="130">
        <f t="shared" ref="CC694" si="13100">U694/U715</f>
        <v>0.15137067938021453</v>
      </c>
      <c r="CD694" s="131">
        <f t="shared" ref="CD694" si="13101">V694/V715</f>
        <v>5.2930056710775046E-2</v>
      </c>
      <c r="CE694" s="132">
        <f t="shared" ref="CE694" si="13102">W694/W715</f>
        <v>5.7917261055634807E-2</v>
      </c>
      <c r="CF694" s="129">
        <f t="shared" ref="CF694" si="13103">X694/X715</f>
        <v>9.0026773761713516E-2</v>
      </c>
      <c r="CG694" s="130">
        <f t="shared" ref="CG694" si="13104">Y694/Y715</f>
        <v>8.1940481043620061E-2</v>
      </c>
      <c r="CH694" s="131">
        <f t="shared" ref="CH694" si="13105">Z694/Z715</f>
        <v>7.3365231259968106E-2</v>
      </c>
      <c r="CI694" s="129">
        <f t="shared" ref="CI694" si="13106">AA694/AA715</f>
        <v>5.2324712214082823E-2</v>
      </c>
      <c r="CJ694" s="135">
        <f t="shared" ref="CJ694" si="13107">AB694/AB715</f>
        <v>6.8254097692244969E-2</v>
      </c>
      <c r="CK694" s="136">
        <f t="shared" ref="CK694" si="13108">AC694/AC715</f>
        <v>6.1941656274914651E-2</v>
      </c>
    </row>
    <row r="695" spans="1:89" ht="14" thickTop="1">
      <c r="A695" s="146" t="s">
        <v>20</v>
      </c>
      <c r="B695" s="196">
        <v>390</v>
      </c>
      <c r="C695" s="197">
        <v>267</v>
      </c>
      <c r="D695" s="198">
        <v>221</v>
      </c>
      <c r="E695" s="199">
        <v>210</v>
      </c>
      <c r="F695" s="196">
        <v>347</v>
      </c>
      <c r="G695" s="200">
        <v>196</v>
      </c>
      <c r="H695" s="198">
        <v>515</v>
      </c>
      <c r="I695" s="199">
        <v>399</v>
      </c>
      <c r="J695" s="196">
        <v>78</v>
      </c>
      <c r="K695" s="200">
        <v>167</v>
      </c>
      <c r="L695" s="198">
        <v>156</v>
      </c>
      <c r="M695" s="196">
        <v>391</v>
      </c>
      <c r="N695" s="201">
        <v>396</v>
      </c>
      <c r="O695" s="202">
        <v>578</v>
      </c>
      <c r="P695" s="196">
        <v>322</v>
      </c>
      <c r="Q695" s="200">
        <v>269</v>
      </c>
      <c r="R695" s="198">
        <v>332</v>
      </c>
      <c r="S695" s="199">
        <v>220</v>
      </c>
      <c r="T695" s="196">
        <v>39</v>
      </c>
      <c r="U695" s="200">
        <v>137</v>
      </c>
      <c r="V695" s="198">
        <v>185</v>
      </c>
      <c r="W695" s="199">
        <v>256</v>
      </c>
      <c r="X695" s="196">
        <v>245</v>
      </c>
      <c r="Y695" s="200">
        <v>238</v>
      </c>
      <c r="Z695" s="198">
        <v>377</v>
      </c>
      <c r="AA695" s="196">
        <v>405</v>
      </c>
      <c r="AB695" s="172">
        <f t="shared" si="13025"/>
        <v>3603</v>
      </c>
      <c r="AC695" s="173">
        <f t="shared" si="13026"/>
        <v>3733</v>
      </c>
      <c r="AD695" s="233"/>
      <c r="BH695" s="233"/>
      <c r="BI695" s="146" t="s">
        <v>20</v>
      </c>
      <c r="BJ695" s="129">
        <f>B695/B715</f>
        <v>8.9511131512508613E-2</v>
      </c>
      <c r="BK695" s="130">
        <f t="shared" ref="BK695" si="13109">C695/C715</f>
        <v>5.4257264783580575E-2</v>
      </c>
      <c r="BL695" s="131">
        <f t="shared" ref="BL695" si="13110">D695/D715</f>
        <v>8.6059190031152644E-2</v>
      </c>
      <c r="BM695" s="132">
        <f t="shared" ref="BM695" si="13111">E695/E715</f>
        <v>6.8203962325430328E-2</v>
      </c>
      <c r="BN695" s="129">
        <f t="shared" ref="BN695" si="13112">F695/F715</f>
        <v>7.9880294659300188E-2</v>
      </c>
      <c r="BO695" s="130">
        <f t="shared" ref="BO695" si="13113">G695/G715</f>
        <v>5.0166368057332995E-2</v>
      </c>
      <c r="BP695" s="131">
        <f t="shared" ref="BP695" si="13114">H695/H715</f>
        <v>7.5813337258943028E-2</v>
      </c>
      <c r="BQ695" s="132">
        <f t="shared" ref="BQ695" si="13115">I695/I715</f>
        <v>5.928677563150074E-2</v>
      </c>
      <c r="BR695" s="129">
        <f t="shared" ref="BR695" si="13116">J695/J715</f>
        <v>5.128205128205128E-2</v>
      </c>
      <c r="BS695" s="130">
        <f t="shared" ref="BS695" si="13117">K695/K715</f>
        <v>0.1255639097744361</v>
      </c>
      <c r="BT695" s="131">
        <f t="shared" ref="BT695" si="13118">L695/L715</f>
        <v>5.037132709073297E-2</v>
      </c>
      <c r="BU695" s="129">
        <f t="shared" ref="BU695" si="13119">M695/M715</f>
        <v>0.1344104503265727</v>
      </c>
      <c r="BV695" s="133">
        <f t="shared" ref="BV695" si="13120">N695/N715</f>
        <v>6.6420664206642069E-2</v>
      </c>
      <c r="BW695" s="134">
        <f t="shared" ref="BW695" si="13121">O695/O715</f>
        <v>0.10057421263267792</v>
      </c>
      <c r="BX695" s="129">
        <f t="shared" ref="BX695" si="13122">P695/P715</f>
        <v>9.4539048737522016E-2</v>
      </c>
      <c r="BY695" s="130">
        <f t="shared" ref="BY695" si="13123">Q695/Q715</f>
        <v>8.183754183145725E-2</v>
      </c>
      <c r="BZ695" s="131">
        <f t="shared" ref="BZ695" si="13124">R695/R715</f>
        <v>8.7830687830687829E-2</v>
      </c>
      <c r="CA695" s="132">
        <f t="shared" ref="CA695" si="13125">S695/S715</f>
        <v>6.2482249360976995E-2</v>
      </c>
      <c r="CB695" s="129">
        <f t="shared" ref="CB695" si="13126">T695/T715</f>
        <v>3.9473684210526314E-2</v>
      </c>
      <c r="CC695" s="130">
        <f t="shared" ref="CC695" si="13127">U695/U715</f>
        <v>0.16328963051251491</v>
      </c>
      <c r="CD695" s="131">
        <f t="shared" ref="CD695" si="13128">V695/V715</f>
        <v>4.3714555765595464E-2</v>
      </c>
      <c r="CE695" s="132">
        <f t="shared" ref="CE695" si="13129">W695/W715</f>
        <v>7.303851640513552E-2</v>
      </c>
      <c r="CF695" s="129">
        <f t="shared" ref="CF695" si="13130">X695/X715</f>
        <v>8.1994645247657302E-2</v>
      </c>
      <c r="CG695" s="130">
        <f t="shared" ref="CG695" si="13131">Y695/Y715</f>
        <v>9.7024052181002851E-2</v>
      </c>
      <c r="CH695" s="131">
        <f t="shared" ref="CH695" si="13132">Z695/Z715</f>
        <v>7.5159489633173843E-2</v>
      </c>
      <c r="CI695" s="129">
        <f t="shared" ref="CI695" si="13133">AA695/AA715</f>
        <v>6.0547166990581554E-2</v>
      </c>
      <c r="CJ695" s="135">
        <f t="shared" ref="CJ695" si="13134">AB695/AB715</f>
        <v>7.3452662480632799E-2</v>
      </c>
      <c r="CK695" s="136">
        <f t="shared" ref="CK695" si="13135">AC695/AC715</f>
        <v>7.6312938242328848E-2</v>
      </c>
    </row>
    <row r="696" spans="1:89" ht="14" thickBot="1">
      <c r="A696" s="137" t="s">
        <v>21</v>
      </c>
      <c r="B696" s="189">
        <v>371</v>
      </c>
      <c r="C696" s="190">
        <v>365</v>
      </c>
      <c r="D696" s="191">
        <v>234</v>
      </c>
      <c r="E696" s="192">
        <v>177</v>
      </c>
      <c r="F696" s="189">
        <v>353</v>
      </c>
      <c r="G696" s="193">
        <v>188</v>
      </c>
      <c r="H696" s="191">
        <v>527</v>
      </c>
      <c r="I696" s="192">
        <v>443</v>
      </c>
      <c r="J696" s="189">
        <v>81</v>
      </c>
      <c r="K696" s="193">
        <v>149</v>
      </c>
      <c r="L696" s="191">
        <v>130</v>
      </c>
      <c r="M696" s="189">
        <v>342</v>
      </c>
      <c r="N696" s="194">
        <v>329</v>
      </c>
      <c r="O696" s="195">
        <v>443</v>
      </c>
      <c r="P696" s="189">
        <v>260</v>
      </c>
      <c r="Q696" s="193">
        <v>207</v>
      </c>
      <c r="R696" s="191">
        <v>372</v>
      </c>
      <c r="S696" s="192">
        <v>215</v>
      </c>
      <c r="T696" s="189">
        <v>37</v>
      </c>
      <c r="U696" s="193">
        <v>101</v>
      </c>
      <c r="V696" s="191">
        <v>188</v>
      </c>
      <c r="W696" s="192">
        <v>326</v>
      </c>
      <c r="X696" s="189">
        <v>183</v>
      </c>
      <c r="Y696" s="193">
        <v>203</v>
      </c>
      <c r="Z696" s="191">
        <v>372</v>
      </c>
      <c r="AA696" s="189">
        <v>316</v>
      </c>
      <c r="AB696" s="172">
        <f t="shared" si="13025"/>
        <v>3437</v>
      </c>
      <c r="AC696" s="173">
        <f t="shared" si="13026"/>
        <v>3475</v>
      </c>
      <c r="AD696" s="233"/>
      <c r="AE696" s="272" t="s">
        <v>85</v>
      </c>
      <c r="BH696" s="233"/>
      <c r="BI696" s="137" t="s">
        <v>21</v>
      </c>
      <c r="BJ696" s="129">
        <f>B696/B715</f>
        <v>8.5150332797796643E-2</v>
      </c>
      <c r="BK696" s="130">
        <f t="shared" ref="BK696" si="13136">C696/C715</f>
        <v>7.4171916277179437E-2</v>
      </c>
      <c r="BL696" s="131">
        <f t="shared" ref="BL696" si="13137">D696/D715</f>
        <v>9.11214953271028E-2</v>
      </c>
      <c r="BM696" s="132">
        <f t="shared" ref="BM696" si="13138">E696/E715</f>
        <v>5.7486196817148422E-2</v>
      </c>
      <c r="BN696" s="129">
        <f t="shared" ref="BN696" si="13139">F696/F715</f>
        <v>8.1261510128913444E-2</v>
      </c>
      <c r="BO696" s="130">
        <f t="shared" ref="BO696" si="13140">G696/G715</f>
        <v>4.811876119785001E-2</v>
      </c>
      <c r="BP696" s="131">
        <f t="shared" ref="BP696" si="13141">H696/H715</f>
        <v>7.7579861622258203E-2</v>
      </c>
      <c r="BQ696" s="132">
        <f t="shared" ref="BQ696" si="13142">I696/I715</f>
        <v>6.5824665676077268E-2</v>
      </c>
      <c r="BR696" s="129">
        <f t="shared" ref="BR696" si="13143">J696/J715</f>
        <v>5.3254437869822487E-2</v>
      </c>
      <c r="BS696" s="130">
        <f t="shared" ref="BS696" si="13144">K696/K715</f>
        <v>0.11203007518796992</v>
      </c>
      <c r="BT696" s="131">
        <f t="shared" ref="BT696" si="13145">L696/L715</f>
        <v>4.1976105908944142E-2</v>
      </c>
      <c r="BU696" s="129">
        <f t="shared" ref="BU696" si="13146">M696/M715</f>
        <v>0.11756617394293571</v>
      </c>
      <c r="BV696" s="133">
        <f t="shared" ref="BV696" si="13147">N696/N715</f>
        <v>5.5182824555518283E-2</v>
      </c>
      <c r="BW696" s="134">
        <f t="shared" ref="BW696" si="13148">O696/O715</f>
        <v>7.7083695841308503E-2</v>
      </c>
      <c r="BX696" s="129">
        <f t="shared" ref="BX696" si="13149">P696/P715</f>
        <v>7.6335877862595422E-2</v>
      </c>
      <c r="BY696" s="130">
        <f t="shared" ref="BY696" si="13150">Q696/Q715</f>
        <v>6.2975357468816551E-2</v>
      </c>
      <c r="BZ696" s="131">
        <f t="shared" ref="BZ696" si="13151">R696/R715</f>
        <v>9.841269841269841E-2</v>
      </c>
      <c r="CA696" s="132">
        <f t="shared" ref="CA696" si="13152">S696/S715</f>
        <v>6.1062198239136611E-2</v>
      </c>
      <c r="CB696" s="129">
        <f t="shared" ref="CB696" si="13153">T696/T715</f>
        <v>3.7449392712550607E-2</v>
      </c>
      <c r="CC696" s="130">
        <f t="shared" ref="CC696" si="13154">U696/U715</f>
        <v>0.12038140643623362</v>
      </c>
      <c r="CD696" s="131">
        <f t="shared" ref="CD696" si="13155">V696/V715</f>
        <v>4.4423440453686201E-2</v>
      </c>
      <c r="CE696" s="132">
        <f t="shared" ref="CE696" si="13156">W696/W715</f>
        <v>9.3009985734664763E-2</v>
      </c>
      <c r="CF696" s="129">
        <f t="shared" ref="CF696" si="13157">X696/X715</f>
        <v>6.1244979919678713E-2</v>
      </c>
      <c r="CG696" s="130">
        <f t="shared" ref="CG696" si="13158">Y696/Y715</f>
        <v>8.2755809213208312E-2</v>
      </c>
      <c r="CH696" s="131">
        <f t="shared" ref="CH696" si="13159">Z696/Z715</f>
        <v>7.4162679425837319E-2</v>
      </c>
      <c r="CI696" s="129">
        <f t="shared" ref="CI696" si="13160">AA696/AA715</f>
        <v>4.7241740170429064E-2</v>
      </c>
      <c r="CJ696" s="135">
        <f t="shared" ref="CJ696" si="13161">AB696/AB715</f>
        <v>7.0068498736035226E-2</v>
      </c>
      <c r="CK696" s="136">
        <f t="shared" ref="CK696" si="13162">AC696/AC715</f>
        <v>7.103869820307869E-2</v>
      </c>
    </row>
    <row r="697" spans="1:89" ht="15" thickTop="1" thickBot="1">
      <c r="A697" s="146" t="s">
        <v>22</v>
      </c>
      <c r="B697" s="196">
        <v>341</v>
      </c>
      <c r="C697" s="197">
        <v>375</v>
      </c>
      <c r="D697" s="198">
        <v>252</v>
      </c>
      <c r="E697" s="199">
        <v>152</v>
      </c>
      <c r="F697" s="196">
        <v>380</v>
      </c>
      <c r="G697" s="200">
        <v>136</v>
      </c>
      <c r="H697" s="198">
        <v>556</v>
      </c>
      <c r="I697" s="199">
        <v>405</v>
      </c>
      <c r="J697" s="196">
        <v>101</v>
      </c>
      <c r="K697" s="200">
        <v>169</v>
      </c>
      <c r="L697" s="198">
        <v>124</v>
      </c>
      <c r="M697" s="196">
        <v>315</v>
      </c>
      <c r="N697" s="201">
        <v>263</v>
      </c>
      <c r="O697" s="202">
        <v>399</v>
      </c>
      <c r="P697" s="196">
        <v>252</v>
      </c>
      <c r="Q697" s="200">
        <v>199</v>
      </c>
      <c r="R697" s="198">
        <v>335</v>
      </c>
      <c r="S697" s="199">
        <v>217</v>
      </c>
      <c r="T697" s="196">
        <v>41</v>
      </c>
      <c r="U697" s="200">
        <v>65</v>
      </c>
      <c r="V697" s="198">
        <v>202</v>
      </c>
      <c r="W697" s="199">
        <v>427</v>
      </c>
      <c r="X697" s="196">
        <v>172</v>
      </c>
      <c r="Y697" s="200">
        <v>143</v>
      </c>
      <c r="Z697" s="198">
        <v>333</v>
      </c>
      <c r="AA697" s="196">
        <v>374</v>
      </c>
      <c r="AB697" s="172">
        <f t="shared" si="13025"/>
        <v>3352</v>
      </c>
      <c r="AC697" s="173">
        <f t="shared" si="13026"/>
        <v>3376</v>
      </c>
      <c r="AD697" s="233"/>
      <c r="AE697" s="298" t="s">
        <v>0</v>
      </c>
      <c r="AF697" s="292" t="s">
        <v>1</v>
      </c>
      <c r="AG697" s="293"/>
      <c r="AH697" s="292" t="s">
        <v>2</v>
      </c>
      <c r="AI697" s="293"/>
      <c r="AJ697" s="292" t="s">
        <v>3</v>
      </c>
      <c r="AK697" s="293"/>
      <c r="AL697" s="292" t="s">
        <v>4</v>
      </c>
      <c r="AM697" s="293"/>
      <c r="AN697" s="292" t="s">
        <v>5</v>
      </c>
      <c r="AO697" s="293"/>
      <c r="AP697" s="292" t="s">
        <v>6</v>
      </c>
      <c r="AQ697" s="293"/>
      <c r="AR697" s="292" t="s">
        <v>7</v>
      </c>
      <c r="AS697" s="293"/>
      <c r="AT697" s="292" t="s">
        <v>8</v>
      </c>
      <c r="AU697" s="293"/>
      <c r="AV697" s="292" t="s">
        <v>9</v>
      </c>
      <c r="AW697" s="293"/>
      <c r="AX697" s="292" t="s">
        <v>10</v>
      </c>
      <c r="AY697" s="293"/>
      <c r="AZ697" s="292" t="s">
        <v>11</v>
      </c>
      <c r="BA697" s="293"/>
      <c r="BB697" s="292" t="s">
        <v>12</v>
      </c>
      <c r="BC697" s="293"/>
      <c r="BD697" s="294" t="s">
        <v>40</v>
      </c>
      <c r="BE697" s="295"/>
      <c r="BF697" s="296" t="s">
        <v>41</v>
      </c>
      <c r="BG697" s="297"/>
      <c r="BH697" s="233"/>
      <c r="BI697" s="146" t="s">
        <v>22</v>
      </c>
      <c r="BJ697" s="129">
        <f>B697/B715</f>
        <v>7.8264861142988293E-2</v>
      </c>
      <c r="BK697" s="130">
        <f t="shared" ref="BK697" si="13163">C697/C715</f>
        <v>7.6204023572444629E-2</v>
      </c>
      <c r="BL697" s="131">
        <f t="shared" ref="BL697" si="13164">D697/D715</f>
        <v>9.8130841121495324E-2</v>
      </c>
      <c r="BM697" s="132">
        <f t="shared" ref="BM697" si="13165">E697/E715</f>
        <v>4.9366677492692433E-2</v>
      </c>
      <c r="BN697" s="129">
        <f t="shared" ref="BN697" si="13166">F697/F715</f>
        <v>8.7476979742173111E-2</v>
      </c>
      <c r="BO697" s="130">
        <f t="shared" ref="BO697" si="13167">G697/G715</f>
        <v>3.4809316611210644E-2</v>
      </c>
      <c r="BP697" s="131">
        <f t="shared" ref="BP697" si="13168">H697/H715</f>
        <v>8.1848962166936559E-2</v>
      </c>
      <c r="BQ697" s="132">
        <f t="shared" ref="BQ697" si="13169">I697/I715</f>
        <v>6.0178306092124816E-2</v>
      </c>
      <c r="BR697" s="129">
        <f t="shared" ref="BR697" si="13170">J697/J715</f>
        <v>6.640368178829717E-2</v>
      </c>
      <c r="BS697" s="130">
        <f t="shared" ref="BS697" si="13171">K697/K715</f>
        <v>0.12706766917293233</v>
      </c>
      <c r="BT697" s="131">
        <f t="shared" ref="BT697" si="13172">L697/L715</f>
        <v>4.0038747174685183E-2</v>
      </c>
      <c r="BU697" s="129">
        <f t="shared" ref="BU697" si="13173">M697/M715</f>
        <v>0.10828463389480922</v>
      </c>
      <c r="BV697" s="133">
        <f t="shared" ref="BV697" si="13174">N697/N715</f>
        <v>4.4112713854411269E-2</v>
      </c>
      <c r="BW697" s="134">
        <f t="shared" ref="BW697" si="13175">O697/O715</f>
        <v>6.9427527405602929E-2</v>
      </c>
      <c r="BX697" s="129">
        <f t="shared" ref="BX697" si="13176">P697/P715</f>
        <v>7.3987081620669401E-2</v>
      </c>
      <c r="BY697" s="130">
        <f t="shared" ref="BY697" si="13177">Q697/Q715</f>
        <v>6.0541527228475812E-2</v>
      </c>
      <c r="BZ697" s="131">
        <f t="shared" ref="BZ697" si="13178">R697/R715</f>
        <v>8.8624338624338619E-2</v>
      </c>
      <c r="CA697" s="132">
        <f t="shared" ref="CA697" si="13179">S697/S715</f>
        <v>6.1630218687872766E-2</v>
      </c>
      <c r="CB697" s="129">
        <f t="shared" ref="CB697" si="13180">T697/T715</f>
        <v>4.1497975708502027E-2</v>
      </c>
      <c r="CC697" s="130">
        <f t="shared" ref="CC697" si="13181">U697/U715</f>
        <v>7.7473182359952319E-2</v>
      </c>
      <c r="CD697" s="131">
        <f t="shared" ref="CD697" si="13182">V697/V715</f>
        <v>4.7731568998109639E-2</v>
      </c>
      <c r="CE697" s="132">
        <f t="shared" ref="CE697" si="13183">W697/W715</f>
        <v>0.12182596291012839</v>
      </c>
      <c r="CF697" s="129">
        <f t="shared" ref="CF697" si="13184">X697/X715</f>
        <v>5.7563587684069613E-2</v>
      </c>
      <c r="CG697" s="130">
        <f t="shared" ref="CG697" si="13185">Y697/Y715</f>
        <v>5.829596412556054E-2</v>
      </c>
      <c r="CH697" s="131">
        <f t="shared" ref="CH697" si="13186">Z697/Z715</f>
        <v>6.638755980861244E-2</v>
      </c>
      <c r="CI697" s="129">
        <f t="shared" ref="CI697" si="13187">AA697/AA715</f>
        <v>5.5912692480191359E-2</v>
      </c>
      <c r="CJ697" s="135">
        <f t="shared" ref="CJ697" si="13188">AB697/AB715</f>
        <v>6.8335643806572616E-2</v>
      </c>
      <c r="CK697" s="136">
        <f t="shared" ref="CK697" si="13189">AC697/AC715</f>
        <v>6.9014861908947803E-2</v>
      </c>
    </row>
    <row r="698" spans="1:89" ht="15" thickTop="1" thickBot="1">
      <c r="A698" s="137" t="s">
        <v>23</v>
      </c>
      <c r="B698" s="189">
        <v>279</v>
      </c>
      <c r="C698" s="190">
        <v>231</v>
      </c>
      <c r="D698" s="191">
        <v>187</v>
      </c>
      <c r="E698" s="192">
        <v>146</v>
      </c>
      <c r="F698" s="189">
        <v>303</v>
      </c>
      <c r="G698" s="193">
        <v>189</v>
      </c>
      <c r="H698" s="191">
        <v>413</v>
      </c>
      <c r="I698" s="192">
        <v>407</v>
      </c>
      <c r="J698" s="189">
        <v>101</v>
      </c>
      <c r="K698" s="193">
        <v>105</v>
      </c>
      <c r="L698" s="191">
        <v>126</v>
      </c>
      <c r="M698" s="189">
        <v>269</v>
      </c>
      <c r="N698" s="194">
        <v>331</v>
      </c>
      <c r="O698" s="195">
        <v>489</v>
      </c>
      <c r="P698" s="189">
        <v>195</v>
      </c>
      <c r="Q698" s="193">
        <v>157</v>
      </c>
      <c r="R698" s="191">
        <v>317</v>
      </c>
      <c r="S698" s="192">
        <v>185</v>
      </c>
      <c r="T698" s="189">
        <v>28</v>
      </c>
      <c r="U698" s="193">
        <v>51</v>
      </c>
      <c r="V698" s="191">
        <v>182</v>
      </c>
      <c r="W698" s="192">
        <v>317</v>
      </c>
      <c r="X698" s="189">
        <v>178</v>
      </c>
      <c r="Y698" s="193">
        <v>135</v>
      </c>
      <c r="Z698" s="191">
        <v>290</v>
      </c>
      <c r="AA698" s="189">
        <v>462</v>
      </c>
      <c r="AB698" s="172">
        <f t="shared" si="13025"/>
        <v>2930</v>
      </c>
      <c r="AC698" s="173">
        <f t="shared" si="13026"/>
        <v>3143</v>
      </c>
      <c r="AD698" s="233"/>
      <c r="AE698" s="299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6.4034886389717702E-2</v>
      </c>
      <c r="BK698" s="130">
        <f t="shared" ref="BK698" si="13190">C698/C715</f>
        <v>4.694167852062589E-2</v>
      </c>
      <c r="BL698" s="131">
        <f t="shared" ref="BL698" si="13191">D698/D715</f>
        <v>7.2819314641744542E-2</v>
      </c>
      <c r="BM698" s="132">
        <f t="shared" ref="BM698" si="13192">E698/E715</f>
        <v>4.7417992854822996E-2</v>
      </c>
      <c r="BN698" s="129">
        <f t="shared" ref="BN698" si="13193">F698/F715</f>
        <v>6.9751381215469616E-2</v>
      </c>
      <c r="BO698" s="130">
        <f t="shared" ref="BO698" si="13194">G698/G715</f>
        <v>4.8374712055285388E-2</v>
      </c>
      <c r="BP698" s="131">
        <f t="shared" ref="BP698" si="13195">H698/H715</f>
        <v>6.079788017076402E-2</v>
      </c>
      <c r="BQ698" s="132">
        <f t="shared" ref="BQ698" si="13196">I698/I715</f>
        <v>6.0475482912332838E-2</v>
      </c>
      <c r="BR698" s="129">
        <f t="shared" ref="BR698" si="13197">J698/J715</f>
        <v>6.640368178829717E-2</v>
      </c>
      <c r="BS698" s="130">
        <f t="shared" ref="BS698" si="13198">K698/K715</f>
        <v>7.8947368421052627E-2</v>
      </c>
      <c r="BT698" s="131">
        <f t="shared" ref="BT698" si="13199">L698/L715</f>
        <v>4.0684533419438167E-2</v>
      </c>
      <c r="BU698" s="129">
        <f t="shared" ref="BU698" si="13200">M698/M715</f>
        <v>9.247163973874184E-2</v>
      </c>
      <c r="BV698" s="133">
        <f t="shared" ref="BV698" si="13201">N698/N715</f>
        <v>5.5518282455551828E-2</v>
      </c>
      <c r="BW698" s="134">
        <f t="shared" ref="BW698" si="13202">O698/O715</f>
        <v>8.5087871933182527E-2</v>
      </c>
      <c r="BX698" s="129">
        <f t="shared" ref="BX698" si="13203">P698/P715</f>
        <v>5.7251908396946563E-2</v>
      </c>
      <c r="BY698" s="130">
        <f t="shared" ref="BY698" si="13204">Q698/Q715</f>
        <v>4.7763918466686948E-2</v>
      </c>
      <c r="BZ698" s="131">
        <f t="shared" ref="BZ698" si="13205">R698/R715</f>
        <v>8.3862433862433861E-2</v>
      </c>
      <c r="CA698" s="132">
        <f t="shared" ref="CA698" si="13206">S698/S715</f>
        <v>5.2541891508094289E-2</v>
      </c>
      <c r="CB698" s="129">
        <f t="shared" ref="CB698" si="13207">T698/T715</f>
        <v>2.8340080971659919E-2</v>
      </c>
      <c r="CC698" s="130">
        <f t="shared" ref="CC698" si="13208">U698/U715</f>
        <v>6.0786650774731825E-2</v>
      </c>
      <c r="CD698" s="131">
        <f t="shared" ref="CD698" si="13209">V698/V715</f>
        <v>4.3005671077504727E-2</v>
      </c>
      <c r="CE698" s="132">
        <f t="shared" ref="CE698" si="13210">W698/W715</f>
        <v>9.0442225392296724E-2</v>
      </c>
      <c r="CF698" s="129">
        <f t="shared" ref="CF698" si="13211">X698/X715</f>
        <v>5.9571619812583666E-2</v>
      </c>
      <c r="CG698" s="130">
        <f t="shared" ref="CG698" si="13212">Y698/Y715</f>
        <v>5.5034651447207504E-2</v>
      </c>
      <c r="CH698" s="131">
        <f t="shared" ref="CH698" si="13213">Z698/Z715</f>
        <v>5.781499202551834E-2</v>
      </c>
      <c r="CI698" s="129">
        <f t="shared" ref="CI698" si="13214">AA698/AA715</f>
        <v>6.9068620122589325E-2</v>
      </c>
      <c r="CJ698" s="135">
        <f t="shared" ref="CJ698" si="13215">AB698/AB715</f>
        <v>5.9732528745005301E-2</v>
      </c>
      <c r="CK698" s="136">
        <f t="shared" ref="CK698" si="13216">AC698/AC715</f>
        <v>6.4251691640942826E-2</v>
      </c>
    </row>
    <row r="699" spans="1:89" ht="14" thickTop="1">
      <c r="A699" s="146" t="s">
        <v>24</v>
      </c>
      <c r="B699" s="203">
        <v>225</v>
      </c>
      <c r="C699" s="197">
        <v>253</v>
      </c>
      <c r="D699" s="198">
        <v>118</v>
      </c>
      <c r="E699" s="199">
        <v>176</v>
      </c>
      <c r="F699" s="196">
        <v>301</v>
      </c>
      <c r="G699" s="200">
        <v>149</v>
      </c>
      <c r="H699" s="198">
        <v>361</v>
      </c>
      <c r="I699" s="199">
        <v>339</v>
      </c>
      <c r="J699" s="196">
        <v>102</v>
      </c>
      <c r="K699" s="200">
        <v>79</v>
      </c>
      <c r="L699" s="198">
        <v>133</v>
      </c>
      <c r="M699" s="196">
        <v>168</v>
      </c>
      <c r="N699" s="201">
        <v>292</v>
      </c>
      <c r="O699" s="204">
        <v>312</v>
      </c>
      <c r="P699" s="196">
        <v>145</v>
      </c>
      <c r="Q699" s="200">
        <v>137</v>
      </c>
      <c r="R699" s="198">
        <v>238</v>
      </c>
      <c r="S699" s="199">
        <v>179</v>
      </c>
      <c r="T699" s="196">
        <v>54</v>
      </c>
      <c r="U699" s="200">
        <v>45</v>
      </c>
      <c r="V699" s="198">
        <v>188</v>
      </c>
      <c r="W699" s="205">
        <v>221</v>
      </c>
      <c r="X699" s="196">
        <v>107</v>
      </c>
      <c r="Y699" s="200">
        <v>102</v>
      </c>
      <c r="Z699" s="198">
        <v>288</v>
      </c>
      <c r="AA699" s="196">
        <v>344</v>
      </c>
      <c r="AB699" s="172">
        <f t="shared" si="13025"/>
        <v>2552</v>
      </c>
      <c r="AC699" s="173">
        <f t="shared" si="13026"/>
        <v>2504</v>
      </c>
      <c r="AD699" s="233"/>
      <c r="AE699" s="275" t="str">
        <f>$AE$17</f>
        <v>17:00 - 17:59</v>
      </c>
      <c r="AF699" s="126">
        <f t="shared" ref="AF699:AU701" si="13217">SUMIF($A$9:$A$32,$AE699,B$691:B$714)</f>
        <v>307</v>
      </c>
      <c r="AG699" s="186">
        <f t="shared" si="13217"/>
        <v>433</v>
      </c>
      <c r="AH699" s="127">
        <f t="shared" si="13217"/>
        <v>172</v>
      </c>
      <c r="AI699" s="180">
        <f t="shared" si="13217"/>
        <v>225</v>
      </c>
      <c r="AJ699" s="126">
        <f t="shared" si="13217"/>
        <v>260</v>
      </c>
      <c r="AK699" s="128">
        <f t="shared" si="13217"/>
        <v>429</v>
      </c>
      <c r="AL699" s="127">
        <f t="shared" si="13217"/>
        <v>560</v>
      </c>
      <c r="AM699" s="180">
        <f t="shared" si="13217"/>
        <v>560</v>
      </c>
      <c r="AN699" s="126">
        <f t="shared" si="13217"/>
        <v>143</v>
      </c>
      <c r="AO699" s="128">
        <f t="shared" si="13217"/>
        <v>59</v>
      </c>
      <c r="AP699" s="127">
        <f t="shared" si="13217"/>
        <v>291</v>
      </c>
      <c r="AQ699" s="126">
        <f t="shared" si="13217"/>
        <v>110</v>
      </c>
      <c r="AR699" s="179">
        <f t="shared" si="13217"/>
        <v>520</v>
      </c>
      <c r="AS699" s="181">
        <f t="shared" si="13217"/>
        <v>403</v>
      </c>
      <c r="AT699" s="126">
        <f t="shared" si="13217"/>
        <v>266</v>
      </c>
      <c r="AU699" s="128">
        <f t="shared" si="13217"/>
        <v>252</v>
      </c>
      <c r="AV699" s="127">
        <f t="shared" ref="AP699:BE701" si="13218">SUMIF($A$9:$A$32,$AE699,R$691:R$714)</f>
        <v>258</v>
      </c>
      <c r="AW699" s="180">
        <f t="shared" si="13218"/>
        <v>245</v>
      </c>
      <c r="AX699" s="126">
        <f t="shared" si="13218"/>
        <v>134</v>
      </c>
      <c r="AY699" s="128">
        <f t="shared" si="13218"/>
        <v>17</v>
      </c>
      <c r="AZ699" s="127">
        <f t="shared" si="13218"/>
        <v>395</v>
      </c>
      <c r="BA699" s="180">
        <f t="shared" si="13218"/>
        <v>170</v>
      </c>
      <c r="BB699" s="126">
        <f t="shared" si="13218"/>
        <v>318</v>
      </c>
      <c r="BC699" s="128">
        <f t="shared" si="13218"/>
        <v>201</v>
      </c>
      <c r="BD699" s="184">
        <f t="shared" si="13218"/>
        <v>341</v>
      </c>
      <c r="BE699" s="185">
        <f t="shared" si="13218"/>
        <v>536</v>
      </c>
      <c r="BF699" s="170">
        <f>AF699+AH699+AJ699+AL699+AN699+AP699+AR699+AT699+AV699+AX699+AZ699+BB699+BD699</f>
        <v>3965</v>
      </c>
      <c r="BG699" s="171">
        <f>AG699+AI699+AK699+AM699+AO699+AQ699+AS699+AU699+AW699+AY699+BA699+BC699+BE699</f>
        <v>3640</v>
      </c>
      <c r="BH699" s="233"/>
      <c r="BI699" s="146" t="s">
        <v>24</v>
      </c>
      <c r="BJ699" s="129">
        <f>B699/B715</f>
        <v>5.1641037411062657E-2</v>
      </c>
      <c r="BK699" s="130">
        <f t="shared" ref="BK699" si="13219">C699/C715</f>
        <v>5.1412314570209304E-2</v>
      </c>
      <c r="BL699" s="131">
        <f t="shared" ref="BL699" si="13220">D699/D715</f>
        <v>4.5950155763239874E-2</v>
      </c>
      <c r="BM699" s="132">
        <f t="shared" ref="BM699" si="13221">E699/E715</f>
        <v>5.7161416044170188E-2</v>
      </c>
      <c r="BN699" s="129">
        <f t="shared" ref="BN699" si="13222">F699/F715</f>
        <v>6.9290976058931864E-2</v>
      </c>
      <c r="BO699" s="130">
        <f t="shared" ref="BO699" si="13223">G699/G715</f>
        <v>3.8136677757870489E-2</v>
      </c>
      <c r="BP699" s="131">
        <f t="shared" ref="BP699" si="13224">H699/H715</f>
        <v>5.3142941263064923E-2</v>
      </c>
      <c r="BQ699" s="132">
        <f t="shared" ref="BQ699" si="13225">I699/I715</f>
        <v>5.0371471025260031E-2</v>
      </c>
      <c r="BR699" s="129">
        <f t="shared" ref="BR699" si="13226">J699/J715</f>
        <v>6.7061143984220903E-2</v>
      </c>
      <c r="BS699" s="130">
        <f t="shared" ref="BS699" si="13227">K699/K715</f>
        <v>5.9398496240601506E-2</v>
      </c>
      <c r="BT699" s="131">
        <f t="shared" ref="BT699" si="13228">L699/L715</f>
        <v>4.2944785276073622E-2</v>
      </c>
      <c r="BU699" s="129">
        <f t="shared" ref="BU699" si="13229">M699/M715</f>
        <v>5.7751804743898245E-2</v>
      </c>
      <c r="BV699" s="133">
        <f t="shared" ref="BV699" si="13230">N699/N715</f>
        <v>4.8976853404897686E-2</v>
      </c>
      <c r="BW699" s="134">
        <f t="shared" ref="BW699" si="13231">O699/O715</f>
        <v>5.4289194362275972E-2</v>
      </c>
      <c r="BX699" s="129">
        <f t="shared" ref="BX699" si="13232">P699/P715</f>
        <v>4.2571931884908987E-2</v>
      </c>
      <c r="BY699" s="130">
        <f t="shared" ref="BY699" si="13233">Q699/Q715</f>
        <v>4.1679342865835106E-2</v>
      </c>
      <c r="BZ699" s="131">
        <f t="shared" ref="BZ699" si="13234">R699/R715</f>
        <v>6.2962962962962957E-2</v>
      </c>
      <c r="CA699" s="132">
        <f t="shared" ref="CA699" si="13235">S699/S715</f>
        <v>5.0837830161885825E-2</v>
      </c>
      <c r="CB699" s="129">
        <f t="shared" ref="CB699" si="13236">T699/T715</f>
        <v>5.4655870445344132E-2</v>
      </c>
      <c r="CC699" s="130">
        <f t="shared" ref="CC699" si="13237">U699/U715</f>
        <v>5.3635280095351609E-2</v>
      </c>
      <c r="CD699" s="131">
        <f t="shared" ref="CD699" si="13238">V699/V715</f>
        <v>4.4423440453686201E-2</v>
      </c>
      <c r="CE699" s="132">
        <f t="shared" ref="CE699" si="13239">W699/W715</f>
        <v>6.3052781740370892E-2</v>
      </c>
      <c r="CF699" s="129">
        <f t="shared" ref="CF699" si="13240">X699/X715</f>
        <v>3.5809906291834004E-2</v>
      </c>
      <c r="CG699" s="130">
        <f t="shared" ref="CG699" si="13241">Y699/Y715</f>
        <v>4.1581736649001222E-2</v>
      </c>
      <c r="CH699" s="131">
        <f t="shared" ref="CH699" si="13242">Z699/Z715</f>
        <v>5.7416267942583733E-2</v>
      </c>
      <c r="CI699" s="129">
        <f t="shared" ref="CI699" si="13243">AA699/AA715</f>
        <v>5.1427717147555688E-2</v>
      </c>
      <c r="CJ699" s="135">
        <f t="shared" ref="CJ699" si="13244">AB699/AB715</f>
        <v>5.2026420941042158E-2</v>
      </c>
      <c r="CK699" s="136">
        <f t="shared" ref="CK699" si="13245">AC699/AC715</f>
        <v>5.1188748287916266E-2</v>
      </c>
    </row>
    <row r="700" spans="1:89">
      <c r="A700" s="137" t="s">
        <v>25</v>
      </c>
      <c r="B700" s="206">
        <v>176</v>
      </c>
      <c r="C700" s="190">
        <v>266</v>
      </c>
      <c r="D700" s="191">
        <v>139</v>
      </c>
      <c r="E700" s="192">
        <v>205</v>
      </c>
      <c r="F700" s="189">
        <v>238</v>
      </c>
      <c r="G700" s="193">
        <v>163</v>
      </c>
      <c r="H700" s="191">
        <v>382</v>
      </c>
      <c r="I700" s="192">
        <v>370</v>
      </c>
      <c r="J700" s="189">
        <v>108</v>
      </c>
      <c r="K700" s="190">
        <v>58</v>
      </c>
      <c r="L700" s="191">
        <v>144</v>
      </c>
      <c r="M700" s="189">
        <v>151</v>
      </c>
      <c r="N700" s="194">
        <v>295</v>
      </c>
      <c r="O700" s="207">
        <v>293</v>
      </c>
      <c r="P700" s="189">
        <v>162</v>
      </c>
      <c r="Q700" s="190">
        <v>157</v>
      </c>
      <c r="R700" s="191">
        <v>222</v>
      </c>
      <c r="S700" s="192">
        <v>194</v>
      </c>
      <c r="T700" s="198">
        <v>44</v>
      </c>
      <c r="U700" s="189">
        <v>39</v>
      </c>
      <c r="V700" s="191">
        <v>205</v>
      </c>
      <c r="W700" s="208">
        <v>223</v>
      </c>
      <c r="X700" s="189">
        <v>117</v>
      </c>
      <c r="Y700" s="193">
        <v>121</v>
      </c>
      <c r="Z700" s="191">
        <v>328</v>
      </c>
      <c r="AA700" s="189">
        <v>405</v>
      </c>
      <c r="AB700" s="172">
        <f t="shared" si="13025"/>
        <v>2560</v>
      </c>
      <c r="AC700" s="173">
        <f t="shared" si="13026"/>
        <v>2645</v>
      </c>
      <c r="AD700" s="233"/>
      <c r="AE700" s="277" t="str">
        <f>$AE$18</f>
        <v>18:00 - 18:59</v>
      </c>
      <c r="AF700" s="126">
        <f t="shared" si="13217"/>
        <v>374</v>
      </c>
      <c r="AG700" s="190">
        <f t="shared" si="13217"/>
        <v>483</v>
      </c>
      <c r="AH700" s="191">
        <f t="shared" si="13217"/>
        <v>152</v>
      </c>
      <c r="AI700" s="192">
        <f t="shared" si="13217"/>
        <v>246</v>
      </c>
      <c r="AJ700" s="278">
        <f t="shared" si="13217"/>
        <v>174</v>
      </c>
      <c r="AK700" s="193">
        <f t="shared" si="13217"/>
        <v>466</v>
      </c>
      <c r="AL700" s="191">
        <f t="shared" si="13217"/>
        <v>530</v>
      </c>
      <c r="AM700" s="192">
        <f t="shared" si="13217"/>
        <v>651</v>
      </c>
      <c r="AN700" s="278">
        <f t="shared" si="13217"/>
        <v>134</v>
      </c>
      <c r="AO700" s="193">
        <f t="shared" si="13217"/>
        <v>66</v>
      </c>
      <c r="AP700" s="191">
        <f t="shared" si="13218"/>
        <v>291</v>
      </c>
      <c r="AQ700" s="278">
        <f t="shared" si="13218"/>
        <v>119</v>
      </c>
      <c r="AR700" s="194">
        <f t="shared" si="13218"/>
        <v>529</v>
      </c>
      <c r="AS700" s="195">
        <f t="shared" si="13218"/>
        <v>401</v>
      </c>
      <c r="AT700" s="278">
        <f t="shared" si="13218"/>
        <v>218</v>
      </c>
      <c r="AU700" s="193">
        <f t="shared" si="13218"/>
        <v>364</v>
      </c>
      <c r="AV700" s="191">
        <f t="shared" si="13218"/>
        <v>212</v>
      </c>
      <c r="AW700" s="192">
        <f t="shared" si="13218"/>
        <v>351</v>
      </c>
      <c r="AX700" s="278">
        <f t="shared" si="13218"/>
        <v>93</v>
      </c>
      <c r="AY700" s="193">
        <f t="shared" si="13218"/>
        <v>28</v>
      </c>
      <c r="AZ700" s="191">
        <f t="shared" si="13218"/>
        <v>498</v>
      </c>
      <c r="BA700" s="192">
        <f t="shared" si="13218"/>
        <v>195</v>
      </c>
      <c r="BB700" s="278">
        <f t="shared" si="13218"/>
        <v>252</v>
      </c>
      <c r="BC700" s="193">
        <f t="shared" si="13218"/>
        <v>189</v>
      </c>
      <c r="BD700" s="191">
        <f t="shared" si="13218"/>
        <v>290</v>
      </c>
      <c r="BE700" s="278">
        <f t="shared" si="13218"/>
        <v>581</v>
      </c>
      <c r="BF700" s="172">
        <f>SUM(AF700,AH700,AJ700,AL700,AN700,AP700,AR700,AT700,AV700,AX700,AZ700,BB700,BD700)</f>
        <v>3747</v>
      </c>
      <c r="BG700" s="173">
        <f>SUM(AG700,AI700,AK700,AM700,AO700,AQ700,AS700,AU700,AW700,AY700,BA700,BC700,BE700)</f>
        <v>4140</v>
      </c>
      <c r="BH700" s="233"/>
      <c r="BI700" s="137" t="s">
        <v>25</v>
      </c>
      <c r="BJ700" s="129">
        <f>B700/B715</f>
        <v>4.0394767041542344E-2</v>
      </c>
      <c r="BK700" s="130">
        <f t="shared" ref="BK700" si="13246">C700/C715</f>
        <v>5.4054054054054057E-2</v>
      </c>
      <c r="BL700" s="131">
        <f t="shared" ref="BL700" si="13247">D700/D715</f>
        <v>5.4127725856697818E-2</v>
      </c>
      <c r="BM700" s="132">
        <f t="shared" ref="BM700" si="13248">E700/E715</f>
        <v>6.6580058460539132E-2</v>
      </c>
      <c r="BN700" s="129">
        <f t="shared" ref="BN700" si="13249">F700/F715</f>
        <v>5.4788213627992632E-2</v>
      </c>
      <c r="BO700" s="130">
        <f t="shared" ref="BO700" si="13250">G700/G715</f>
        <v>4.1719989761965705E-2</v>
      </c>
      <c r="BP700" s="131">
        <f t="shared" ref="BP700" si="13251">H700/H715</f>
        <v>5.6234358898866479E-2</v>
      </c>
      <c r="BQ700" s="132">
        <f t="shared" ref="BQ700" si="13252">I700/I715</f>
        <v>5.4977711738484397E-2</v>
      </c>
      <c r="BR700" s="129">
        <f t="shared" ref="BR700" si="13253">J700/J715</f>
        <v>7.1005917159763315E-2</v>
      </c>
      <c r="BS700" s="130">
        <f t="shared" ref="BS700" si="13254">K700/K715</f>
        <v>4.3609022556390979E-2</v>
      </c>
      <c r="BT700" s="131">
        <f t="shared" ref="BT700" si="13255">L700/L715</f>
        <v>4.6496609622215045E-2</v>
      </c>
      <c r="BU700" s="129">
        <f t="shared" ref="BU700" si="13256">M700/M715</f>
        <v>5.1907872121003784E-2</v>
      </c>
      <c r="BV700" s="133">
        <f t="shared" ref="BV700" si="13257">N700/N715</f>
        <v>4.9480040254948003E-2</v>
      </c>
      <c r="BW700" s="134">
        <f t="shared" ref="BW700" si="13258">O700/O715</f>
        <v>5.0983121628675833E-2</v>
      </c>
      <c r="BX700" s="129">
        <f t="shared" ref="BX700" si="13259">P700/P715</f>
        <v>4.7563123899001761E-2</v>
      </c>
      <c r="BY700" s="130">
        <f t="shared" ref="BY700" si="13260">Q700/Q715</f>
        <v>4.7763918466686948E-2</v>
      </c>
      <c r="BZ700" s="131">
        <f t="shared" ref="BZ700" si="13261">R700/R715</f>
        <v>5.873015873015873E-2</v>
      </c>
      <c r="CA700" s="132">
        <f t="shared" ref="CA700" si="13262">S700/S715</f>
        <v>5.5097983527406989E-2</v>
      </c>
      <c r="CB700" s="129">
        <f t="shared" ref="CB700" si="13263">T700/T715</f>
        <v>4.4534412955465584E-2</v>
      </c>
      <c r="CC700" s="130">
        <f t="shared" ref="CC700" si="13264">U700/U715</f>
        <v>4.6483909415971393E-2</v>
      </c>
      <c r="CD700" s="131">
        <f t="shared" ref="CD700" si="13265">V700/V715</f>
        <v>4.8440453686200376E-2</v>
      </c>
      <c r="CE700" s="132">
        <f t="shared" ref="CE700" si="13266">W700/W715</f>
        <v>6.3623395149786016E-2</v>
      </c>
      <c r="CF700" s="129">
        <f t="shared" ref="CF700" si="13267">X700/X715</f>
        <v>3.9156626506024098E-2</v>
      </c>
      <c r="CG700" s="130">
        <f t="shared" ref="CG700" si="13268">Y700/Y715</f>
        <v>4.9327354260089683E-2</v>
      </c>
      <c r="CH700" s="131">
        <f t="shared" ref="CH700" si="13269">Z700/Z715</f>
        <v>6.5390749601275916E-2</v>
      </c>
      <c r="CI700" s="129">
        <f t="shared" ref="CI700" si="13270">AA700/AA715</f>
        <v>6.0547166990581554E-2</v>
      </c>
      <c r="CJ700" s="135">
        <f t="shared" ref="CJ700" si="13271">AB700/AB715</f>
        <v>5.2189513169697464E-2</v>
      </c>
      <c r="CK700" s="136">
        <f t="shared" ref="CK700" si="13272">AC700/AC715</f>
        <v>5.407118179773903E-2</v>
      </c>
    </row>
    <row r="701" spans="1:89" ht="14" thickBot="1">
      <c r="A701" s="146" t="s">
        <v>26</v>
      </c>
      <c r="B701" s="203">
        <v>180</v>
      </c>
      <c r="C701" s="197">
        <v>223</v>
      </c>
      <c r="D701" s="198">
        <v>135</v>
      </c>
      <c r="E701" s="199">
        <v>183</v>
      </c>
      <c r="F701" s="196">
        <v>236</v>
      </c>
      <c r="G701" s="200">
        <v>153</v>
      </c>
      <c r="H701" s="198">
        <v>355</v>
      </c>
      <c r="I701" s="199">
        <v>300</v>
      </c>
      <c r="J701" s="196">
        <v>69</v>
      </c>
      <c r="K701" s="197">
        <v>50</v>
      </c>
      <c r="L701" s="198">
        <v>133</v>
      </c>
      <c r="M701" s="196">
        <v>119</v>
      </c>
      <c r="N701" s="201">
        <v>294</v>
      </c>
      <c r="O701" s="204">
        <v>252</v>
      </c>
      <c r="P701" s="196">
        <v>145</v>
      </c>
      <c r="Q701" s="197">
        <v>128</v>
      </c>
      <c r="R701" s="198">
        <v>191</v>
      </c>
      <c r="S701" s="199">
        <v>171</v>
      </c>
      <c r="T701" s="196">
        <v>34</v>
      </c>
      <c r="U701" s="200">
        <v>44</v>
      </c>
      <c r="V701" s="198">
        <v>177</v>
      </c>
      <c r="W701" s="205">
        <v>217</v>
      </c>
      <c r="X701" s="196">
        <v>130</v>
      </c>
      <c r="Y701" s="200">
        <v>117</v>
      </c>
      <c r="Z701" s="198">
        <v>287</v>
      </c>
      <c r="AA701" s="196">
        <v>435</v>
      </c>
      <c r="AB701" s="172">
        <f t="shared" si="13025"/>
        <v>2366</v>
      </c>
      <c r="AC701" s="173">
        <f t="shared" si="13026"/>
        <v>2392</v>
      </c>
      <c r="AD701" s="233"/>
      <c r="AE701" s="275">
        <f>$AE$19</f>
        <v>0</v>
      </c>
      <c r="AF701" s="126">
        <f t="shared" si="13217"/>
        <v>0</v>
      </c>
      <c r="AG701" s="197">
        <f t="shared" si="13217"/>
        <v>0</v>
      </c>
      <c r="AH701" s="198">
        <f t="shared" si="13217"/>
        <v>0</v>
      </c>
      <c r="AI701" s="199">
        <f t="shared" si="13217"/>
        <v>0</v>
      </c>
      <c r="AJ701" s="196">
        <f t="shared" si="13217"/>
        <v>0</v>
      </c>
      <c r="AK701" s="200">
        <f t="shared" si="13217"/>
        <v>0</v>
      </c>
      <c r="AL701" s="198">
        <f t="shared" si="13217"/>
        <v>0</v>
      </c>
      <c r="AM701" s="199">
        <f t="shared" si="13217"/>
        <v>0</v>
      </c>
      <c r="AN701" s="196">
        <f t="shared" si="13217"/>
        <v>0</v>
      </c>
      <c r="AO701" s="200">
        <f t="shared" si="13217"/>
        <v>0</v>
      </c>
      <c r="AP701" s="198">
        <f t="shared" si="13218"/>
        <v>0</v>
      </c>
      <c r="AQ701" s="196">
        <f t="shared" si="13218"/>
        <v>0</v>
      </c>
      <c r="AR701" s="201">
        <f t="shared" si="13218"/>
        <v>0</v>
      </c>
      <c r="AS701" s="202">
        <f t="shared" si="13218"/>
        <v>0</v>
      </c>
      <c r="AT701" s="196">
        <f t="shared" si="13218"/>
        <v>0</v>
      </c>
      <c r="AU701" s="200">
        <f t="shared" si="13218"/>
        <v>0</v>
      </c>
      <c r="AV701" s="198">
        <f t="shared" si="13218"/>
        <v>0</v>
      </c>
      <c r="AW701" s="199">
        <f t="shared" si="13218"/>
        <v>0</v>
      </c>
      <c r="AX701" s="196">
        <f t="shared" si="13218"/>
        <v>0</v>
      </c>
      <c r="AY701" s="200">
        <f t="shared" si="13218"/>
        <v>0</v>
      </c>
      <c r="AZ701" s="198">
        <f t="shared" si="13218"/>
        <v>0</v>
      </c>
      <c r="BA701" s="199">
        <f t="shared" si="13218"/>
        <v>0</v>
      </c>
      <c r="BB701" s="196">
        <f t="shared" si="13218"/>
        <v>0</v>
      </c>
      <c r="BC701" s="200">
        <f t="shared" si="13218"/>
        <v>0</v>
      </c>
      <c r="BD701" s="198">
        <f t="shared" si="13218"/>
        <v>0</v>
      </c>
      <c r="BE701" s="196">
        <f t="shared" si="13218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4.1312829928850124E-2</v>
      </c>
      <c r="BK701" s="130">
        <f t="shared" ref="BK701" si="13273">C701/C715</f>
        <v>4.531599268441374E-2</v>
      </c>
      <c r="BL701" s="131">
        <f t="shared" ref="BL701" si="13274">D701/D715</f>
        <v>5.2570093457943924E-2</v>
      </c>
      <c r="BM701" s="132">
        <f t="shared" ref="BM701" si="13275">E701/E715</f>
        <v>5.9434881455017866E-2</v>
      </c>
      <c r="BN701" s="129">
        <f t="shared" ref="BN701" si="13276">F701/F715</f>
        <v>5.432780847145488E-2</v>
      </c>
      <c r="BO701" s="130">
        <f t="shared" ref="BO701" si="13277">G701/G715</f>
        <v>3.9160481187611978E-2</v>
      </c>
      <c r="BP701" s="131">
        <f t="shared" ref="BP701" si="13278">H701/H715</f>
        <v>5.2259679081407329E-2</v>
      </c>
      <c r="BQ701" s="132">
        <f t="shared" ref="BQ701" si="13279">I701/I715</f>
        <v>4.4576523031203567E-2</v>
      </c>
      <c r="BR701" s="129">
        <f t="shared" ref="BR701" si="13280">J701/J715</f>
        <v>4.5364891518737675E-2</v>
      </c>
      <c r="BS701" s="130">
        <f t="shared" ref="BS701" si="13281">K701/K715</f>
        <v>3.7593984962406013E-2</v>
      </c>
      <c r="BT701" s="131">
        <f t="shared" ref="BT701" si="13282">L701/L715</f>
        <v>4.2944785276073622E-2</v>
      </c>
      <c r="BU701" s="129">
        <f t="shared" ref="BU701" si="13283">M701/M715</f>
        <v>4.0907528360261257E-2</v>
      </c>
      <c r="BV701" s="133">
        <f t="shared" ref="BV701" si="13284">N701/N715</f>
        <v>4.9312311304931231E-2</v>
      </c>
      <c r="BW701" s="134">
        <f t="shared" ref="BW701" si="13285">O701/O715</f>
        <v>4.38489646772229E-2</v>
      </c>
      <c r="BX701" s="129">
        <f t="shared" ref="BX701" si="13286">P701/P715</f>
        <v>4.2571931884908987E-2</v>
      </c>
      <c r="BY701" s="130">
        <f t="shared" ref="BY701" si="13287">Q701/Q715</f>
        <v>3.8941283845451778E-2</v>
      </c>
      <c r="BZ701" s="131">
        <f t="shared" ref="BZ701" si="13288">R701/R715</f>
        <v>5.0529100529100528E-2</v>
      </c>
      <c r="CA701" s="132">
        <f t="shared" ref="CA701" si="13289">S701/S715</f>
        <v>4.8565748366941212E-2</v>
      </c>
      <c r="CB701" s="129">
        <f t="shared" ref="CB701" si="13290">T701/T715</f>
        <v>3.4412955465587043E-2</v>
      </c>
      <c r="CC701" s="130">
        <f t="shared" ref="CC701" si="13291">U701/U715</f>
        <v>5.2443384982121574E-2</v>
      </c>
      <c r="CD701" s="131">
        <f t="shared" ref="CD701" si="13292">V701/V715</f>
        <v>4.1824196597353494E-2</v>
      </c>
      <c r="CE701" s="132">
        <f t="shared" ref="CE701" si="13293">W701/W715</f>
        <v>6.1911554921540657E-2</v>
      </c>
      <c r="CF701" s="129">
        <f t="shared" ref="CF701" si="13294">X701/X715</f>
        <v>4.3507362784471218E-2</v>
      </c>
      <c r="CG701" s="130">
        <f t="shared" ref="CG701" si="13295">Y701/Y715</f>
        <v>4.7696697920913168E-2</v>
      </c>
      <c r="CH701" s="131">
        <f t="shared" ref="CH701" si="13296">Z701/Z715</f>
        <v>5.721690590111643E-2</v>
      </c>
      <c r="CI701" s="129">
        <f t="shared" ref="CI701" si="13297">AA701/AA715</f>
        <v>6.5032142323217218E-2</v>
      </c>
      <c r="CJ701" s="135">
        <f t="shared" ref="CJ701" si="13298">AB701/AB715</f>
        <v>4.8234526624806325E-2</v>
      </c>
      <c r="CK701" s="136">
        <f t="shared" ref="CK701" si="13299">AC701/AC715</f>
        <v>4.8899155712737903E-2</v>
      </c>
    </row>
    <row r="702" spans="1:89" ht="15" thickTop="1" thickBot="1">
      <c r="A702" s="137" t="s">
        <v>27</v>
      </c>
      <c r="B702" s="206">
        <v>159</v>
      </c>
      <c r="C702" s="190">
        <v>256</v>
      </c>
      <c r="D702" s="191">
        <v>104</v>
      </c>
      <c r="E702" s="192">
        <v>191</v>
      </c>
      <c r="F702" s="189">
        <v>196</v>
      </c>
      <c r="G702" s="193">
        <v>194</v>
      </c>
      <c r="H702" s="191">
        <v>327</v>
      </c>
      <c r="I702" s="192">
        <v>374</v>
      </c>
      <c r="J702" s="189">
        <v>78</v>
      </c>
      <c r="K702" s="190">
        <v>43</v>
      </c>
      <c r="L702" s="191">
        <v>170</v>
      </c>
      <c r="M702" s="189">
        <v>143</v>
      </c>
      <c r="N702" s="194">
        <v>324</v>
      </c>
      <c r="O702" s="207">
        <v>245</v>
      </c>
      <c r="P702" s="189">
        <v>202</v>
      </c>
      <c r="Q702" s="190">
        <v>144</v>
      </c>
      <c r="R702" s="191">
        <v>186</v>
      </c>
      <c r="S702" s="192">
        <v>183</v>
      </c>
      <c r="T702" s="189">
        <v>45</v>
      </c>
      <c r="U702" s="193">
        <v>28</v>
      </c>
      <c r="V702" s="191">
        <v>240</v>
      </c>
      <c r="W702" s="208">
        <v>163</v>
      </c>
      <c r="X702" s="189">
        <v>147</v>
      </c>
      <c r="Y702" s="193">
        <v>95</v>
      </c>
      <c r="Z702" s="191">
        <v>301</v>
      </c>
      <c r="AA702" s="189">
        <v>346</v>
      </c>
      <c r="AB702" s="172">
        <f t="shared" si="13025"/>
        <v>2479</v>
      </c>
      <c r="AC702" s="173">
        <f t="shared" si="13026"/>
        <v>2405</v>
      </c>
      <c r="AD702" s="233"/>
      <c r="AE702" s="269" t="s">
        <v>13</v>
      </c>
      <c r="AF702" s="20">
        <f t="shared" ref="AF702:BG702" si="13300">SUM(AF699:AF701)</f>
        <v>681</v>
      </c>
      <c r="AG702" s="21">
        <f t="shared" si="13300"/>
        <v>916</v>
      </c>
      <c r="AH702" s="20">
        <f t="shared" si="13300"/>
        <v>324</v>
      </c>
      <c r="AI702" s="21">
        <f t="shared" si="13300"/>
        <v>471</v>
      </c>
      <c r="AJ702" s="20">
        <f t="shared" si="13300"/>
        <v>434</v>
      </c>
      <c r="AK702" s="21">
        <f t="shared" si="13300"/>
        <v>895</v>
      </c>
      <c r="AL702" s="20">
        <f t="shared" si="13300"/>
        <v>1090</v>
      </c>
      <c r="AM702" s="21">
        <f t="shared" si="13300"/>
        <v>1211</v>
      </c>
      <c r="AN702" s="20">
        <f t="shared" si="13300"/>
        <v>277</v>
      </c>
      <c r="AO702" s="21">
        <f t="shared" si="13300"/>
        <v>125</v>
      </c>
      <c r="AP702" s="20">
        <f t="shared" si="13300"/>
        <v>582</v>
      </c>
      <c r="AQ702" s="21">
        <f t="shared" si="13300"/>
        <v>229</v>
      </c>
      <c r="AR702" s="20">
        <f t="shared" si="13300"/>
        <v>1049</v>
      </c>
      <c r="AS702" s="21">
        <f t="shared" si="13300"/>
        <v>804</v>
      </c>
      <c r="AT702" s="20">
        <f t="shared" si="13300"/>
        <v>484</v>
      </c>
      <c r="AU702" s="21">
        <f t="shared" si="13300"/>
        <v>616</v>
      </c>
      <c r="AV702" s="20">
        <f t="shared" si="13300"/>
        <v>470</v>
      </c>
      <c r="AW702" s="21">
        <f t="shared" si="13300"/>
        <v>596</v>
      </c>
      <c r="AX702" s="20">
        <f t="shared" si="13300"/>
        <v>227</v>
      </c>
      <c r="AY702" s="21">
        <f t="shared" si="13300"/>
        <v>45</v>
      </c>
      <c r="AZ702" s="20">
        <f t="shared" si="13300"/>
        <v>893</v>
      </c>
      <c r="BA702" s="21">
        <f t="shared" si="13300"/>
        <v>365</v>
      </c>
      <c r="BB702" s="20">
        <f t="shared" si="13300"/>
        <v>570</v>
      </c>
      <c r="BC702" s="21">
        <f t="shared" si="13300"/>
        <v>390</v>
      </c>
      <c r="BD702" s="20">
        <f t="shared" si="13300"/>
        <v>631</v>
      </c>
      <c r="BE702" s="21">
        <f t="shared" si="13300"/>
        <v>1117</v>
      </c>
      <c r="BF702" s="174">
        <f t="shared" si="13300"/>
        <v>7712</v>
      </c>
      <c r="BG702" s="175">
        <f t="shared" si="13300"/>
        <v>7780</v>
      </c>
      <c r="BH702" s="233"/>
      <c r="BI702" s="137" t="s">
        <v>27</v>
      </c>
      <c r="BJ702" s="129">
        <f>B702/B715</f>
        <v>3.6492999770484279E-2</v>
      </c>
      <c r="BK702" s="130">
        <f t="shared" ref="BK702" si="13301">C702/C715</f>
        <v>5.2021946758788865E-2</v>
      </c>
      <c r="BL702" s="131">
        <f t="shared" ref="BL702" si="13302">D702/D715</f>
        <v>4.0498442367601244E-2</v>
      </c>
      <c r="BM702" s="132">
        <f t="shared" ref="BM702" si="13303">E702/E715</f>
        <v>6.2033127638843784E-2</v>
      </c>
      <c r="BN702" s="129">
        <f t="shared" ref="BN702" si="13304">F702/F715</f>
        <v>4.5119705340699819E-2</v>
      </c>
      <c r="BO702" s="130">
        <f t="shared" ref="BO702" si="13305">G702/G715</f>
        <v>4.9654466342462247E-2</v>
      </c>
      <c r="BP702" s="131">
        <f t="shared" ref="BP702" si="13306">H702/H715</f>
        <v>4.8137788900338582E-2</v>
      </c>
      <c r="BQ702" s="132">
        <f t="shared" ref="BQ702" si="13307">I702/I715</f>
        <v>5.5572065378900443E-2</v>
      </c>
      <c r="BR702" s="129">
        <f t="shared" ref="BR702" si="13308">J702/J715</f>
        <v>5.128205128205128E-2</v>
      </c>
      <c r="BS702" s="130">
        <f t="shared" ref="BS702" si="13309">K702/K715</f>
        <v>3.2330827067669175E-2</v>
      </c>
      <c r="BT702" s="131">
        <f t="shared" ref="BT702" si="13310">L702/L715</f>
        <v>5.4891830804003873E-2</v>
      </c>
      <c r="BU702" s="129">
        <f t="shared" ref="BU702" si="13311">M702/M715</f>
        <v>4.9157786180818147E-2</v>
      </c>
      <c r="BV702" s="133">
        <f t="shared" ref="BV702" si="13312">N702/N715</f>
        <v>5.434417980543442E-2</v>
      </c>
      <c r="BW702" s="134">
        <f t="shared" ref="BW702" si="13313">O702/O715</f>
        <v>4.2630937880633372E-2</v>
      </c>
      <c r="BX702" s="129">
        <f t="shared" ref="BX702" si="13314">P702/P715</f>
        <v>5.9307105108631825E-2</v>
      </c>
      <c r="BY702" s="130">
        <f t="shared" ref="BY702" si="13315">Q702/Q715</f>
        <v>4.3808944326133255E-2</v>
      </c>
      <c r="BZ702" s="131">
        <f t="shared" ref="BZ702" si="13316">R702/R715</f>
        <v>4.9206349206349205E-2</v>
      </c>
      <c r="CA702" s="132">
        <f t="shared" ref="CA702" si="13317">S702/S715</f>
        <v>5.1973871059358134E-2</v>
      </c>
      <c r="CB702" s="129">
        <f t="shared" ref="CB702" si="13318">T702/T715</f>
        <v>4.5546558704453441E-2</v>
      </c>
      <c r="CC702" s="130">
        <f t="shared" ref="CC702" si="13319">U702/U715</f>
        <v>3.3373063170441003E-2</v>
      </c>
      <c r="CD702" s="131">
        <f t="shared" ref="CD702" si="13320">V702/V715</f>
        <v>5.6710775047258979E-2</v>
      </c>
      <c r="CE702" s="132">
        <f t="shared" ref="CE702" si="13321">W702/W715</f>
        <v>4.6504992867332381E-2</v>
      </c>
      <c r="CF702" s="129">
        <f t="shared" ref="CF702" si="13322">X702/X715</f>
        <v>4.9196787148594379E-2</v>
      </c>
      <c r="CG702" s="130">
        <f t="shared" ref="CG702" si="13323">Y702/Y715</f>
        <v>3.8728088055442318E-2</v>
      </c>
      <c r="CH702" s="131">
        <f t="shared" ref="CH702" si="13324">Z702/Z715</f>
        <v>6.0007974481658691E-2</v>
      </c>
      <c r="CI702" s="129">
        <f t="shared" ref="CI702" si="13325">AA702/AA715</f>
        <v>5.1726715503064735E-2</v>
      </c>
      <c r="CJ702" s="135">
        <f t="shared" ref="CJ702" si="13326">AB702/AB715</f>
        <v>5.0538204354562508E-2</v>
      </c>
      <c r="CK702" s="136">
        <f t="shared" ref="CK702" si="13327">AC702/AC715</f>
        <v>4.9164911993785393E-2</v>
      </c>
    </row>
    <row r="703" spans="1:89" ht="14" thickTop="1">
      <c r="A703" s="146" t="s">
        <v>28</v>
      </c>
      <c r="B703" s="203">
        <v>169</v>
      </c>
      <c r="C703" s="197">
        <v>324</v>
      </c>
      <c r="D703" s="198">
        <v>99</v>
      </c>
      <c r="E703" s="199">
        <v>274</v>
      </c>
      <c r="F703" s="196">
        <v>197</v>
      </c>
      <c r="G703" s="200">
        <v>254</v>
      </c>
      <c r="H703" s="198">
        <v>381</v>
      </c>
      <c r="I703" s="199">
        <v>411</v>
      </c>
      <c r="J703" s="196">
        <v>122</v>
      </c>
      <c r="K703" s="197">
        <v>33</v>
      </c>
      <c r="L703" s="198">
        <v>262</v>
      </c>
      <c r="M703" s="196">
        <v>102</v>
      </c>
      <c r="N703" s="201">
        <v>423</v>
      </c>
      <c r="O703" s="204">
        <v>259</v>
      </c>
      <c r="P703" s="196">
        <v>212</v>
      </c>
      <c r="Q703" s="197">
        <v>158</v>
      </c>
      <c r="R703" s="198">
        <v>215</v>
      </c>
      <c r="S703" s="199">
        <v>211</v>
      </c>
      <c r="T703" s="196">
        <v>112</v>
      </c>
      <c r="U703" s="200">
        <v>23</v>
      </c>
      <c r="V703" s="198">
        <v>277</v>
      </c>
      <c r="W703" s="205">
        <v>173</v>
      </c>
      <c r="X703" s="196">
        <v>194</v>
      </c>
      <c r="Y703" s="200">
        <v>120</v>
      </c>
      <c r="Z703" s="198">
        <v>337</v>
      </c>
      <c r="AA703" s="196">
        <v>422</v>
      </c>
      <c r="AB703" s="172">
        <f t="shared" si="13025"/>
        <v>3000</v>
      </c>
      <c r="AC703" s="173">
        <f t="shared" si="13026"/>
        <v>2764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3.8788156988753729E-2</v>
      </c>
      <c r="BK703" s="130">
        <f t="shared" ref="BK703" si="13328">C703/C715</f>
        <v>6.5840276366592163E-2</v>
      </c>
      <c r="BL703" s="131">
        <f t="shared" ref="BL703" si="13329">D703/D715</f>
        <v>3.8551401869158876E-2</v>
      </c>
      <c r="BM703" s="132">
        <f t="shared" ref="BM703" si="13330">E703/E715</f>
        <v>8.8989931796037675E-2</v>
      </c>
      <c r="BN703" s="129">
        <f t="shared" ref="BN703" si="13331">F703/F715</f>
        <v>4.5349907918968695E-2</v>
      </c>
      <c r="BO703" s="130">
        <f t="shared" ref="BO703" si="13332">G703/G715</f>
        <v>6.5011517788584591E-2</v>
      </c>
      <c r="BP703" s="131">
        <f t="shared" ref="BP703" si="13333">H703/H715</f>
        <v>5.6087148535256884E-2</v>
      </c>
      <c r="BQ703" s="132">
        <f t="shared" ref="BQ703" si="13334">I703/I715</f>
        <v>6.1069836552748884E-2</v>
      </c>
      <c r="BR703" s="129">
        <f t="shared" ref="BR703" si="13335">J703/J715</f>
        <v>8.0210387902695593E-2</v>
      </c>
      <c r="BS703" s="130">
        <f t="shared" ref="BS703" si="13336">K703/K715</f>
        <v>2.4812030075187969E-2</v>
      </c>
      <c r="BT703" s="131">
        <f t="shared" ref="BT703" si="13337">L703/L715</f>
        <v>8.4597998062641261E-2</v>
      </c>
      <c r="BU703" s="129">
        <f t="shared" ref="BU703" si="13338">M703/M715</f>
        <v>3.5063595737366796E-2</v>
      </c>
      <c r="BV703" s="133">
        <f t="shared" ref="BV703" si="13339">N703/N715</f>
        <v>7.0949345857094934E-2</v>
      </c>
      <c r="BW703" s="134">
        <f t="shared" ref="BW703" si="13340">O703/O715</f>
        <v>4.5066991473812421E-2</v>
      </c>
      <c r="BX703" s="129">
        <f t="shared" ref="BX703" si="13341">P703/P715</f>
        <v>6.2243100411039344E-2</v>
      </c>
      <c r="BY703" s="130">
        <f t="shared" ref="BY703" si="13342">Q703/Q715</f>
        <v>4.8068147246729538E-2</v>
      </c>
      <c r="BZ703" s="131">
        <f t="shared" ref="BZ703" si="13343">R703/R715</f>
        <v>5.6878306878306875E-2</v>
      </c>
      <c r="CA703" s="132">
        <f t="shared" ref="CA703" si="13344">S703/S715</f>
        <v>5.9926157341664302E-2</v>
      </c>
      <c r="CB703" s="129">
        <f t="shared" ref="CB703" si="13345">T703/T715</f>
        <v>0.11336032388663968</v>
      </c>
      <c r="CC703" s="130">
        <f t="shared" ref="CC703" si="13346">U703/U715</f>
        <v>2.7413587604290822E-2</v>
      </c>
      <c r="CD703" s="131">
        <f t="shared" ref="CD703" si="13347">V703/V715</f>
        <v>6.5453686200378072E-2</v>
      </c>
      <c r="CE703" s="132">
        <f t="shared" ref="CE703" si="13348">W703/W715</f>
        <v>4.935805991440799E-2</v>
      </c>
      <c r="CF703" s="129">
        <f t="shared" ref="CF703" si="13349">X703/X715</f>
        <v>6.492637215528782E-2</v>
      </c>
      <c r="CG703" s="130">
        <f t="shared" ref="CG703" si="13350">Y703/Y715</f>
        <v>4.8919690175295558E-2</v>
      </c>
      <c r="CH703" s="131">
        <f t="shared" ref="CH703" si="13351">Z703/Z715</f>
        <v>6.7185007974481653E-2</v>
      </c>
      <c r="CI703" s="129">
        <f t="shared" ref="CI703" si="13352">AA703/AA715</f>
        <v>6.308865301240843E-2</v>
      </c>
      <c r="CJ703" s="135">
        <f t="shared" ref="CJ703" si="13353">AB703/AB715</f>
        <v>6.1159585745739216E-2</v>
      </c>
      <c r="CK703" s="136">
        <f t="shared" ref="CK703" si="13354">AC703/AC715</f>
        <v>5.6503873908866041E-2</v>
      </c>
    </row>
    <row r="704" spans="1:89">
      <c r="A704" s="137" t="s">
        <v>29</v>
      </c>
      <c r="B704" s="206">
        <v>214</v>
      </c>
      <c r="C704" s="190">
        <v>441</v>
      </c>
      <c r="D704" s="191">
        <v>152</v>
      </c>
      <c r="E704" s="192">
        <v>218</v>
      </c>
      <c r="F704" s="189">
        <v>291</v>
      </c>
      <c r="G704" s="193">
        <v>368</v>
      </c>
      <c r="H704" s="191">
        <v>412</v>
      </c>
      <c r="I704" s="192">
        <v>515</v>
      </c>
      <c r="J704" s="189">
        <v>145</v>
      </c>
      <c r="K704" s="190">
        <v>37</v>
      </c>
      <c r="L704" s="191">
        <v>320</v>
      </c>
      <c r="M704" s="189">
        <v>122</v>
      </c>
      <c r="N704" s="194">
        <v>495</v>
      </c>
      <c r="O704" s="207">
        <v>344</v>
      </c>
      <c r="P704" s="189">
        <v>309</v>
      </c>
      <c r="Q704" s="190">
        <v>196</v>
      </c>
      <c r="R704" s="191">
        <v>206</v>
      </c>
      <c r="S704" s="192">
        <v>299</v>
      </c>
      <c r="T704" s="189">
        <v>189</v>
      </c>
      <c r="U704" s="193">
        <v>27</v>
      </c>
      <c r="V704" s="191">
        <v>306</v>
      </c>
      <c r="W704" s="208">
        <v>174</v>
      </c>
      <c r="X704" s="189">
        <v>276</v>
      </c>
      <c r="Y704" s="193">
        <v>165</v>
      </c>
      <c r="Z704" s="191">
        <v>338</v>
      </c>
      <c r="AA704" s="189">
        <v>505</v>
      </c>
      <c r="AB704" s="172">
        <f t="shared" si="13025"/>
        <v>3653</v>
      </c>
      <c r="AC704" s="173">
        <f t="shared" si="13026"/>
        <v>3411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4.9116364470966262E-2</v>
      </c>
      <c r="BK704" s="130">
        <f t="shared" ref="BK704" si="13355">C704/C715</f>
        <v>8.9615931721194877E-2</v>
      </c>
      <c r="BL704" s="131">
        <f t="shared" ref="BL704" si="13356">D704/D715</f>
        <v>5.9190031152647975E-2</v>
      </c>
      <c r="BM704" s="132">
        <f t="shared" ref="BM704" si="13357">E704/E715</f>
        <v>7.0802208509256254E-2</v>
      </c>
      <c r="BN704" s="129">
        <f t="shared" ref="BN704" si="13358">F704/F715</f>
        <v>6.6988950276243089E-2</v>
      </c>
      <c r="BO704" s="130">
        <f t="shared" ref="BO704" si="13359">G704/G715</f>
        <v>9.4189915536217042E-2</v>
      </c>
      <c r="BP704" s="131">
        <f t="shared" ref="BP704" si="13360">H704/H715</f>
        <v>6.0650669807154424E-2</v>
      </c>
      <c r="BQ704" s="132">
        <f t="shared" ref="BQ704" si="13361">I704/I715</f>
        <v>7.6523031203566128E-2</v>
      </c>
      <c r="BR704" s="129">
        <f t="shared" ref="BR704" si="13362">J704/J715</f>
        <v>9.5332018408941482E-2</v>
      </c>
      <c r="BS704" s="130">
        <f t="shared" ref="BS704" si="13363">K704/K715</f>
        <v>2.7819548872180452E-2</v>
      </c>
      <c r="BT704" s="131">
        <f t="shared" ref="BT704" si="13364">L704/L715</f>
        <v>0.10332579916047788</v>
      </c>
      <c r="BU704" s="129">
        <f t="shared" ref="BU704" si="13365">M704/M715</f>
        <v>4.1938810587830867E-2</v>
      </c>
      <c r="BV704" s="133">
        <f t="shared" ref="BV704" si="13366">N704/N715</f>
        <v>8.3025830258302583E-2</v>
      </c>
      <c r="BW704" s="134">
        <f t="shared" ref="BW704" si="13367">O704/O715</f>
        <v>5.9857316860970941E-2</v>
      </c>
      <c r="BX704" s="129">
        <f t="shared" ref="BX704" si="13368">P704/P715</f>
        <v>9.0722254844392253E-2</v>
      </c>
      <c r="BY704" s="130">
        <f t="shared" ref="BY704" si="13369">Q704/Q715</f>
        <v>5.9628840888348036E-2</v>
      </c>
      <c r="BZ704" s="131">
        <f t="shared" ref="BZ704" si="13370">R704/R715</f>
        <v>5.4497354497354496E-2</v>
      </c>
      <c r="CA704" s="132">
        <f t="shared" ref="CA704" si="13371">S704/S715</f>
        <v>8.49190570860551E-2</v>
      </c>
      <c r="CB704" s="129">
        <f t="shared" ref="CB704" si="13372">T704/T715</f>
        <v>0.19129554655870445</v>
      </c>
      <c r="CC704" s="130">
        <f t="shared" ref="CC704" si="13373">U704/U715</f>
        <v>3.2181168057210968E-2</v>
      </c>
      <c r="CD704" s="131">
        <f t="shared" ref="CD704" si="13374">V704/V715</f>
        <v>7.2306238185255195E-2</v>
      </c>
      <c r="CE704" s="132">
        <f t="shared" ref="CE704" si="13375">W704/W715</f>
        <v>4.9643366619115552E-2</v>
      </c>
      <c r="CF704" s="129">
        <f t="shared" ref="CF704" si="13376">X704/X715</f>
        <v>9.2369477911646583E-2</v>
      </c>
      <c r="CG704" s="130">
        <f t="shared" ref="CG704" si="13377">Y704/Y715</f>
        <v>6.726457399103139E-2</v>
      </c>
      <c r="CH704" s="131">
        <f t="shared" ref="CH704" si="13378">Z704/Z715</f>
        <v>6.7384370015948963E-2</v>
      </c>
      <c r="CI704" s="129">
        <f t="shared" ref="CI704" si="13379">AA704/AA715</f>
        <v>7.5497084766033784E-2</v>
      </c>
      <c r="CJ704" s="135">
        <f t="shared" ref="CJ704" si="13380">AB704/AB715</f>
        <v>7.4471988909728448E-2</v>
      </c>
      <c r="CK704" s="136">
        <f t="shared" ref="CK704" si="13381">AC704/AC715</f>
        <v>6.9730359588691046E-2</v>
      </c>
    </row>
    <row r="705" spans="1:89">
      <c r="A705" s="146" t="s">
        <v>30</v>
      </c>
      <c r="B705" s="203">
        <v>307</v>
      </c>
      <c r="C705" s="197">
        <v>433</v>
      </c>
      <c r="D705" s="198">
        <v>172</v>
      </c>
      <c r="E705" s="199">
        <v>225</v>
      </c>
      <c r="F705" s="196">
        <v>260</v>
      </c>
      <c r="G705" s="200">
        <v>429</v>
      </c>
      <c r="H705" s="198">
        <v>560</v>
      </c>
      <c r="I705" s="199">
        <v>560</v>
      </c>
      <c r="J705" s="196">
        <v>143</v>
      </c>
      <c r="K705" s="197">
        <v>59</v>
      </c>
      <c r="L705" s="198">
        <v>291</v>
      </c>
      <c r="M705" s="196">
        <v>110</v>
      </c>
      <c r="N705" s="201">
        <v>520</v>
      </c>
      <c r="O705" s="204">
        <v>403</v>
      </c>
      <c r="P705" s="196">
        <v>266</v>
      </c>
      <c r="Q705" s="197">
        <v>252</v>
      </c>
      <c r="R705" s="198">
        <v>258</v>
      </c>
      <c r="S705" s="199">
        <v>245</v>
      </c>
      <c r="T705" s="196">
        <v>134</v>
      </c>
      <c r="U705" s="200">
        <v>17</v>
      </c>
      <c r="V705" s="198">
        <v>395</v>
      </c>
      <c r="W705" s="205">
        <v>170</v>
      </c>
      <c r="X705" s="196">
        <v>318</v>
      </c>
      <c r="Y705" s="200">
        <v>201</v>
      </c>
      <c r="Z705" s="198">
        <v>341</v>
      </c>
      <c r="AA705" s="196">
        <v>536</v>
      </c>
      <c r="AB705" s="172">
        <f t="shared" si="13025"/>
        <v>3965</v>
      </c>
      <c r="AC705" s="173">
        <f t="shared" si="13026"/>
        <v>3640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7.0461326600872162E-2</v>
      </c>
      <c r="BK705" s="130">
        <f t="shared" ref="BK705" si="13382">C705/C715</f>
        <v>8.7990245884982721E-2</v>
      </c>
      <c r="BL705" s="131">
        <f t="shared" ref="BL705" si="13383">D705/D715</f>
        <v>6.6978193146417439E-2</v>
      </c>
      <c r="BM705" s="132">
        <f t="shared" ref="BM705" si="13384">E705/E715</f>
        <v>7.3075673920103931E-2</v>
      </c>
      <c r="BN705" s="129">
        <f t="shared" ref="BN705" si="13385">F705/F715</f>
        <v>5.9852670349907919E-2</v>
      </c>
      <c r="BO705" s="130">
        <f t="shared" ref="BO705" si="13386">G705/G715</f>
        <v>0.10980291783977476</v>
      </c>
      <c r="BP705" s="131">
        <f t="shared" ref="BP705" si="13387">H705/H715</f>
        <v>8.2437803621374942E-2</v>
      </c>
      <c r="BQ705" s="132">
        <f t="shared" ref="BQ705" si="13388">I705/I715</f>
        <v>8.3209509658246653E-2</v>
      </c>
      <c r="BR705" s="129">
        <f t="shared" ref="BR705" si="13389">J705/J715</f>
        <v>9.4017094017094016E-2</v>
      </c>
      <c r="BS705" s="130">
        <f t="shared" ref="BS705" si="13390">K705/K715</f>
        <v>4.4360902255639101E-2</v>
      </c>
      <c r="BT705" s="131">
        <f t="shared" ref="BT705" si="13391">L705/L715</f>
        <v>9.3961898611559569E-2</v>
      </c>
      <c r="BU705" s="129">
        <f t="shared" ref="BU705" si="13392">M705/M715</f>
        <v>3.7813681677552426E-2</v>
      </c>
      <c r="BV705" s="133">
        <f t="shared" ref="BV705" si="13393">N705/N715</f>
        <v>8.7219054008721902E-2</v>
      </c>
      <c r="BW705" s="134">
        <f t="shared" ref="BW705" si="13394">O705/O715</f>
        <v>7.0123542717939788E-2</v>
      </c>
      <c r="BX705" s="129">
        <f t="shared" ref="BX705" si="13395">P705/P715</f>
        <v>7.8097475044039924E-2</v>
      </c>
      <c r="BY705" s="130">
        <f t="shared" ref="BY705" si="13396">Q705/Q715</f>
        <v>7.6665652570733198E-2</v>
      </c>
      <c r="BZ705" s="131">
        <f t="shared" ref="BZ705" si="13397">R705/R715</f>
        <v>6.8253968253968247E-2</v>
      </c>
      <c r="CA705" s="132">
        <f t="shared" ref="CA705" si="13398">S705/S715</f>
        <v>6.9582504970178927E-2</v>
      </c>
      <c r="CB705" s="129">
        <f t="shared" ref="CB705" si="13399">T705/T715</f>
        <v>0.13562753036437247</v>
      </c>
      <c r="CC705" s="130">
        <f t="shared" ref="CC705" si="13400">U705/U715</f>
        <v>2.0262216924910609E-2</v>
      </c>
      <c r="CD705" s="131">
        <f t="shared" ref="CD705" si="13401">V705/V715</f>
        <v>9.3336483931947073E-2</v>
      </c>
      <c r="CE705" s="132">
        <f t="shared" ref="CE705" si="13402">W705/W715</f>
        <v>4.850213980028531E-2</v>
      </c>
      <c r="CF705" s="129">
        <f t="shared" ref="CF705" si="13403">X705/X715</f>
        <v>0.10642570281124498</v>
      </c>
      <c r="CG705" s="130">
        <f t="shared" ref="CG705" si="13404">Y705/Y715</f>
        <v>8.1940481043620061E-2</v>
      </c>
      <c r="CH705" s="131">
        <f t="shared" ref="CH705" si="13405">Z705/Z715</f>
        <v>6.798245614035088E-2</v>
      </c>
      <c r="CI705" s="129">
        <f t="shared" ref="CI705" si="13406">AA705/AA715</f>
        <v>8.0131559276423986E-2</v>
      </c>
      <c r="CJ705" s="135">
        <f t="shared" ref="CJ705" si="13407">AB705/AB715</f>
        <v>8.0832585827285336E-2</v>
      </c>
      <c r="CK705" s="136">
        <f t="shared" ref="CK705" si="13408">AC705/AC715</f>
        <v>7.4411758693296803E-2</v>
      </c>
    </row>
    <row r="706" spans="1:89">
      <c r="A706" s="137" t="s">
        <v>31</v>
      </c>
      <c r="B706" s="206">
        <v>374</v>
      </c>
      <c r="C706" s="190">
        <v>483</v>
      </c>
      <c r="D706" s="191">
        <v>152</v>
      </c>
      <c r="E706" s="192">
        <v>246</v>
      </c>
      <c r="F706" s="189">
        <v>174</v>
      </c>
      <c r="G706" s="193">
        <v>466</v>
      </c>
      <c r="H706" s="191">
        <v>530</v>
      </c>
      <c r="I706" s="192">
        <v>651</v>
      </c>
      <c r="J706" s="189">
        <v>134</v>
      </c>
      <c r="K706" s="190">
        <v>66</v>
      </c>
      <c r="L706" s="191">
        <v>291</v>
      </c>
      <c r="M706" s="189">
        <v>119</v>
      </c>
      <c r="N706" s="194">
        <v>529</v>
      </c>
      <c r="O706" s="207">
        <v>401</v>
      </c>
      <c r="P706" s="189">
        <v>218</v>
      </c>
      <c r="Q706" s="190">
        <v>364</v>
      </c>
      <c r="R706" s="191">
        <v>212</v>
      </c>
      <c r="S706" s="192">
        <v>351</v>
      </c>
      <c r="T706" s="189">
        <v>93</v>
      </c>
      <c r="U706" s="193">
        <v>28</v>
      </c>
      <c r="V706" s="191">
        <v>498</v>
      </c>
      <c r="W706" s="208">
        <v>195</v>
      </c>
      <c r="X706" s="189">
        <v>252</v>
      </c>
      <c r="Y706" s="193">
        <v>189</v>
      </c>
      <c r="Z706" s="191">
        <v>290</v>
      </c>
      <c r="AA706" s="189">
        <v>581</v>
      </c>
      <c r="AB706" s="172">
        <f t="shared" si="13025"/>
        <v>3747</v>
      </c>
      <c r="AC706" s="173">
        <f t="shared" si="13026"/>
        <v>4140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8.5838879963277478E-2</v>
      </c>
      <c r="BK706" s="130">
        <f t="shared" ref="BK706" si="13409">C706/C715</f>
        <v>9.8150782361308683E-2</v>
      </c>
      <c r="BL706" s="131">
        <f t="shared" ref="BL706" si="13410">D706/D715</f>
        <v>5.9190031152647975E-2</v>
      </c>
      <c r="BM706" s="132">
        <f t="shared" ref="BM706" si="13411">E706/E715</f>
        <v>7.9896070152646964E-2</v>
      </c>
      <c r="BN706" s="129">
        <f t="shared" ref="BN706" si="13412">F706/F715</f>
        <v>4.0055248618784532E-2</v>
      </c>
      <c r="BO706" s="130">
        <f t="shared" ref="BO706" si="13413">G706/G715</f>
        <v>0.11927309956488354</v>
      </c>
      <c r="BP706" s="131">
        <f t="shared" ref="BP706" si="13414">H706/H715</f>
        <v>7.8021492713087004E-2</v>
      </c>
      <c r="BQ706" s="132">
        <f t="shared" ref="BQ706" si="13415">I706/I715</f>
        <v>9.6731054977711742E-2</v>
      </c>
      <c r="BR706" s="129">
        <f t="shared" ref="BR706" si="13416">J706/J715</f>
        <v>8.8099934253780404E-2</v>
      </c>
      <c r="BS706" s="130">
        <f t="shared" ref="BS706" si="13417">K706/K715</f>
        <v>4.9624060150375938E-2</v>
      </c>
      <c r="BT706" s="131">
        <f t="shared" ref="BT706" si="13418">L706/L715</f>
        <v>9.3961898611559569E-2</v>
      </c>
      <c r="BU706" s="129">
        <f t="shared" ref="BU706" si="13419">M706/M715</f>
        <v>4.0907528360261257E-2</v>
      </c>
      <c r="BV706" s="133">
        <f t="shared" ref="BV706" si="13420">N706/N715</f>
        <v>8.8728614558872862E-2</v>
      </c>
      <c r="BW706" s="134">
        <f t="shared" ref="BW706" si="13421">O706/O715</f>
        <v>6.9775535061771365E-2</v>
      </c>
      <c r="BX706" s="129">
        <f t="shared" ref="BX706" si="13422">P706/P715</f>
        <v>6.4004697592483853E-2</v>
      </c>
      <c r="BY706" s="130">
        <f t="shared" ref="BY706" si="13423">Q706/Q715</f>
        <v>0.11073927593550349</v>
      </c>
      <c r="BZ706" s="131">
        <f t="shared" ref="BZ706" si="13424">R706/R715</f>
        <v>5.6084656084656084E-2</v>
      </c>
      <c r="CA706" s="132">
        <f t="shared" ref="CA706" si="13425">S706/S715</f>
        <v>9.9687588753195111E-2</v>
      </c>
      <c r="CB706" s="129">
        <f t="shared" ref="CB706" si="13426">T706/T715</f>
        <v>9.4129554655870445E-2</v>
      </c>
      <c r="CC706" s="130">
        <f t="shared" ref="CC706" si="13427">U706/U715</f>
        <v>3.3373063170441003E-2</v>
      </c>
      <c r="CD706" s="131">
        <f t="shared" ref="CD706" si="13428">V706/V715</f>
        <v>0.11767485822306238</v>
      </c>
      <c r="CE706" s="132">
        <f t="shared" ref="CE706" si="13429">W706/W715</f>
        <v>5.5634807417974323E-2</v>
      </c>
      <c r="CF706" s="129">
        <f t="shared" ref="CF706" si="13430">X706/X715</f>
        <v>8.4337349397590355E-2</v>
      </c>
      <c r="CG706" s="130">
        <f t="shared" ref="CG706" si="13431">Y706/Y715</f>
        <v>7.7048512026090504E-2</v>
      </c>
      <c r="CH706" s="131">
        <f t="shared" ref="CH706" si="13432">Z706/Z715</f>
        <v>5.781499202551834E-2</v>
      </c>
      <c r="CI706" s="129">
        <f t="shared" ref="CI706" si="13433">AA706/AA715</f>
        <v>8.6859022275377479E-2</v>
      </c>
      <c r="CJ706" s="135">
        <f t="shared" ref="CJ706" si="13434">AB706/AB715</f>
        <v>7.6388322596428276E-2</v>
      </c>
      <c r="CK706" s="136">
        <f t="shared" ref="CK706" si="13435">AC706/AC715</f>
        <v>8.4633154118200216E-2</v>
      </c>
    </row>
    <row r="707" spans="1:89">
      <c r="A707" s="146" t="s">
        <v>32</v>
      </c>
      <c r="B707" s="203">
        <v>292</v>
      </c>
      <c r="C707" s="197">
        <v>466</v>
      </c>
      <c r="D707" s="198">
        <v>97</v>
      </c>
      <c r="E707" s="199">
        <v>207</v>
      </c>
      <c r="F707" s="196">
        <v>145</v>
      </c>
      <c r="G707" s="200">
        <v>396</v>
      </c>
      <c r="H707" s="198">
        <v>478</v>
      </c>
      <c r="I707" s="199">
        <v>550</v>
      </c>
      <c r="J707" s="196">
        <v>110</v>
      </c>
      <c r="K707" s="197">
        <v>42</v>
      </c>
      <c r="L707" s="198">
        <v>289</v>
      </c>
      <c r="M707" s="196">
        <v>92</v>
      </c>
      <c r="N707" s="201">
        <v>558</v>
      </c>
      <c r="O707" s="204">
        <v>303</v>
      </c>
      <c r="P707" s="196">
        <v>171</v>
      </c>
      <c r="Q707" s="197">
        <v>280</v>
      </c>
      <c r="R707" s="198">
        <v>159</v>
      </c>
      <c r="S707" s="199">
        <v>314</v>
      </c>
      <c r="T707" s="196">
        <v>39</v>
      </c>
      <c r="U707" s="200">
        <v>23</v>
      </c>
      <c r="V707" s="198">
        <v>532</v>
      </c>
      <c r="W707" s="205">
        <v>156</v>
      </c>
      <c r="X707" s="196">
        <v>145</v>
      </c>
      <c r="Y707" s="200">
        <v>156</v>
      </c>
      <c r="Z707" s="198">
        <v>223</v>
      </c>
      <c r="AA707" s="196">
        <v>472</v>
      </c>
      <c r="AB707" s="172">
        <f t="shared" si="13025"/>
        <v>3238</v>
      </c>
      <c r="AC707" s="173">
        <f t="shared" si="13026"/>
        <v>3457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6.7018590773467987E-2</v>
      </c>
      <c r="BK707" s="130">
        <f t="shared" ref="BK707" si="13436">C707/C715</f>
        <v>9.4696199959357852E-2</v>
      </c>
      <c r="BL707" s="131">
        <f t="shared" ref="BL707" si="13437">D707/D715</f>
        <v>3.7772585669781929E-2</v>
      </c>
      <c r="BM707" s="132">
        <f t="shared" ref="BM707" si="13438">E707/E715</f>
        <v>6.7229620006495613E-2</v>
      </c>
      <c r="BN707" s="129">
        <f t="shared" ref="BN707" si="13439">F707/F715</f>
        <v>3.3379373848987107E-2</v>
      </c>
      <c r="BO707" s="130">
        <f t="shared" ref="BO707" si="13440">G707/G715</f>
        <v>0.10135653954440747</v>
      </c>
      <c r="BP707" s="131">
        <f t="shared" ref="BP707" si="13441">H707/H715</f>
        <v>7.0366553805387894E-2</v>
      </c>
      <c r="BQ707" s="132">
        <f t="shared" ref="BQ707" si="13442">I707/I715</f>
        <v>8.1723625557206539E-2</v>
      </c>
      <c r="BR707" s="129">
        <f t="shared" ref="BR707" si="13443">J707/J715</f>
        <v>7.2320841551610782E-2</v>
      </c>
      <c r="BS707" s="130">
        <f t="shared" ref="BS707" si="13444">K707/K715</f>
        <v>3.1578947368421054E-2</v>
      </c>
      <c r="BT707" s="131">
        <f t="shared" ref="BT707" si="13445">L707/L715</f>
        <v>9.3316112366806592E-2</v>
      </c>
      <c r="BU707" s="129">
        <f t="shared" ref="BU707" si="13446">M707/M715</f>
        <v>3.1625988312134756E-2</v>
      </c>
      <c r="BV707" s="133">
        <f t="shared" ref="BV707" si="13447">N707/N715</f>
        <v>9.3592754109359272E-2</v>
      </c>
      <c r="BW707" s="134">
        <f t="shared" ref="BW707" si="13448">O707/O715</f>
        <v>5.2723159909518008E-2</v>
      </c>
      <c r="BX707" s="129">
        <f t="shared" ref="BX707" si="13449">P707/P715</f>
        <v>5.0205519671168528E-2</v>
      </c>
      <c r="BY707" s="130">
        <f t="shared" ref="BY707" si="13450">Q707/Q715</f>
        <v>8.5184058411925764E-2</v>
      </c>
      <c r="BZ707" s="131">
        <f t="shared" ref="BZ707" si="13451">R707/R715</f>
        <v>4.2063492063492067E-2</v>
      </c>
      <c r="CA707" s="132">
        <f t="shared" ref="CA707" si="13452">S707/S715</f>
        <v>8.9179210451576257E-2</v>
      </c>
      <c r="CB707" s="129">
        <f t="shared" ref="CB707" si="13453">T707/T715</f>
        <v>3.9473684210526314E-2</v>
      </c>
      <c r="CC707" s="130">
        <f t="shared" ref="CC707" si="13454">U707/U715</f>
        <v>2.7413587604290822E-2</v>
      </c>
      <c r="CD707" s="131">
        <f t="shared" ref="CD707" si="13455">V707/V715</f>
        <v>0.12570888468809074</v>
      </c>
      <c r="CE707" s="132">
        <f t="shared" ref="CE707" si="13456">W707/W715</f>
        <v>4.450784593437946E-2</v>
      </c>
      <c r="CF707" s="129">
        <f t="shared" ref="CF707" si="13457">X707/X715</f>
        <v>4.8527443105756358E-2</v>
      </c>
      <c r="CG707" s="130">
        <f t="shared" ref="CG707" si="13458">Y707/Y715</f>
        <v>6.3595597227884229E-2</v>
      </c>
      <c r="CH707" s="131">
        <f t="shared" ref="CH707" si="13459">Z707/Z715</f>
        <v>4.4457735247208932E-2</v>
      </c>
      <c r="CI707" s="129">
        <f t="shared" ref="CI707" si="13460">AA707/AA715</f>
        <v>7.0563611900134549E-2</v>
      </c>
      <c r="CJ707" s="135">
        <f t="shared" ref="CJ707" si="13461">AB707/AB715</f>
        <v>6.6011579548234528E-2</v>
      </c>
      <c r="CK707" s="136">
        <f t="shared" ref="CK707" si="13462">AC707/AC715</f>
        <v>7.0670727967782163E-2</v>
      </c>
    </row>
    <row r="708" spans="1:89">
      <c r="A708" s="137" t="s">
        <v>33</v>
      </c>
      <c r="B708" s="206">
        <v>146</v>
      </c>
      <c r="C708" s="190">
        <v>264</v>
      </c>
      <c r="D708" s="191">
        <v>31</v>
      </c>
      <c r="E708" s="192">
        <v>216</v>
      </c>
      <c r="F708" s="189">
        <v>84</v>
      </c>
      <c r="G708" s="193">
        <v>306</v>
      </c>
      <c r="H708" s="191">
        <v>160</v>
      </c>
      <c r="I708" s="192">
        <v>419</v>
      </c>
      <c r="J708" s="189">
        <v>24</v>
      </c>
      <c r="K708" s="190">
        <v>58</v>
      </c>
      <c r="L708" s="191">
        <v>269</v>
      </c>
      <c r="M708" s="189">
        <v>80</v>
      </c>
      <c r="N708" s="194">
        <v>282</v>
      </c>
      <c r="O708" s="207">
        <v>254</v>
      </c>
      <c r="P708" s="189">
        <v>89</v>
      </c>
      <c r="Q708" s="190">
        <v>185</v>
      </c>
      <c r="R708" s="191">
        <v>83</v>
      </c>
      <c r="S708" s="192">
        <v>210</v>
      </c>
      <c r="T708" s="189">
        <v>17</v>
      </c>
      <c r="U708" s="193">
        <v>10</v>
      </c>
      <c r="V708" s="191">
        <v>283</v>
      </c>
      <c r="W708" s="208">
        <v>103</v>
      </c>
      <c r="X708" s="189">
        <v>74</v>
      </c>
      <c r="Y708" s="193">
        <v>97</v>
      </c>
      <c r="Z708" s="191">
        <v>177</v>
      </c>
      <c r="AA708" s="189">
        <v>444</v>
      </c>
      <c r="AB708" s="172">
        <f t="shared" si="13025"/>
        <v>1719</v>
      </c>
      <c r="AC708" s="173">
        <f t="shared" si="13026"/>
        <v>2646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3.3509295386733993E-2</v>
      </c>
      <c r="BK708" s="130">
        <f t="shared" ref="BK708" si="13463">C708/C715</f>
        <v>5.3647632595001014E-2</v>
      </c>
      <c r="BL708" s="131">
        <f t="shared" ref="BL708" si="13464">D708/D715</f>
        <v>1.2071651090342679E-2</v>
      </c>
      <c r="BM708" s="132">
        <f t="shared" ref="BM708" si="13465">E708/E715</f>
        <v>7.0152646963299772E-2</v>
      </c>
      <c r="BN708" s="129">
        <f t="shared" ref="BN708" si="13466">F708/F715</f>
        <v>1.9337016574585635E-2</v>
      </c>
      <c r="BO708" s="130">
        <f t="shared" ref="BO708" si="13467">G708/G715</f>
        <v>7.8320962375223957E-2</v>
      </c>
      <c r="BP708" s="131">
        <f t="shared" ref="BP708" si="13468">H708/H715</f>
        <v>2.35536581775357E-2</v>
      </c>
      <c r="BQ708" s="132">
        <f t="shared" ref="BQ708" si="13469">I708/I715</f>
        <v>6.2258543833580982E-2</v>
      </c>
      <c r="BR708" s="129">
        <f t="shared" ref="BR708" si="13470">J708/J715</f>
        <v>1.5779092702169626E-2</v>
      </c>
      <c r="BS708" s="130">
        <f t="shared" ref="BS708" si="13471">K708/K715</f>
        <v>4.3609022556390979E-2</v>
      </c>
      <c r="BT708" s="131">
        <f t="shared" ref="BT708" si="13472">L708/L715</f>
        <v>8.6858249919276723E-2</v>
      </c>
      <c r="BU708" s="129">
        <f t="shared" ref="BU708" si="13473">M708/M715</f>
        <v>2.7500859401856308E-2</v>
      </c>
      <c r="BV708" s="133">
        <f t="shared" ref="BV708" si="13474">N708/N715</f>
        <v>4.7299563904729953E-2</v>
      </c>
      <c r="BW708" s="134">
        <f t="shared" ref="BW708" si="13475">O708/O715</f>
        <v>4.4196972333391336E-2</v>
      </c>
      <c r="BX708" s="129">
        <f t="shared" ref="BX708" si="13476">P708/P715</f>
        <v>2.6130358191426895E-2</v>
      </c>
      <c r="BY708" s="130">
        <f t="shared" ref="BY708" si="13477">Q708/Q715</f>
        <v>5.6282324307879522E-2</v>
      </c>
      <c r="BZ708" s="131">
        <f t="shared" ref="BZ708" si="13478">R708/R715</f>
        <v>2.1957671957671957E-2</v>
      </c>
      <c r="CA708" s="132">
        <f t="shared" ref="CA708" si="13479">S708/S715</f>
        <v>5.9642147117296221E-2</v>
      </c>
      <c r="CB708" s="129">
        <f t="shared" ref="CB708" si="13480">T708/T715</f>
        <v>1.7206477732793522E-2</v>
      </c>
      <c r="CC708" s="130">
        <f t="shared" ref="CC708" si="13481">U708/U715</f>
        <v>1.1918951132300357E-2</v>
      </c>
      <c r="CD708" s="131">
        <f t="shared" ref="CD708" si="13482">V708/V715</f>
        <v>6.6871455576559546E-2</v>
      </c>
      <c r="CE708" s="132">
        <f t="shared" ref="CE708" si="13483">W708/W715</f>
        <v>2.9386590584878743E-2</v>
      </c>
      <c r="CF708" s="129">
        <f t="shared" ref="CF708" si="13484">X708/X715</f>
        <v>2.4765729585006693E-2</v>
      </c>
      <c r="CG708" s="130">
        <f t="shared" ref="CG708" si="13485">Y708/Y715</f>
        <v>3.9543416225030575E-2</v>
      </c>
      <c r="CH708" s="131">
        <f t="shared" ref="CH708" si="13486">Z708/Z715</f>
        <v>3.5287081339712915E-2</v>
      </c>
      <c r="CI708" s="129">
        <f t="shared" ref="CI708" si="13487">AA708/AA715</f>
        <v>6.6377634923007925E-2</v>
      </c>
      <c r="CJ708" s="135">
        <f t="shared" ref="CJ708" si="13488">AB708/AB715</f>
        <v>3.5044442632308569E-2</v>
      </c>
      <c r="CK708" s="136">
        <f t="shared" ref="CK708" si="13489">AC708/AC715</f>
        <v>5.4091624588588835E-2</v>
      </c>
    </row>
    <row r="709" spans="1:89">
      <c r="A709" s="146" t="s">
        <v>34</v>
      </c>
      <c r="B709" s="203">
        <v>9</v>
      </c>
      <c r="C709" s="197">
        <v>77</v>
      </c>
      <c r="D709" s="198">
        <v>4</v>
      </c>
      <c r="E709" s="199">
        <v>49</v>
      </c>
      <c r="F709" s="196">
        <v>15</v>
      </c>
      <c r="G709" s="200">
        <v>60</v>
      </c>
      <c r="H709" s="198">
        <v>28</v>
      </c>
      <c r="I709" s="199">
        <v>82</v>
      </c>
      <c r="J709" s="196">
        <v>6</v>
      </c>
      <c r="K709" s="197">
        <v>19</v>
      </c>
      <c r="L709" s="198">
        <v>74</v>
      </c>
      <c r="M709" s="196">
        <v>24</v>
      </c>
      <c r="N709" s="201">
        <v>56</v>
      </c>
      <c r="O709" s="204">
        <v>58</v>
      </c>
      <c r="P709" s="196">
        <v>30</v>
      </c>
      <c r="Q709" s="197">
        <v>51</v>
      </c>
      <c r="R709" s="198">
        <v>38</v>
      </c>
      <c r="S709" s="199">
        <v>64</v>
      </c>
      <c r="T709" s="196">
        <v>15</v>
      </c>
      <c r="U709" s="200">
        <v>3</v>
      </c>
      <c r="V709" s="198">
        <v>69</v>
      </c>
      <c r="W709" s="205">
        <v>42</v>
      </c>
      <c r="X709" s="196">
        <v>46</v>
      </c>
      <c r="Y709" s="200">
        <v>52</v>
      </c>
      <c r="Z709" s="198">
        <v>84</v>
      </c>
      <c r="AA709" s="196">
        <v>120</v>
      </c>
      <c r="AB709" s="172">
        <f t="shared" si="13025"/>
        <v>474</v>
      </c>
      <c r="AC709" s="173">
        <f t="shared" si="13026"/>
        <v>701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2.0656414964425065E-3</v>
      </c>
      <c r="BK709" s="130">
        <f t="shared" ref="BK709" si="13490">C709/C715</f>
        <v>1.5647226173541962E-2</v>
      </c>
      <c r="BL709" s="131">
        <f t="shared" ref="BL709" si="13491">D709/D715</f>
        <v>1.557632398753894E-3</v>
      </c>
      <c r="BM709" s="132">
        <f t="shared" ref="BM709" si="13492">E709/E715</f>
        <v>1.5914257875933743E-2</v>
      </c>
      <c r="BN709" s="129">
        <f t="shared" ref="BN709" si="13493">F709/F715</f>
        <v>3.453038674033149E-3</v>
      </c>
      <c r="BO709" s="130">
        <f t="shared" ref="BO709" si="13494">G709/G715</f>
        <v>1.5357051446122344E-2</v>
      </c>
      <c r="BP709" s="131">
        <f t="shared" ref="BP709" si="13495">H709/H715</f>
        <v>4.1218901810687473E-3</v>
      </c>
      <c r="BQ709" s="132">
        <f t="shared" ref="BQ709" si="13496">I709/I715</f>
        <v>1.2184249628528975E-2</v>
      </c>
      <c r="BR709" s="129">
        <f t="shared" ref="BR709" si="13497">J709/J715</f>
        <v>3.9447731755424065E-3</v>
      </c>
      <c r="BS709" s="130">
        <f t="shared" ref="BS709" si="13498">K709/K715</f>
        <v>1.4285714285714285E-2</v>
      </c>
      <c r="BT709" s="131">
        <f t="shared" ref="BT709" si="13499">L709/L715</f>
        <v>2.389409105586051E-2</v>
      </c>
      <c r="BU709" s="129">
        <f t="shared" ref="BU709" si="13500">M709/M715</f>
        <v>8.250257820556892E-3</v>
      </c>
      <c r="BV709" s="133">
        <f t="shared" ref="BV709" si="13501">N709/N715</f>
        <v>9.3928212009392817E-3</v>
      </c>
      <c r="BW709" s="134">
        <f t="shared" ref="BW709" si="13502">O709/O715</f>
        <v>1.0092222028884636E-2</v>
      </c>
      <c r="BX709" s="129">
        <f t="shared" ref="BX709" si="13503">P709/P715</f>
        <v>8.8079859072225479E-3</v>
      </c>
      <c r="BY709" s="130">
        <f t="shared" ref="BY709" si="13504">Q709/Q715</f>
        <v>1.5515667782172194E-2</v>
      </c>
      <c r="BZ709" s="131">
        <f t="shared" ref="BZ709" si="13505">R709/R715</f>
        <v>1.0052910052910053E-2</v>
      </c>
      <c r="CA709" s="132">
        <f t="shared" ref="CA709" si="13506">S709/S715</f>
        <v>1.8176654359556944E-2</v>
      </c>
      <c r="CB709" s="129">
        <f t="shared" ref="CB709" si="13507">T709/T715</f>
        <v>1.5182186234817813E-2</v>
      </c>
      <c r="CC709" s="130">
        <f t="shared" ref="CC709" si="13508">U709/U715</f>
        <v>3.5756853396901071E-3</v>
      </c>
      <c r="CD709" s="131">
        <f t="shared" ref="CD709" si="13509">V709/V715</f>
        <v>1.6304347826086956E-2</v>
      </c>
      <c r="CE709" s="132">
        <f t="shared" ref="CE709" si="13510">W709/W715</f>
        <v>1.1982881597717546E-2</v>
      </c>
      <c r="CF709" s="129">
        <f t="shared" ref="CF709" si="13511">X709/X715</f>
        <v>1.5394912985274432E-2</v>
      </c>
      <c r="CG709" s="130">
        <f t="shared" ref="CG709" si="13512">Y709/Y715</f>
        <v>2.119853240929474E-2</v>
      </c>
      <c r="CH709" s="131">
        <f t="shared" ref="CH709" si="13513">Z709/Z715</f>
        <v>1.6746411483253589E-2</v>
      </c>
      <c r="CI709" s="129">
        <f t="shared" ref="CI709" si="13514">AA709/AA715</f>
        <v>1.7939901330542681E-2</v>
      </c>
      <c r="CJ709" s="135">
        <f t="shared" ref="CJ709" si="13515">AB709/AB715</f>
        <v>9.6632145478267959E-3</v>
      </c>
      <c r="CK709" s="136">
        <f t="shared" ref="CK709" si="13516">AC709/AC715</f>
        <v>1.4330396385714577E-2</v>
      </c>
    </row>
    <row r="710" spans="1:89">
      <c r="A710" s="137" t="s">
        <v>35</v>
      </c>
      <c r="B710" s="206">
        <v>0</v>
      </c>
      <c r="C710" s="190">
        <v>34</v>
      </c>
      <c r="D710" s="191">
        <v>0</v>
      </c>
      <c r="E710" s="192">
        <v>36</v>
      </c>
      <c r="F710" s="189">
        <v>0</v>
      </c>
      <c r="G710" s="193">
        <v>20</v>
      </c>
      <c r="H710" s="191">
        <v>8</v>
      </c>
      <c r="I710" s="192">
        <v>42</v>
      </c>
      <c r="J710" s="189">
        <v>2</v>
      </c>
      <c r="K710" s="190">
        <v>6</v>
      </c>
      <c r="L710" s="191">
        <v>4</v>
      </c>
      <c r="M710" s="189">
        <v>2</v>
      </c>
      <c r="N710" s="194">
        <v>6</v>
      </c>
      <c r="O710" s="207">
        <v>15</v>
      </c>
      <c r="P710" s="189">
        <v>1</v>
      </c>
      <c r="Q710" s="190">
        <v>4</v>
      </c>
      <c r="R710" s="191">
        <v>3</v>
      </c>
      <c r="S710" s="192">
        <v>5</v>
      </c>
      <c r="T710" s="189">
        <v>3</v>
      </c>
      <c r="U710" s="193">
        <v>0</v>
      </c>
      <c r="V710" s="191">
        <v>6</v>
      </c>
      <c r="W710" s="208">
        <v>2</v>
      </c>
      <c r="X710" s="189">
        <v>4</v>
      </c>
      <c r="Y710" s="193">
        <v>4</v>
      </c>
      <c r="Z710" s="191">
        <v>5</v>
      </c>
      <c r="AA710" s="189">
        <v>24</v>
      </c>
      <c r="AB710" s="172">
        <f t="shared" si="13025"/>
        <v>42</v>
      </c>
      <c r="AC710" s="173">
        <f t="shared" si="13026"/>
        <v>194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17">C710/C715</f>
        <v>6.9091648039016464E-3</v>
      </c>
      <c r="BL710" s="131">
        <f t="shared" ref="BL710" si="13518">D710/D715</f>
        <v>0</v>
      </c>
      <c r="BM710" s="132">
        <f t="shared" ref="BM710" si="13519">E710/E715</f>
        <v>1.1692107827216629E-2</v>
      </c>
      <c r="BN710" s="129">
        <f t="shared" ref="BN710" si="13520">F710/F715</f>
        <v>0</v>
      </c>
      <c r="BO710" s="130">
        <f t="shared" ref="BO710" si="13521">G710/G715</f>
        <v>5.1190171487074483E-3</v>
      </c>
      <c r="BP710" s="131">
        <f t="shared" ref="BP710" si="13522">H710/H715</f>
        <v>1.177682908876785E-3</v>
      </c>
      <c r="BQ710" s="132">
        <f t="shared" ref="BQ710" si="13523">I710/I715</f>
        <v>6.2407132243684996E-3</v>
      </c>
      <c r="BR710" s="129">
        <f t="shared" ref="BR710" si="13524">J710/J715</f>
        <v>1.3149243918474688E-3</v>
      </c>
      <c r="BS710" s="130">
        <f t="shared" ref="BS710" si="13525">K710/K715</f>
        <v>4.5112781954887221E-3</v>
      </c>
      <c r="BT710" s="131">
        <f t="shared" ref="BT710" si="13526">L710/L715</f>
        <v>1.2915724895059735E-3</v>
      </c>
      <c r="BU710" s="129">
        <f t="shared" ref="BU710" si="13527">M710/M715</f>
        <v>6.8752148504640774E-4</v>
      </c>
      <c r="BV710" s="133">
        <f t="shared" ref="BV710" si="13528">N710/N715</f>
        <v>1.0063737001006373E-3</v>
      </c>
      <c r="BW710" s="134">
        <f t="shared" ref="BW710" si="13529">O710/O715</f>
        <v>2.6100574212632676E-3</v>
      </c>
      <c r="BX710" s="129">
        <f t="shared" ref="BX710" si="13530">P710/P715</f>
        <v>2.9359953024075161E-4</v>
      </c>
      <c r="BY710" s="130">
        <f t="shared" ref="BY710" si="13531">Q710/Q715</f>
        <v>1.2169151201703681E-3</v>
      </c>
      <c r="BZ710" s="131">
        <f t="shared" ref="BZ710" si="13532">R710/R715</f>
        <v>7.9365079365079365E-4</v>
      </c>
      <c r="CA710" s="132">
        <f t="shared" ref="CA710" si="13533">S710/S715</f>
        <v>1.4200511218403862E-3</v>
      </c>
      <c r="CB710" s="129">
        <f t="shared" ref="CB710" si="13534">T710/T715</f>
        <v>3.0364372469635628E-3</v>
      </c>
      <c r="CC710" s="130">
        <f t="shared" ref="CC710" si="13535">U710/U715</f>
        <v>0</v>
      </c>
      <c r="CD710" s="131">
        <f t="shared" ref="CD710" si="13536">V710/V715</f>
        <v>1.4177693761814746E-3</v>
      </c>
      <c r="CE710" s="132">
        <f t="shared" ref="CE710" si="13537">W710/W715</f>
        <v>5.7061340941512125E-4</v>
      </c>
      <c r="CF710" s="129">
        <f t="shared" ref="CF710" si="13538">X710/X715</f>
        <v>1.3386880856760374E-3</v>
      </c>
      <c r="CG710" s="130">
        <f t="shared" ref="CG710" si="13539">Y710/Y715</f>
        <v>1.6306563391765185E-3</v>
      </c>
      <c r="CH710" s="131">
        <f t="shared" ref="CH710" si="13540">Z710/Z715</f>
        <v>9.9681020733652305E-4</v>
      </c>
      <c r="CI710" s="129">
        <f t="shared" ref="CI710" si="13541">AA710/AA715</f>
        <v>3.5879802661085364E-3</v>
      </c>
      <c r="CJ710" s="135">
        <f t="shared" ref="CJ710" si="13542">AB710/AB715</f>
        <v>8.5623420044034899E-4</v>
      </c>
      <c r="CK710" s="136">
        <f t="shared" ref="CK710" si="13543">AC710/AC715</f>
        <v>3.9659014248625219E-3</v>
      </c>
    </row>
    <row r="711" spans="1:89">
      <c r="A711" s="146" t="s">
        <v>36</v>
      </c>
      <c r="B711" s="203">
        <v>0</v>
      </c>
      <c r="C711" s="197">
        <v>0</v>
      </c>
      <c r="D711" s="198">
        <v>0</v>
      </c>
      <c r="E711" s="199">
        <v>0</v>
      </c>
      <c r="F711" s="196">
        <v>0</v>
      </c>
      <c r="G711" s="200">
        <v>0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2">
        <f t="shared" si="13025"/>
        <v>0</v>
      </c>
      <c r="AC711" s="173">
        <f t="shared" si="13026"/>
        <v>0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44">C711/C715</f>
        <v>0</v>
      </c>
      <c r="BL711" s="131">
        <f t="shared" ref="BL711" si="13545">D711/D715</f>
        <v>0</v>
      </c>
      <c r="BM711" s="132">
        <f t="shared" ref="BM711" si="13546">E711/E715</f>
        <v>0</v>
      </c>
      <c r="BN711" s="129">
        <f t="shared" ref="BN711" si="13547">F711/F715</f>
        <v>0</v>
      </c>
      <c r="BO711" s="130">
        <f t="shared" ref="BO711" si="13548">G711/G715</f>
        <v>0</v>
      </c>
      <c r="BP711" s="131">
        <f t="shared" ref="BP711" si="13549">H711/H715</f>
        <v>0</v>
      </c>
      <c r="BQ711" s="132">
        <f t="shared" ref="BQ711" si="13550">I711/I715</f>
        <v>0</v>
      </c>
      <c r="BR711" s="129">
        <f t="shared" ref="BR711" si="13551">J711/J715</f>
        <v>0</v>
      </c>
      <c r="BS711" s="130">
        <f t="shared" ref="BS711" si="13552">K711/K715</f>
        <v>0</v>
      </c>
      <c r="BT711" s="131">
        <f t="shared" ref="BT711" si="13553">L711/L715</f>
        <v>0</v>
      </c>
      <c r="BU711" s="129">
        <f t="shared" ref="BU711" si="13554">M711/M715</f>
        <v>0</v>
      </c>
      <c r="BV711" s="133">
        <f t="shared" ref="BV711" si="13555">N711/N715</f>
        <v>0</v>
      </c>
      <c r="BW711" s="134">
        <f t="shared" ref="BW711" si="13556">O711/O715</f>
        <v>0</v>
      </c>
      <c r="BX711" s="129">
        <f t="shared" ref="BX711" si="13557">P711/P715</f>
        <v>0</v>
      </c>
      <c r="BY711" s="130">
        <f t="shared" ref="BY711" si="13558">Q711/Q715</f>
        <v>0</v>
      </c>
      <c r="BZ711" s="131">
        <f t="shared" ref="BZ711" si="13559">R711/R715</f>
        <v>0</v>
      </c>
      <c r="CA711" s="132">
        <f t="shared" ref="CA711" si="13560">S711/S715</f>
        <v>0</v>
      </c>
      <c r="CB711" s="129">
        <f t="shared" ref="CB711" si="13561">T711/T715</f>
        <v>0</v>
      </c>
      <c r="CC711" s="130">
        <f t="shared" ref="CC711" si="13562">U711/U715</f>
        <v>0</v>
      </c>
      <c r="CD711" s="131">
        <f t="shared" ref="CD711" si="13563">V711/V715</f>
        <v>0</v>
      </c>
      <c r="CE711" s="132">
        <f t="shared" ref="CE711" si="13564">W711/W715</f>
        <v>0</v>
      </c>
      <c r="CF711" s="129">
        <f t="shared" ref="CF711" si="13565">X711/X715</f>
        <v>0</v>
      </c>
      <c r="CG711" s="130">
        <f t="shared" ref="CG711" si="13566">Y711/Y715</f>
        <v>0</v>
      </c>
      <c r="CH711" s="131">
        <f t="shared" ref="CH711" si="13567">Z711/Z715</f>
        <v>0</v>
      </c>
      <c r="CI711" s="129">
        <f t="shared" ref="CI711" si="13568">AA711/AA715</f>
        <v>0</v>
      </c>
      <c r="CJ711" s="135">
        <f t="shared" ref="CJ711" si="13569">AB711/AB715</f>
        <v>0</v>
      </c>
      <c r="CK711" s="136">
        <f t="shared" ref="CK711" si="13570">AC711/AC715</f>
        <v>0</v>
      </c>
    </row>
    <row r="712" spans="1:89">
      <c r="A712" s="137" t="s">
        <v>37</v>
      </c>
      <c r="B712" s="59"/>
      <c r="C712" s="60"/>
      <c r="D712" s="139"/>
      <c r="E712" s="140"/>
      <c r="F712" s="138"/>
      <c r="G712" s="141"/>
      <c r="H712" s="139"/>
      <c r="I712" s="140"/>
      <c r="J712" s="138"/>
      <c r="K712" s="141"/>
      <c r="L712" s="139"/>
      <c r="M712" s="138"/>
      <c r="N712" s="142"/>
      <c r="O712" s="143"/>
      <c r="P712" s="138"/>
      <c r="Q712" s="141"/>
      <c r="R712" s="139"/>
      <c r="S712" s="140"/>
      <c r="T712" s="138"/>
      <c r="U712" s="141"/>
      <c r="V712" s="139"/>
      <c r="W712" s="140"/>
      <c r="X712" s="138"/>
      <c r="Y712" s="141"/>
      <c r="Z712" s="144"/>
      <c r="AA712" s="145"/>
      <c r="AB712" s="172"/>
      <c r="AC712" s="17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571">C712/C715</f>
        <v>0</v>
      </c>
      <c r="BL712" s="131">
        <f t="shared" ref="BL712" si="13572">D712/D715</f>
        <v>0</v>
      </c>
      <c r="BM712" s="132">
        <f t="shared" ref="BM712" si="13573">E712/E715</f>
        <v>0</v>
      </c>
      <c r="BN712" s="129">
        <f t="shared" ref="BN712" si="13574">F712/F715</f>
        <v>0</v>
      </c>
      <c r="BO712" s="130">
        <f t="shared" ref="BO712" si="13575">G712/G715</f>
        <v>0</v>
      </c>
      <c r="BP712" s="131">
        <f t="shared" ref="BP712" si="13576">H712/H715</f>
        <v>0</v>
      </c>
      <c r="BQ712" s="132">
        <f t="shared" ref="BQ712" si="13577">I712/I715</f>
        <v>0</v>
      </c>
      <c r="BR712" s="129">
        <f t="shared" ref="BR712" si="13578">J712/J715</f>
        <v>0</v>
      </c>
      <c r="BS712" s="130">
        <f t="shared" ref="BS712" si="13579">K712/K715</f>
        <v>0</v>
      </c>
      <c r="BT712" s="131">
        <f t="shared" ref="BT712" si="13580">L712/L715</f>
        <v>0</v>
      </c>
      <c r="BU712" s="129">
        <f t="shared" ref="BU712" si="13581">M712/M715</f>
        <v>0</v>
      </c>
      <c r="BV712" s="133">
        <f t="shared" ref="BV712" si="13582">N712/N715</f>
        <v>0</v>
      </c>
      <c r="BW712" s="134">
        <f t="shared" ref="BW712" si="13583">O712/O715</f>
        <v>0</v>
      </c>
      <c r="BX712" s="129">
        <f t="shared" ref="BX712" si="13584">P712/P715</f>
        <v>0</v>
      </c>
      <c r="BY712" s="130">
        <f t="shared" ref="BY712" si="13585">Q712/Q715</f>
        <v>0</v>
      </c>
      <c r="BZ712" s="131">
        <f t="shared" ref="BZ712" si="13586">R712/R715</f>
        <v>0</v>
      </c>
      <c r="CA712" s="132">
        <f t="shared" ref="CA712" si="13587">S712/S715</f>
        <v>0</v>
      </c>
      <c r="CB712" s="129">
        <f t="shared" ref="CB712" si="13588">T712/T715</f>
        <v>0</v>
      </c>
      <c r="CC712" s="130">
        <f t="shared" ref="CC712" si="13589">U712/U715</f>
        <v>0</v>
      </c>
      <c r="CD712" s="131">
        <f t="shared" ref="CD712" si="13590">V712/V715</f>
        <v>0</v>
      </c>
      <c r="CE712" s="132">
        <f t="shared" ref="CE712" si="13591">W712/W715</f>
        <v>0</v>
      </c>
      <c r="CF712" s="129">
        <f t="shared" ref="CF712" si="13592">X712/X715</f>
        <v>0</v>
      </c>
      <c r="CG712" s="130">
        <f t="shared" ref="CG712" si="13593">Y712/Y715</f>
        <v>0</v>
      </c>
      <c r="CH712" s="131">
        <f t="shared" ref="CH712" si="13594">Z712/Z715</f>
        <v>0</v>
      </c>
      <c r="CI712" s="129">
        <f t="shared" ref="CI712" si="13595">AA712/AA715</f>
        <v>0</v>
      </c>
      <c r="CJ712" s="135">
        <f t="shared" ref="CJ712" si="13596">AB712/AB715</f>
        <v>0</v>
      </c>
      <c r="CK712" s="136">
        <f t="shared" ref="CK712" si="13597">AC712/AC715</f>
        <v>0</v>
      </c>
    </row>
    <row r="713" spans="1:89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/>
      <c r="AC713" s="17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598">C713/C715</f>
        <v>0</v>
      </c>
      <c r="BL713" s="131">
        <f t="shared" ref="BL713" si="13599">D713/D715</f>
        <v>0</v>
      </c>
      <c r="BM713" s="132">
        <f t="shared" ref="BM713" si="13600">E713/E715</f>
        <v>0</v>
      </c>
      <c r="BN713" s="129">
        <f t="shared" ref="BN713" si="13601">F713/F715</f>
        <v>0</v>
      </c>
      <c r="BO713" s="130">
        <f t="shared" ref="BO713" si="13602">G713/G715</f>
        <v>0</v>
      </c>
      <c r="BP713" s="131">
        <f t="shared" ref="BP713" si="13603">H713/H715</f>
        <v>0</v>
      </c>
      <c r="BQ713" s="132">
        <f t="shared" ref="BQ713" si="13604">I713/I715</f>
        <v>0</v>
      </c>
      <c r="BR713" s="129">
        <f t="shared" ref="BR713" si="13605">J713/J715</f>
        <v>0</v>
      </c>
      <c r="BS713" s="130">
        <f t="shared" ref="BS713" si="13606">K713/K715</f>
        <v>0</v>
      </c>
      <c r="BT713" s="131">
        <f t="shared" ref="BT713" si="13607">L713/L715</f>
        <v>0</v>
      </c>
      <c r="BU713" s="129">
        <f t="shared" ref="BU713" si="13608">M713/M715</f>
        <v>0</v>
      </c>
      <c r="BV713" s="133">
        <f t="shared" ref="BV713" si="13609">N713/N715</f>
        <v>0</v>
      </c>
      <c r="BW713" s="134">
        <f t="shared" ref="BW713" si="13610">O713/O715</f>
        <v>0</v>
      </c>
      <c r="BX713" s="129">
        <f t="shared" ref="BX713" si="13611">P713/P715</f>
        <v>0</v>
      </c>
      <c r="BY713" s="130">
        <f t="shared" ref="BY713" si="13612">Q713/Q715</f>
        <v>0</v>
      </c>
      <c r="BZ713" s="131">
        <f t="shared" ref="BZ713" si="13613">R713/R715</f>
        <v>0</v>
      </c>
      <c r="CA713" s="132">
        <f t="shared" ref="CA713" si="13614">S713/S715</f>
        <v>0</v>
      </c>
      <c r="CB713" s="129">
        <f t="shared" ref="CB713" si="13615">T713/T715</f>
        <v>0</v>
      </c>
      <c r="CC713" s="130">
        <f t="shared" ref="CC713" si="13616">U713/U715</f>
        <v>0</v>
      </c>
      <c r="CD713" s="131">
        <f t="shared" ref="CD713" si="13617">V713/V715</f>
        <v>0</v>
      </c>
      <c r="CE713" s="132">
        <f t="shared" ref="CE713" si="13618">W713/W715</f>
        <v>0</v>
      </c>
      <c r="CF713" s="129">
        <f t="shared" ref="CF713" si="13619">X713/X715</f>
        <v>0</v>
      </c>
      <c r="CG713" s="130">
        <f t="shared" ref="CG713" si="13620">Y713/Y715</f>
        <v>0</v>
      </c>
      <c r="CH713" s="131">
        <f t="shared" ref="CH713" si="13621">Z713/Z715</f>
        <v>0</v>
      </c>
      <c r="CI713" s="129">
        <f t="shared" ref="CI713" si="13622">AA713/AA715</f>
        <v>0</v>
      </c>
      <c r="CJ713" s="135">
        <f t="shared" ref="CJ713" si="13623">AB713/AB715</f>
        <v>0</v>
      </c>
      <c r="CK713" s="136">
        <f t="shared" ref="CK713" si="13624">AC713/AC715</f>
        <v>0</v>
      </c>
    </row>
    <row r="714" spans="1:89" ht="14" thickBot="1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/>
      <c r="AC714" s="173"/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25">C714/C715</f>
        <v>0</v>
      </c>
      <c r="BL714" s="131">
        <f t="shared" ref="BL714" si="13626">D714/D715</f>
        <v>0</v>
      </c>
      <c r="BM714" s="132">
        <f t="shared" ref="BM714" si="13627">E714/E715</f>
        <v>0</v>
      </c>
      <c r="BN714" s="129">
        <f t="shared" ref="BN714" si="13628">F714/F715</f>
        <v>0</v>
      </c>
      <c r="BO714" s="130">
        <f t="shared" ref="BO714" si="13629">G714/G715</f>
        <v>0</v>
      </c>
      <c r="BP714" s="131">
        <f t="shared" ref="BP714" si="13630">H714/H715</f>
        <v>0</v>
      </c>
      <c r="BQ714" s="132">
        <f t="shared" ref="BQ714" si="13631">I714/I715</f>
        <v>0</v>
      </c>
      <c r="BR714" s="129">
        <f t="shared" ref="BR714" si="13632">J714/J715</f>
        <v>0</v>
      </c>
      <c r="BS714" s="130">
        <f t="shared" ref="BS714" si="13633">K714/K715</f>
        <v>0</v>
      </c>
      <c r="BT714" s="131">
        <f t="shared" ref="BT714" si="13634">L714/L715</f>
        <v>0</v>
      </c>
      <c r="BU714" s="129">
        <f t="shared" ref="BU714" si="13635">M714/M715</f>
        <v>0</v>
      </c>
      <c r="BV714" s="133">
        <f t="shared" ref="BV714" si="13636">N714/N715</f>
        <v>0</v>
      </c>
      <c r="BW714" s="134">
        <f t="shared" ref="BW714" si="13637">O714/O715</f>
        <v>0</v>
      </c>
      <c r="BX714" s="129">
        <f t="shared" ref="BX714" si="13638">P714/P715</f>
        <v>0</v>
      </c>
      <c r="BY714" s="130">
        <f t="shared" ref="BY714" si="13639">Q714/Q715</f>
        <v>0</v>
      </c>
      <c r="BZ714" s="131">
        <f t="shared" ref="BZ714" si="13640">R714/R715</f>
        <v>0</v>
      </c>
      <c r="CA714" s="132">
        <f t="shared" ref="CA714" si="13641">S714/S715</f>
        <v>0</v>
      </c>
      <c r="CB714" s="129">
        <f t="shared" ref="CB714" si="13642">T714/T715</f>
        <v>0</v>
      </c>
      <c r="CC714" s="130">
        <f t="shared" ref="CC714" si="13643">U714/U715</f>
        <v>0</v>
      </c>
      <c r="CD714" s="131">
        <f t="shared" ref="CD714" si="13644">V714/V715</f>
        <v>0</v>
      </c>
      <c r="CE714" s="132">
        <f t="shared" ref="CE714" si="13645">W714/W715</f>
        <v>0</v>
      </c>
      <c r="CF714" s="129">
        <f t="shared" ref="CF714" si="13646">X714/X715</f>
        <v>0</v>
      </c>
      <c r="CG714" s="130">
        <f t="shared" ref="CG714" si="13647">Y714/Y715</f>
        <v>0</v>
      </c>
      <c r="CH714" s="131">
        <f t="shared" ref="CH714" si="13648">Z714/Z715</f>
        <v>0</v>
      </c>
      <c r="CI714" s="129">
        <f t="shared" ref="CI714" si="13649">AA714/AA715</f>
        <v>0</v>
      </c>
      <c r="CJ714" s="135">
        <f t="shared" ref="CJ714" si="13650">AB714/AB715</f>
        <v>0</v>
      </c>
      <c r="CK714" s="136">
        <f t="shared" ref="CK714" si="13651">AC714/AC715</f>
        <v>0</v>
      </c>
    </row>
    <row r="715" spans="1:89" ht="15" thickTop="1" thickBot="1">
      <c r="A715" s="269" t="s">
        <v>13</v>
      </c>
      <c r="B715" s="20">
        <f t="shared" ref="B715:AA715" si="13652">SUM(B692:B714)</f>
        <v>4357</v>
      </c>
      <c r="C715" s="21">
        <f t="shared" si="13652"/>
        <v>4921</v>
      </c>
      <c r="D715" s="20">
        <f t="shared" si="13652"/>
        <v>2568</v>
      </c>
      <c r="E715" s="21">
        <f t="shared" si="13652"/>
        <v>3079</v>
      </c>
      <c r="F715" s="20">
        <f t="shared" si="13652"/>
        <v>4344</v>
      </c>
      <c r="G715" s="21">
        <f t="shared" si="13652"/>
        <v>3907</v>
      </c>
      <c r="H715" s="20">
        <f t="shared" si="13652"/>
        <v>6793</v>
      </c>
      <c r="I715" s="21">
        <f t="shared" si="13652"/>
        <v>6730</v>
      </c>
      <c r="J715" s="20">
        <f t="shared" si="13652"/>
        <v>1521</v>
      </c>
      <c r="K715" s="21">
        <f t="shared" si="13652"/>
        <v>1330</v>
      </c>
      <c r="L715" s="20">
        <f t="shared" si="13652"/>
        <v>3097</v>
      </c>
      <c r="M715" s="21">
        <f t="shared" si="13652"/>
        <v>2909</v>
      </c>
      <c r="N715" s="20">
        <f t="shared" si="13652"/>
        <v>5962</v>
      </c>
      <c r="O715" s="21">
        <f t="shared" si="13652"/>
        <v>5747</v>
      </c>
      <c r="P715" s="20">
        <f t="shared" si="13652"/>
        <v>3406</v>
      </c>
      <c r="Q715" s="21">
        <f t="shared" si="13652"/>
        <v>3287</v>
      </c>
      <c r="R715" s="20">
        <f t="shared" si="13652"/>
        <v>3780</v>
      </c>
      <c r="S715" s="21">
        <f t="shared" si="13652"/>
        <v>3521</v>
      </c>
      <c r="T715" s="20">
        <f t="shared" si="13652"/>
        <v>988</v>
      </c>
      <c r="U715" s="21">
        <f t="shared" si="13652"/>
        <v>839</v>
      </c>
      <c r="V715" s="20">
        <f t="shared" si="13652"/>
        <v>4232</v>
      </c>
      <c r="W715" s="21">
        <f t="shared" si="13652"/>
        <v>3505</v>
      </c>
      <c r="X715" s="20">
        <f t="shared" si="13652"/>
        <v>2988</v>
      </c>
      <c r="Y715" s="21">
        <f t="shared" si="13652"/>
        <v>2453</v>
      </c>
      <c r="Z715" s="20">
        <f t="shared" si="13652"/>
        <v>5016</v>
      </c>
      <c r="AA715" s="21">
        <f t="shared" si="13652"/>
        <v>6689</v>
      </c>
      <c r="AB715" s="174">
        <f t="shared" ref="AB715:AC715" si="13653">SUM(AB691:AB714)</f>
        <v>49052</v>
      </c>
      <c r="AC715" s="175">
        <f t="shared" si="13653"/>
        <v>48917</v>
      </c>
      <c r="BI715" s="269" t="s">
        <v>13</v>
      </c>
      <c r="BJ715" s="155">
        <f>SUM(BJ691:BJ714)</f>
        <v>0.99999999999999978</v>
      </c>
      <c r="BK715" s="156">
        <f t="shared" ref="BK715:CK715" si="13654">SUM(BK691:BK714)</f>
        <v>1</v>
      </c>
      <c r="BL715" s="155">
        <f t="shared" si="13654"/>
        <v>0.99999999999999989</v>
      </c>
      <c r="BM715" s="156">
        <f t="shared" si="13654"/>
        <v>1</v>
      </c>
      <c r="BN715" s="155">
        <f t="shared" si="13654"/>
        <v>1.0000000000000002</v>
      </c>
      <c r="BO715" s="156">
        <f t="shared" si="13654"/>
        <v>1</v>
      </c>
      <c r="BP715" s="155">
        <f t="shared" si="13654"/>
        <v>1</v>
      </c>
      <c r="BQ715" s="156">
        <f t="shared" si="13654"/>
        <v>0.99999999999999989</v>
      </c>
      <c r="BR715" s="155">
        <f t="shared" si="13654"/>
        <v>1</v>
      </c>
      <c r="BS715" s="156">
        <f t="shared" si="13654"/>
        <v>1</v>
      </c>
      <c r="BT715" s="155">
        <f t="shared" si="13654"/>
        <v>1</v>
      </c>
      <c r="BU715" s="156">
        <f t="shared" si="13654"/>
        <v>1</v>
      </c>
      <c r="BV715" s="155">
        <f t="shared" si="13654"/>
        <v>1</v>
      </c>
      <c r="BW715" s="156">
        <f t="shared" si="13654"/>
        <v>0.99999999999999989</v>
      </c>
      <c r="BX715" s="155">
        <f t="shared" si="13654"/>
        <v>0.99999999999999989</v>
      </c>
      <c r="BY715" s="156">
        <f t="shared" si="13654"/>
        <v>1</v>
      </c>
      <c r="BZ715" s="155">
        <f t="shared" si="13654"/>
        <v>1</v>
      </c>
      <c r="CA715" s="156">
        <f t="shared" si="13654"/>
        <v>1</v>
      </c>
      <c r="CB715" s="155">
        <f t="shared" si="13654"/>
        <v>1</v>
      </c>
      <c r="CC715" s="156">
        <f t="shared" si="13654"/>
        <v>0.99999999999999978</v>
      </c>
      <c r="CD715" s="155">
        <f t="shared" si="13654"/>
        <v>0.99999999999999978</v>
      </c>
      <c r="CE715" s="156">
        <f t="shared" si="13654"/>
        <v>0.99999999999999989</v>
      </c>
      <c r="CF715" s="155">
        <f t="shared" si="13654"/>
        <v>1.0000000000000002</v>
      </c>
      <c r="CG715" s="156">
        <f t="shared" si="13654"/>
        <v>0.99999999999999989</v>
      </c>
      <c r="CH715" s="155">
        <f t="shared" si="13654"/>
        <v>1.0000000000000002</v>
      </c>
      <c r="CI715" s="156">
        <f t="shared" si="13654"/>
        <v>1</v>
      </c>
      <c r="CJ715" s="155">
        <f t="shared" si="13654"/>
        <v>1</v>
      </c>
      <c r="CK715" s="156">
        <f t="shared" si="13654"/>
        <v>0.99999999999999989</v>
      </c>
    </row>
    <row r="716" spans="1:89" ht="14" thickTop="1">
      <c r="A716" s="187"/>
    </row>
    <row r="718" spans="1:89">
      <c r="A718" s="301">
        <f>+A687+1</f>
        <v>44036</v>
      </c>
      <c r="B718" s="301"/>
      <c r="C718" s="301"/>
      <c r="D718" s="301"/>
      <c r="BI718" s="300">
        <f>+BI656+2</f>
        <v>44036</v>
      </c>
      <c r="BJ718" s="300"/>
      <c r="BK718" s="300"/>
      <c r="BL718" s="300"/>
    </row>
    <row r="719" spans="1:89" ht="14" thickBot="1">
      <c r="AE719" s="272" t="s">
        <v>84</v>
      </c>
    </row>
    <row r="720" spans="1:89" ht="15" thickTop="1" thickBot="1">
      <c r="A720" s="298" t="s">
        <v>0</v>
      </c>
      <c r="B720" s="292" t="s">
        <v>1</v>
      </c>
      <c r="C720" s="293"/>
      <c r="D720" s="292" t="s">
        <v>2</v>
      </c>
      <c r="E720" s="293"/>
      <c r="F720" s="292" t="s">
        <v>3</v>
      </c>
      <c r="G720" s="293"/>
      <c r="H720" s="292" t="s">
        <v>4</v>
      </c>
      <c r="I720" s="293"/>
      <c r="J720" s="292" t="s">
        <v>5</v>
      </c>
      <c r="K720" s="293"/>
      <c r="L720" s="292" t="s">
        <v>6</v>
      </c>
      <c r="M720" s="293"/>
      <c r="N720" s="292" t="s">
        <v>7</v>
      </c>
      <c r="O720" s="293"/>
      <c r="P720" s="292" t="s">
        <v>8</v>
      </c>
      <c r="Q720" s="293"/>
      <c r="R720" s="292" t="s">
        <v>9</v>
      </c>
      <c r="S720" s="293"/>
      <c r="T720" s="292" t="s">
        <v>10</v>
      </c>
      <c r="U720" s="293"/>
      <c r="V720" s="292" t="s">
        <v>11</v>
      </c>
      <c r="W720" s="293"/>
      <c r="X720" s="292" t="s">
        <v>12</v>
      </c>
      <c r="Y720" s="293"/>
      <c r="Z720" s="294" t="s">
        <v>40</v>
      </c>
      <c r="AA720" s="295"/>
      <c r="AB720" s="296" t="s">
        <v>41</v>
      </c>
      <c r="AC720" s="297"/>
      <c r="AE720" s="298" t="s">
        <v>0</v>
      </c>
      <c r="AF720" s="292" t="s">
        <v>1</v>
      </c>
      <c r="AG720" s="293"/>
      <c r="AH720" s="292" t="s">
        <v>2</v>
      </c>
      <c r="AI720" s="293"/>
      <c r="AJ720" s="292" t="s">
        <v>3</v>
      </c>
      <c r="AK720" s="293"/>
      <c r="AL720" s="292" t="s">
        <v>4</v>
      </c>
      <c r="AM720" s="293"/>
      <c r="AN720" s="292" t="s">
        <v>5</v>
      </c>
      <c r="AO720" s="293"/>
      <c r="AP720" s="292" t="s">
        <v>6</v>
      </c>
      <c r="AQ720" s="293"/>
      <c r="AR720" s="292" t="s">
        <v>7</v>
      </c>
      <c r="AS720" s="293"/>
      <c r="AT720" s="292" t="s">
        <v>8</v>
      </c>
      <c r="AU720" s="293"/>
      <c r="AV720" s="292" t="s">
        <v>9</v>
      </c>
      <c r="AW720" s="293"/>
      <c r="AX720" s="292" t="s">
        <v>10</v>
      </c>
      <c r="AY720" s="293"/>
      <c r="AZ720" s="292" t="s">
        <v>11</v>
      </c>
      <c r="BA720" s="293"/>
      <c r="BB720" s="292" t="s">
        <v>12</v>
      </c>
      <c r="BC720" s="293"/>
      <c r="BD720" s="294" t="s">
        <v>40</v>
      </c>
      <c r="BE720" s="295"/>
      <c r="BF720" s="296" t="s">
        <v>41</v>
      </c>
      <c r="BG720" s="297"/>
      <c r="BI720" s="298" t="s">
        <v>0</v>
      </c>
      <c r="BJ720" s="292" t="s">
        <v>1</v>
      </c>
      <c r="BK720" s="293"/>
      <c r="BL720" s="292" t="s">
        <v>2</v>
      </c>
      <c r="BM720" s="293"/>
      <c r="BN720" s="292" t="s">
        <v>3</v>
      </c>
      <c r="BO720" s="293"/>
      <c r="BP720" s="292" t="s">
        <v>4</v>
      </c>
      <c r="BQ720" s="293"/>
      <c r="BR720" s="292" t="s">
        <v>5</v>
      </c>
      <c r="BS720" s="293"/>
      <c r="BT720" s="292" t="s">
        <v>6</v>
      </c>
      <c r="BU720" s="293"/>
      <c r="BV720" s="292" t="s">
        <v>7</v>
      </c>
      <c r="BW720" s="293"/>
      <c r="BX720" s="292" t="s">
        <v>8</v>
      </c>
      <c r="BY720" s="293"/>
      <c r="BZ720" s="292" t="s">
        <v>9</v>
      </c>
      <c r="CA720" s="293"/>
      <c r="CB720" s="292" t="s">
        <v>10</v>
      </c>
      <c r="CC720" s="293"/>
      <c r="CD720" s="292" t="s">
        <v>11</v>
      </c>
      <c r="CE720" s="293"/>
      <c r="CF720" s="292" t="s">
        <v>12</v>
      </c>
      <c r="CG720" s="293"/>
      <c r="CH720" s="294" t="s">
        <v>40</v>
      </c>
      <c r="CI720" s="295"/>
      <c r="CJ720" s="292" t="s">
        <v>41</v>
      </c>
      <c r="CK720" s="293"/>
    </row>
    <row r="721" spans="1:89" ht="15" thickTop="1" thickBot="1">
      <c r="A721" s="299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9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9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4" thickTop="1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>
        <f>B722+D722+F722+H722+J722+L722+N722+P722+R722+T722+V722+X722+Z722</f>
        <v>0</v>
      </c>
      <c r="AC722" s="171">
        <f>C722+E722+G722+I722+K722+M722+O722+Q722+S722+U722+W722+Y722+AA722</f>
        <v>0</v>
      </c>
      <c r="AE722" s="275" t="str">
        <f>$AE$9</f>
        <v>07:00 - 07:59</v>
      </c>
      <c r="AF722" s="126">
        <f>SUMIF($A$9:$A$32,$AE722,B$722:B$745)</f>
        <v>417</v>
      </c>
      <c r="AG722" s="186">
        <f t="shared" ref="AG722:AV724" si="13655">SUMIF($A$9:$A$32,$AE722,C$722:C$745)</f>
        <v>293</v>
      </c>
      <c r="AH722" s="127">
        <f t="shared" si="13655"/>
        <v>205</v>
      </c>
      <c r="AI722" s="180">
        <f t="shared" si="13655"/>
        <v>231</v>
      </c>
      <c r="AJ722" s="126">
        <f t="shared" si="13655"/>
        <v>323</v>
      </c>
      <c r="AK722" s="128">
        <f t="shared" si="13655"/>
        <v>187</v>
      </c>
      <c r="AL722" s="127">
        <f t="shared" si="13655"/>
        <v>550</v>
      </c>
      <c r="AM722" s="180">
        <f t="shared" si="13655"/>
        <v>441</v>
      </c>
      <c r="AN722" s="126">
        <f t="shared" si="13655"/>
        <v>73</v>
      </c>
      <c r="AO722" s="128">
        <f t="shared" si="13655"/>
        <v>182</v>
      </c>
      <c r="AP722" s="127">
        <f t="shared" si="13655"/>
        <v>145</v>
      </c>
      <c r="AQ722" s="126">
        <f t="shared" si="13655"/>
        <v>312</v>
      </c>
      <c r="AR722" s="179">
        <f t="shared" si="13655"/>
        <v>420</v>
      </c>
      <c r="AS722" s="181">
        <f t="shared" si="13655"/>
        <v>490</v>
      </c>
      <c r="AT722" s="126">
        <f t="shared" si="13655"/>
        <v>335</v>
      </c>
      <c r="AU722" s="128">
        <f t="shared" si="13655"/>
        <v>256</v>
      </c>
      <c r="AV722" s="127">
        <f t="shared" si="13655"/>
        <v>349</v>
      </c>
      <c r="AW722" s="180">
        <f t="shared" ref="AW722:BE724" si="13656">SUMIF($A$9:$A$32,$AE722,S$722:S$745)</f>
        <v>176</v>
      </c>
      <c r="AX722" s="126">
        <f t="shared" si="13656"/>
        <v>46</v>
      </c>
      <c r="AY722" s="128">
        <f t="shared" si="13656"/>
        <v>126</v>
      </c>
      <c r="AZ722" s="127">
        <f t="shared" si="13656"/>
        <v>179</v>
      </c>
      <c r="BA722" s="180">
        <f t="shared" si="13656"/>
        <v>284</v>
      </c>
      <c r="BB722" s="126">
        <f t="shared" si="13656"/>
        <v>249</v>
      </c>
      <c r="BC722" s="128">
        <f t="shared" si="13656"/>
        <v>245</v>
      </c>
      <c r="BD722" s="184">
        <f t="shared" si="13656"/>
        <v>390</v>
      </c>
      <c r="BE722" s="185">
        <f t="shared" si="13656"/>
        <v>398</v>
      </c>
      <c r="BF722" s="170">
        <f>AF722+AH722+AJ722+AL722+AN722+AP722+AR722+AT722+AV722+AX722+AZ722+BB722+BD722</f>
        <v>3681</v>
      </c>
      <c r="BG722" s="171">
        <f>AG722+AI722+AK722+AM722+AO722+AQ722+AS722+AU722+AW722+AY722+BA722+BC722+BE722</f>
        <v>3621</v>
      </c>
      <c r="BI722" s="125" t="s">
        <v>16</v>
      </c>
      <c r="BJ722" s="129">
        <f>B722/B746</f>
        <v>0</v>
      </c>
      <c r="BK722" s="130">
        <f t="shared" ref="BK722" si="13657">C722/C746</f>
        <v>0</v>
      </c>
      <c r="BL722" s="131">
        <f t="shared" ref="BL722" si="13658">D722/D746</f>
        <v>0</v>
      </c>
      <c r="BM722" s="132">
        <f t="shared" ref="BM722" si="13659">E722/E746</f>
        <v>0</v>
      </c>
      <c r="BN722" s="129">
        <f t="shared" ref="BN722" si="13660">F722/F746</f>
        <v>0</v>
      </c>
      <c r="BO722" s="130">
        <f t="shared" ref="BO722" si="13661">G722/G746</f>
        <v>0</v>
      </c>
      <c r="BP722" s="131">
        <f t="shared" ref="BP722" si="13662">H722/H746</f>
        <v>0</v>
      </c>
      <c r="BQ722" s="132">
        <f t="shared" ref="BQ722" si="13663">I722/I746</f>
        <v>0</v>
      </c>
      <c r="BR722" s="129">
        <f t="shared" ref="BR722" si="13664">J722/J746</f>
        <v>0</v>
      </c>
      <c r="BS722" s="130">
        <f t="shared" ref="BS722" si="13665">K722/K746</f>
        <v>0</v>
      </c>
      <c r="BT722" s="131">
        <f t="shared" ref="BT722" si="13666">L722/L746</f>
        <v>0</v>
      </c>
      <c r="BU722" s="129">
        <f t="shared" ref="BU722" si="13667">M722/M746</f>
        <v>0</v>
      </c>
      <c r="BV722" s="133">
        <f t="shared" ref="BV722" si="13668">N722/N746</f>
        <v>0</v>
      </c>
      <c r="BW722" s="134">
        <f t="shared" ref="BW722" si="13669">O722/O746</f>
        <v>0</v>
      </c>
      <c r="BX722" s="129">
        <f t="shared" ref="BX722" si="13670">P722/P746</f>
        <v>0</v>
      </c>
      <c r="BY722" s="130">
        <f t="shared" ref="BY722" si="13671">Q722/Q746</f>
        <v>0</v>
      </c>
      <c r="BZ722" s="131">
        <f t="shared" ref="BZ722" si="13672">R722/R746</f>
        <v>0</v>
      </c>
      <c r="CA722" s="132">
        <f t="shared" ref="CA722" si="13673">S722/S746</f>
        <v>0</v>
      </c>
      <c r="CB722" s="129">
        <f t="shared" ref="CB722" si="13674">T722/T746</f>
        <v>0</v>
      </c>
      <c r="CC722" s="130">
        <f t="shared" ref="CC722" si="13675">U722/U746</f>
        <v>0</v>
      </c>
      <c r="CD722" s="131">
        <f t="shared" ref="CD722" si="13676">V722/V746</f>
        <v>0</v>
      </c>
      <c r="CE722" s="132">
        <f t="shared" ref="CE722" si="13677">W722/W746</f>
        <v>0</v>
      </c>
      <c r="CF722" s="129">
        <f t="shared" ref="CF722" si="13678">X722/X746</f>
        <v>0</v>
      </c>
      <c r="CG722" s="130">
        <f t="shared" ref="CG722" si="13679">Y722/Y746</f>
        <v>0</v>
      </c>
      <c r="CH722" s="131">
        <f t="shared" ref="CH722" si="13680">Z722/Z746</f>
        <v>0</v>
      </c>
      <c r="CI722" s="129">
        <f t="shared" ref="CI722" si="13681">AA722/AA746</f>
        <v>0</v>
      </c>
      <c r="CJ722" s="135">
        <f t="shared" ref="CJ722" si="13682">AB722/AB746</f>
        <v>0</v>
      </c>
      <c r="CK722" s="136">
        <f t="shared" ref="CK722" si="13683">AC722/AC746</f>
        <v>0</v>
      </c>
    </row>
    <row r="723" spans="1:89">
      <c r="A723" s="137" t="s">
        <v>17</v>
      </c>
      <c r="B723" s="189">
        <v>82</v>
      </c>
      <c r="C723" s="190">
        <v>0</v>
      </c>
      <c r="D723" s="191">
        <v>54</v>
      </c>
      <c r="E723" s="192">
        <v>0</v>
      </c>
      <c r="F723" s="189">
        <v>132</v>
      </c>
      <c r="G723" s="193">
        <v>4</v>
      </c>
      <c r="H723" s="191">
        <v>91</v>
      </c>
      <c r="I723" s="192">
        <v>10</v>
      </c>
      <c r="J723" s="189">
        <v>6</v>
      </c>
      <c r="K723" s="193">
        <v>4</v>
      </c>
      <c r="L723" s="191">
        <v>7</v>
      </c>
      <c r="M723" s="189">
        <v>9</v>
      </c>
      <c r="N723" s="194">
        <v>16</v>
      </c>
      <c r="O723" s="195">
        <v>35</v>
      </c>
      <c r="P723" s="189">
        <v>18</v>
      </c>
      <c r="Q723" s="193">
        <v>0</v>
      </c>
      <c r="R723" s="191">
        <v>6</v>
      </c>
      <c r="S723" s="192">
        <v>0</v>
      </c>
      <c r="T723" s="189">
        <v>0</v>
      </c>
      <c r="U723" s="193">
        <v>0</v>
      </c>
      <c r="V723" s="191">
        <v>0</v>
      </c>
      <c r="W723" s="192">
        <v>0</v>
      </c>
      <c r="X723" s="189">
        <v>0</v>
      </c>
      <c r="Y723" s="193">
        <v>0</v>
      </c>
      <c r="Z723" s="191">
        <v>0</v>
      </c>
      <c r="AA723" s="189">
        <v>0</v>
      </c>
      <c r="AB723" s="172">
        <f t="shared" ref="AB723:AB742" si="13684">SUM(B723,D723,F723,H723,J723,L723,N723,P723,R723,T723,V723,X723,Z723)</f>
        <v>412</v>
      </c>
      <c r="AC723" s="173">
        <f t="shared" ref="AC723:AC742" si="13685">SUM(C723,E723,G723,I723,K723,M723,O723,Q723,S723,U723,W723,Y723,AA723)</f>
        <v>62</v>
      </c>
      <c r="AE723" s="277" t="str">
        <f>$AE$10</f>
        <v>08:00 - 08:59</v>
      </c>
      <c r="AF723" s="126">
        <f>SUMIF($A$9:$A$32,$AE723,B$722:B$745)</f>
        <v>381</v>
      </c>
      <c r="AG723" s="190">
        <f t="shared" si="13655"/>
        <v>321</v>
      </c>
      <c r="AH723" s="191">
        <f t="shared" si="13655"/>
        <v>238</v>
      </c>
      <c r="AI723" s="192">
        <f t="shared" si="13655"/>
        <v>166</v>
      </c>
      <c r="AJ723" s="278">
        <f t="shared" si="13655"/>
        <v>360</v>
      </c>
      <c r="AK723" s="193">
        <f t="shared" si="13655"/>
        <v>167</v>
      </c>
      <c r="AL723" s="191">
        <f t="shared" si="13655"/>
        <v>567</v>
      </c>
      <c r="AM723" s="192">
        <f t="shared" si="13655"/>
        <v>453</v>
      </c>
      <c r="AN723" s="278">
        <f t="shared" si="13655"/>
        <v>95</v>
      </c>
      <c r="AO723" s="193">
        <f t="shared" si="13655"/>
        <v>154</v>
      </c>
      <c r="AP723" s="191">
        <f t="shared" si="13655"/>
        <v>143</v>
      </c>
      <c r="AQ723" s="278">
        <f t="shared" si="13655"/>
        <v>352</v>
      </c>
      <c r="AR723" s="194">
        <f t="shared" si="13655"/>
        <v>399</v>
      </c>
      <c r="AS723" s="195">
        <f t="shared" si="13655"/>
        <v>500</v>
      </c>
      <c r="AT723" s="278">
        <f t="shared" si="13655"/>
        <v>281</v>
      </c>
      <c r="AU723" s="193">
        <f t="shared" si="13655"/>
        <v>194</v>
      </c>
      <c r="AV723" s="191">
        <f t="shared" si="13655"/>
        <v>304</v>
      </c>
      <c r="AW723" s="192">
        <f t="shared" si="13656"/>
        <v>203</v>
      </c>
      <c r="AX723" s="278">
        <f t="shared" si="13656"/>
        <v>37</v>
      </c>
      <c r="AY723" s="193">
        <f t="shared" si="13656"/>
        <v>108</v>
      </c>
      <c r="AZ723" s="191">
        <f t="shared" si="13656"/>
        <v>172</v>
      </c>
      <c r="BA723" s="192">
        <f t="shared" si="13656"/>
        <v>340</v>
      </c>
      <c r="BB723" s="278">
        <f t="shared" si="13656"/>
        <v>193</v>
      </c>
      <c r="BC723" s="193">
        <f t="shared" si="13656"/>
        <v>224</v>
      </c>
      <c r="BD723" s="191">
        <f t="shared" si="13656"/>
        <v>395</v>
      </c>
      <c r="BE723" s="278">
        <f t="shared" si="13656"/>
        <v>359</v>
      </c>
      <c r="BF723" s="172">
        <f>SUM(AF723,AH723,AJ723,AL723,AN723,AP723,AR723,AT723,AV723,AX723,AZ723,BB723,BD723)</f>
        <v>3565</v>
      </c>
      <c r="BG723" s="173">
        <f>SUM(AG723,AI723,AK723,AM723,AO723,AQ723,AS723,AU723,AW723,AY723,BA723,BC723,BE723)</f>
        <v>3541</v>
      </c>
      <c r="BI723" s="137" t="s">
        <v>17</v>
      </c>
      <c r="BJ723" s="129">
        <f>B723/B746</f>
        <v>1.7585245550075058E-2</v>
      </c>
      <c r="BK723" s="130">
        <f t="shared" ref="BK723" si="13686">C723/C746</f>
        <v>0</v>
      </c>
      <c r="BL723" s="131">
        <f t="shared" ref="BL723" si="13687">D723/D746</f>
        <v>2.0316027088036117E-2</v>
      </c>
      <c r="BM723" s="132">
        <f t="shared" ref="BM723" si="13688">E723/E746</f>
        <v>0</v>
      </c>
      <c r="BN723" s="129">
        <f t="shared" ref="BN723" si="13689">F723/F746</f>
        <v>2.9470864032150032E-2</v>
      </c>
      <c r="BO723" s="130">
        <f t="shared" ref="BO723" si="13690">G723/G746</f>
        <v>9.9329525701514782E-4</v>
      </c>
      <c r="BP723" s="131">
        <f t="shared" ref="BP723" si="13691">H723/H746</f>
        <v>1.2287334593572778E-2</v>
      </c>
      <c r="BQ723" s="132">
        <f t="shared" ref="BQ723" si="13692">I723/I746</f>
        <v>1.35464643727987E-3</v>
      </c>
      <c r="BR723" s="129">
        <f t="shared" ref="BR723" si="13693">J723/J746</f>
        <v>3.6607687614399025E-3</v>
      </c>
      <c r="BS723" s="130">
        <f t="shared" ref="BS723" si="13694">K723/K746</f>
        <v>2.9850746268656717E-3</v>
      </c>
      <c r="BT723" s="131">
        <f t="shared" ref="BT723" si="13695">L723/L746</f>
        <v>2.0396270396270395E-3</v>
      </c>
      <c r="BU723" s="129">
        <f t="shared" ref="BU723" si="13696">M723/M746</f>
        <v>2.8553299492385786E-3</v>
      </c>
      <c r="BV723" s="133">
        <f t="shared" ref="BV723" si="13697">N723/N746</f>
        <v>2.5563189007828725E-3</v>
      </c>
      <c r="BW723" s="134">
        <f t="shared" ref="BW723" si="13698">O723/O746</f>
        <v>5.6424310817346449E-3</v>
      </c>
      <c r="BX723" s="129">
        <f t="shared" ref="BX723" si="13699">P723/P746</f>
        <v>4.7631648584281552E-3</v>
      </c>
      <c r="BY723" s="130">
        <f t="shared" ref="BY723" si="13700">Q723/Q746</f>
        <v>0</v>
      </c>
      <c r="BZ723" s="131">
        <f t="shared" ref="BZ723" si="13701">R723/R746</f>
        <v>1.5026296018031556E-3</v>
      </c>
      <c r="CA723" s="132">
        <f t="shared" ref="CA723" si="13702">S723/S746</f>
        <v>0</v>
      </c>
      <c r="CB723" s="129">
        <f t="shared" ref="CB723" si="13703">T723/T746</f>
        <v>0</v>
      </c>
      <c r="CC723" s="130">
        <f t="shared" ref="CC723" si="13704">U723/U746</f>
        <v>0</v>
      </c>
      <c r="CD723" s="131">
        <f t="shared" ref="CD723" si="13705">V723/V746</f>
        <v>0</v>
      </c>
      <c r="CE723" s="132">
        <f t="shared" ref="CE723" si="13706">W723/W746</f>
        <v>0</v>
      </c>
      <c r="CF723" s="129">
        <f t="shared" ref="CF723" si="13707">X723/X746</f>
        <v>0</v>
      </c>
      <c r="CG723" s="130">
        <f t="shared" ref="CG723" si="13708">Y723/Y746</f>
        <v>0</v>
      </c>
      <c r="CH723" s="131">
        <f t="shared" ref="CH723" si="13709">Z723/Z746</f>
        <v>0</v>
      </c>
      <c r="CI723" s="129">
        <f t="shared" ref="CI723" si="13710">AA723/AA746</f>
        <v>0</v>
      </c>
      <c r="CJ723" s="135">
        <f t="shared" ref="CJ723" si="13711">AB723/AB746</f>
        <v>7.823329472305034E-3</v>
      </c>
      <c r="CK723" s="136">
        <f t="shared" ref="CK723" si="13712">AC723/AC746</f>
        <v>1.1797164874892969E-3</v>
      </c>
    </row>
    <row r="724" spans="1:89" ht="14" thickBot="1">
      <c r="A724" s="146" t="s">
        <v>18</v>
      </c>
      <c r="B724" s="196">
        <v>262</v>
      </c>
      <c r="C724" s="197">
        <v>0</v>
      </c>
      <c r="D724" s="198">
        <v>147</v>
      </c>
      <c r="E724" s="199">
        <v>1</v>
      </c>
      <c r="F724" s="196">
        <v>273</v>
      </c>
      <c r="G724" s="200">
        <v>14</v>
      </c>
      <c r="H724" s="198">
        <v>285</v>
      </c>
      <c r="I724" s="199">
        <v>78</v>
      </c>
      <c r="J724" s="196">
        <v>35</v>
      </c>
      <c r="K724" s="200">
        <v>41</v>
      </c>
      <c r="L724" s="198">
        <v>39</v>
      </c>
      <c r="M724" s="196">
        <v>111</v>
      </c>
      <c r="N724" s="201">
        <v>197</v>
      </c>
      <c r="O724" s="202">
        <v>200</v>
      </c>
      <c r="P724" s="196">
        <v>144</v>
      </c>
      <c r="Q724" s="200">
        <v>185</v>
      </c>
      <c r="R724" s="198">
        <v>120</v>
      </c>
      <c r="S724" s="199">
        <v>104</v>
      </c>
      <c r="T724" s="196">
        <v>18</v>
      </c>
      <c r="U724" s="200">
        <v>57</v>
      </c>
      <c r="V724" s="198">
        <v>68</v>
      </c>
      <c r="W724" s="199">
        <v>141</v>
      </c>
      <c r="X724" s="196">
        <v>141</v>
      </c>
      <c r="Y724" s="200">
        <v>115</v>
      </c>
      <c r="Z724" s="198">
        <v>264</v>
      </c>
      <c r="AA724" s="196">
        <v>130</v>
      </c>
      <c r="AB724" s="172">
        <f t="shared" si="13684"/>
        <v>1993</v>
      </c>
      <c r="AC724" s="173">
        <f t="shared" si="13685"/>
        <v>1177</v>
      </c>
      <c r="AE724" s="275">
        <f>$AE$11</f>
        <v>0</v>
      </c>
      <c r="AF724" s="126">
        <f>SUMIF($A$9:$A$32,$AE724,B$722:B$745)</f>
        <v>0</v>
      </c>
      <c r="AG724" s="197">
        <f t="shared" si="13655"/>
        <v>0</v>
      </c>
      <c r="AH724" s="198">
        <f t="shared" si="13655"/>
        <v>0</v>
      </c>
      <c r="AI724" s="199">
        <f t="shared" si="13655"/>
        <v>0</v>
      </c>
      <c r="AJ724" s="196">
        <f t="shared" si="13655"/>
        <v>0</v>
      </c>
      <c r="AK724" s="200">
        <f t="shared" si="13655"/>
        <v>0</v>
      </c>
      <c r="AL724" s="198">
        <f t="shared" si="13655"/>
        <v>0</v>
      </c>
      <c r="AM724" s="199">
        <f t="shared" si="13655"/>
        <v>0</v>
      </c>
      <c r="AN724" s="196">
        <f t="shared" si="13655"/>
        <v>0</v>
      </c>
      <c r="AO724" s="200">
        <f t="shared" si="13655"/>
        <v>0</v>
      </c>
      <c r="AP724" s="198">
        <f t="shared" si="13655"/>
        <v>0</v>
      </c>
      <c r="AQ724" s="196">
        <f t="shared" si="13655"/>
        <v>0</v>
      </c>
      <c r="AR724" s="201">
        <f t="shared" si="13655"/>
        <v>0</v>
      </c>
      <c r="AS724" s="202">
        <f t="shared" si="13655"/>
        <v>0</v>
      </c>
      <c r="AT724" s="196">
        <f t="shared" si="13655"/>
        <v>0</v>
      </c>
      <c r="AU724" s="200">
        <f t="shared" si="13655"/>
        <v>0</v>
      </c>
      <c r="AV724" s="198">
        <f t="shared" si="13655"/>
        <v>0</v>
      </c>
      <c r="AW724" s="199">
        <f t="shared" si="13656"/>
        <v>0</v>
      </c>
      <c r="AX724" s="196">
        <f t="shared" si="13656"/>
        <v>0</v>
      </c>
      <c r="AY724" s="200">
        <f t="shared" si="13656"/>
        <v>0</v>
      </c>
      <c r="AZ724" s="198">
        <f t="shared" si="13656"/>
        <v>0</v>
      </c>
      <c r="BA724" s="199">
        <f t="shared" si="13656"/>
        <v>0</v>
      </c>
      <c r="BB724" s="196">
        <f t="shared" si="13656"/>
        <v>0</v>
      </c>
      <c r="BC724" s="200">
        <f t="shared" si="13656"/>
        <v>0</v>
      </c>
      <c r="BD724" s="198">
        <f t="shared" si="13656"/>
        <v>0</v>
      </c>
      <c r="BE724" s="196">
        <f t="shared" si="13656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5.6187004074630065E-2</v>
      </c>
      <c r="BK724" s="130">
        <f t="shared" ref="BK724" si="13713">C724/C746</f>
        <v>0</v>
      </c>
      <c r="BL724" s="131">
        <f t="shared" ref="BL724" si="13714">D724/D746</f>
        <v>5.5304740406320545E-2</v>
      </c>
      <c r="BM724" s="132">
        <f t="shared" ref="BM724" si="13715">E724/E746</f>
        <v>3.0275507114744171E-4</v>
      </c>
      <c r="BN724" s="129">
        <f t="shared" ref="BN724" si="13716">F724/F746</f>
        <v>6.0951105157401209E-2</v>
      </c>
      <c r="BO724" s="130">
        <f t="shared" ref="BO724" si="13717">G724/G746</f>
        <v>3.4765333995530169E-3</v>
      </c>
      <c r="BP724" s="131">
        <f t="shared" ref="BP724" si="13718">H724/H746</f>
        <v>3.8482311639211453E-2</v>
      </c>
      <c r="BQ724" s="132">
        <f t="shared" ref="BQ724" si="13719">I724/I746</f>
        <v>1.0566242210782985E-2</v>
      </c>
      <c r="BR724" s="129">
        <f t="shared" ref="BR724" si="13720">J724/J746</f>
        <v>2.1354484441732765E-2</v>
      </c>
      <c r="BS724" s="130">
        <f t="shared" ref="BS724" si="13721">K724/K746</f>
        <v>3.0597014925373135E-2</v>
      </c>
      <c r="BT724" s="131">
        <f t="shared" ref="BT724" si="13722">L724/L746</f>
        <v>1.1363636363636364E-2</v>
      </c>
      <c r="BU724" s="129">
        <f t="shared" ref="BU724" si="13723">M724/M746</f>
        <v>3.5215736040609139E-2</v>
      </c>
      <c r="BV724" s="133">
        <f t="shared" ref="BV724" si="13724">N724/N746</f>
        <v>3.1474676465889119E-2</v>
      </c>
      <c r="BW724" s="134">
        <f t="shared" ref="BW724" si="13725">O724/O746</f>
        <v>3.2242463324197966E-2</v>
      </c>
      <c r="BX724" s="129">
        <f t="shared" ref="BX724" si="13726">P724/P746</f>
        <v>3.8105318867425242E-2</v>
      </c>
      <c r="BY724" s="130">
        <f t="shared" ref="BY724" si="13727">Q724/Q746</f>
        <v>5.3222094361334869E-2</v>
      </c>
      <c r="BZ724" s="131">
        <f t="shared" ref="BZ724" si="13728">R724/R746</f>
        <v>3.005259203606311E-2</v>
      </c>
      <c r="CA724" s="132">
        <f t="shared" ref="CA724" si="13729">S724/S746</f>
        <v>2.8230184581976112E-2</v>
      </c>
      <c r="CB724" s="129">
        <f t="shared" ref="CB724" si="13730">T724/T746</f>
        <v>1.7191977077363897E-2</v>
      </c>
      <c r="CC724" s="130">
        <f t="shared" ref="CC724" si="13731">U724/U746</f>
        <v>6.612529002320186E-2</v>
      </c>
      <c r="CD724" s="131">
        <f t="shared" ref="CD724" si="13732">V724/V746</f>
        <v>1.4642549526270457E-2</v>
      </c>
      <c r="CE724" s="132">
        <f t="shared" ref="CE724" si="13733">W724/W746</f>
        <v>3.6910994764397909E-2</v>
      </c>
      <c r="CF724" s="129">
        <f t="shared" ref="CF724" si="13734">X724/X746</f>
        <v>4.4409448818897634E-2</v>
      </c>
      <c r="CG724" s="130">
        <f t="shared" ref="CG724" si="13735">Y724/Y746</f>
        <v>4.4315992292870907E-2</v>
      </c>
      <c r="CH724" s="131">
        <f t="shared" ref="CH724" si="13736">Z724/Z746</f>
        <v>4.8096192384769539E-2</v>
      </c>
      <c r="CI724" s="129">
        <f t="shared" ref="CI724" si="13737">AA724/AA746</f>
        <v>1.827896512935883E-2</v>
      </c>
      <c r="CJ724" s="135">
        <f t="shared" ref="CJ724" si="13738">AB724/AB746</f>
        <v>3.7844406889087218E-2</v>
      </c>
      <c r="CK724" s="136">
        <f t="shared" ref="CK724" si="13739">AC724/AC746</f>
        <v>2.2395585577014557E-2</v>
      </c>
    </row>
    <row r="725" spans="1:89" ht="15" thickTop="1" thickBot="1">
      <c r="A725" s="137" t="s">
        <v>19</v>
      </c>
      <c r="B725" s="189">
        <v>401</v>
      </c>
      <c r="C725" s="190">
        <v>129</v>
      </c>
      <c r="D725" s="191">
        <v>213</v>
      </c>
      <c r="E725" s="192">
        <v>125</v>
      </c>
      <c r="F725" s="189">
        <v>363</v>
      </c>
      <c r="G725" s="193">
        <v>201</v>
      </c>
      <c r="H725" s="191">
        <v>489</v>
      </c>
      <c r="I725" s="192">
        <v>343</v>
      </c>
      <c r="J725" s="189">
        <v>64</v>
      </c>
      <c r="K725" s="193">
        <v>131</v>
      </c>
      <c r="L725" s="191">
        <v>114</v>
      </c>
      <c r="M725" s="189">
        <v>246</v>
      </c>
      <c r="N725" s="194">
        <v>356</v>
      </c>
      <c r="O725" s="195">
        <v>442</v>
      </c>
      <c r="P725" s="189">
        <v>244</v>
      </c>
      <c r="Q725" s="193">
        <v>209</v>
      </c>
      <c r="R725" s="191">
        <v>274</v>
      </c>
      <c r="S725" s="192">
        <v>150</v>
      </c>
      <c r="T725" s="189">
        <v>27</v>
      </c>
      <c r="U725" s="193">
        <v>114</v>
      </c>
      <c r="V725" s="191">
        <v>179</v>
      </c>
      <c r="W725" s="192">
        <v>212</v>
      </c>
      <c r="X725" s="189">
        <v>218</v>
      </c>
      <c r="Y725" s="193">
        <v>168</v>
      </c>
      <c r="Z725" s="191">
        <v>367</v>
      </c>
      <c r="AA725" s="189">
        <v>330</v>
      </c>
      <c r="AB725" s="172">
        <f t="shared" si="13684"/>
        <v>3309</v>
      </c>
      <c r="AC725" s="173">
        <f t="shared" si="13685"/>
        <v>2800</v>
      </c>
      <c r="AE725" s="269" t="s">
        <v>13</v>
      </c>
      <c r="AF725" s="20">
        <f t="shared" ref="AF725:BG725" si="13740">SUM(AF722:AF724)</f>
        <v>798</v>
      </c>
      <c r="AG725" s="21">
        <f t="shared" si="13740"/>
        <v>614</v>
      </c>
      <c r="AH725" s="20">
        <f t="shared" si="13740"/>
        <v>443</v>
      </c>
      <c r="AI725" s="21">
        <f t="shared" si="13740"/>
        <v>397</v>
      </c>
      <c r="AJ725" s="20">
        <f t="shared" si="13740"/>
        <v>683</v>
      </c>
      <c r="AK725" s="21">
        <f t="shared" si="13740"/>
        <v>354</v>
      </c>
      <c r="AL725" s="20">
        <f t="shared" si="13740"/>
        <v>1117</v>
      </c>
      <c r="AM725" s="21">
        <f t="shared" si="13740"/>
        <v>894</v>
      </c>
      <c r="AN725" s="20">
        <f t="shared" si="13740"/>
        <v>168</v>
      </c>
      <c r="AO725" s="21">
        <f t="shared" si="13740"/>
        <v>336</v>
      </c>
      <c r="AP725" s="20">
        <f t="shared" si="13740"/>
        <v>288</v>
      </c>
      <c r="AQ725" s="21">
        <f t="shared" si="13740"/>
        <v>664</v>
      </c>
      <c r="AR725" s="20">
        <f t="shared" si="13740"/>
        <v>819</v>
      </c>
      <c r="AS725" s="21">
        <f t="shared" si="13740"/>
        <v>990</v>
      </c>
      <c r="AT725" s="20">
        <f t="shared" si="13740"/>
        <v>616</v>
      </c>
      <c r="AU725" s="21">
        <f t="shared" si="13740"/>
        <v>450</v>
      </c>
      <c r="AV725" s="20">
        <f t="shared" si="13740"/>
        <v>653</v>
      </c>
      <c r="AW725" s="21">
        <f t="shared" si="13740"/>
        <v>379</v>
      </c>
      <c r="AX725" s="20">
        <f t="shared" si="13740"/>
        <v>83</v>
      </c>
      <c r="AY725" s="21">
        <f t="shared" si="13740"/>
        <v>234</v>
      </c>
      <c r="AZ725" s="20">
        <f t="shared" si="13740"/>
        <v>351</v>
      </c>
      <c r="BA725" s="21">
        <f t="shared" si="13740"/>
        <v>624</v>
      </c>
      <c r="BB725" s="20">
        <f t="shared" si="13740"/>
        <v>442</v>
      </c>
      <c r="BC725" s="21">
        <f t="shared" si="13740"/>
        <v>469</v>
      </c>
      <c r="BD725" s="20">
        <f t="shared" si="13740"/>
        <v>785</v>
      </c>
      <c r="BE725" s="21">
        <f t="shared" si="13740"/>
        <v>757</v>
      </c>
      <c r="BF725" s="174">
        <f t="shared" si="13740"/>
        <v>7246</v>
      </c>
      <c r="BG725" s="175">
        <f t="shared" si="13740"/>
        <v>7162</v>
      </c>
      <c r="BI725" s="137" t="s">
        <v>19</v>
      </c>
      <c r="BJ725" s="129">
        <f>B725/B746</f>
        <v>8.5996139824147541E-2</v>
      </c>
      <c r="BK725" s="130">
        <f t="shared" ref="BK725" si="13741">C725/C746</f>
        <v>2.303982854081086E-2</v>
      </c>
      <c r="BL725" s="131">
        <f t="shared" ref="BL725" si="13742">D725/D746</f>
        <v>8.0135440180586909E-2</v>
      </c>
      <c r="BM725" s="132">
        <f t="shared" ref="BM725" si="13743">E725/E746</f>
        <v>3.7844383893430214E-2</v>
      </c>
      <c r="BN725" s="129">
        <f t="shared" ref="BN725" si="13744">F725/F746</f>
        <v>8.1044876088412598E-2</v>
      </c>
      <c r="BO725" s="130">
        <f t="shared" ref="BO725" si="13745">G725/G746</f>
        <v>4.9913086665011173E-2</v>
      </c>
      <c r="BP725" s="131">
        <f t="shared" ref="BP725" si="13746">H725/H746</f>
        <v>6.6027545233594387E-2</v>
      </c>
      <c r="BQ725" s="132">
        <f t="shared" ref="BQ725" si="13747">I725/I746</f>
        <v>4.6464372798699541E-2</v>
      </c>
      <c r="BR725" s="129">
        <f t="shared" ref="BR725" si="13748">J725/J746</f>
        <v>3.9048200122025624E-2</v>
      </c>
      <c r="BS725" s="130">
        <f t="shared" ref="BS725" si="13749">K725/K746</f>
        <v>9.7761194029850743E-2</v>
      </c>
      <c r="BT725" s="131">
        <f t="shared" ref="BT725" si="13750">L725/L746</f>
        <v>3.3216783216783216E-2</v>
      </c>
      <c r="BU725" s="129">
        <f t="shared" ref="BU725" si="13751">M725/M746</f>
        <v>7.8045685279187815E-2</v>
      </c>
      <c r="BV725" s="133">
        <f t="shared" ref="BV725" si="13752">N725/N746</f>
        <v>5.6878095542418919E-2</v>
      </c>
      <c r="BW725" s="134">
        <f t="shared" ref="BW725" si="13753">O725/O746</f>
        <v>7.1255843946477507E-2</v>
      </c>
      <c r="BX725" s="129">
        <f t="shared" ref="BX725" si="13754">P725/P746</f>
        <v>6.4567345858692782E-2</v>
      </c>
      <c r="BY725" s="130">
        <f t="shared" ref="BY725" si="13755">Q725/Q746</f>
        <v>6.0126582278481014E-2</v>
      </c>
      <c r="BZ725" s="131">
        <f t="shared" ref="BZ725" si="13756">R725/R746</f>
        <v>6.8620085149010773E-2</v>
      </c>
      <c r="CA725" s="132">
        <f t="shared" ref="CA725" si="13757">S725/S746</f>
        <v>4.071661237785016E-2</v>
      </c>
      <c r="CB725" s="129">
        <f t="shared" ref="CB725" si="13758">T725/T746</f>
        <v>2.5787965616045846E-2</v>
      </c>
      <c r="CC725" s="130">
        <f t="shared" ref="CC725" si="13759">U725/U746</f>
        <v>0.13225058004640372</v>
      </c>
      <c r="CD725" s="131">
        <f t="shared" ref="CD725" si="13760">V725/V746</f>
        <v>3.854435831180017E-2</v>
      </c>
      <c r="CE725" s="132">
        <f t="shared" ref="CE725" si="13761">W725/W746</f>
        <v>5.549738219895288E-2</v>
      </c>
      <c r="CF725" s="129">
        <f t="shared" ref="CF725" si="13762">X725/X746</f>
        <v>6.866141732283465E-2</v>
      </c>
      <c r="CG725" s="130">
        <f t="shared" ref="CG725" si="13763">Y725/Y746</f>
        <v>6.4739884393063579E-2</v>
      </c>
      <c r="CH725" s="131">
        <f t="shared" ref="CH725" si="13764">Z725/Z746</f>
        <v>6.6860994716706146E-2</v>
      </c>
      <c r="CI725" s="129">
        <f t="shared" ref="CI725" si="13765">AA725/AA746</f>
        <v>4.6400449943757027E-2</v>
      </c>
      <c r="CJ725" s="135">
        <f t="shared" ref="CJ725" si="13766">AB725/AB746</f>
        <v>6.2833488407420771E-2</v>
      </c>
      <c r="CK725" s="136">
        <f t="shared" ref="CK725" si="13767">AC725/AC746</f>
        <v>5.3277518789839218E-2</v>
      </c>
    </row>
    <row r="726" spans="1:89" ht="14" thickTop="1">
      <c r="A726" s="146" t="s">
        <v>20</v>
      </c>
      <c r="B726" s="196">
        <v>417</v>
      </c>
      <c r="C726" s="197">
        <v>293</v>
      </c>
      <c r="D726" s="198">
        <v>205</v>
      </c>
      <c r="E726" s="199">
        <v>231</v>
      </c>
      <c r="F726" s="196">
        <v>323</v>
      </c>
      <c r="G726" s="200">
        <v>187</v>
      </c>
      <c r="H726" s="198">
        <v>550</v>
      </c>
      <c r="I726" s="199">
        <v>441</v>
      </c>
      <c r="J726" s="196">
        <v>73</v>
      </c>
      <c r="K726" s="200">
        <v>182</v>
      </c>
      <c r="L726" s="198">
        <v>145</v>
      </c>
      <c r="M726" s="196">
        <v>312</v>
      </c>
      <c r="N726" s="201">
        <v>420</v>
      </c>
      <c r="O726" s="202">
        <v>490</v>
      </c>
      <c r="P726" s="196">
        <v>335</v>
      </c>
      <c r="Q726" s="200">
        <v>256</v>
      </c>
      <c r="R726" s="198">
        <v>349</v>
      </c>
      <c r="S726" s="199">
        <v>176</v>
      </c>
      <c r="T726" s="196">
        <v>46</v>
      </c>
      <c r="U726" s="200">
        <v>126</v>
      </c>
      <c r="V726" s="198">
        <v>179</v>
      </c>
      <c r="W726" s="199">
        <v>284</v>
      </c>
      <c r="X726" s="196">
        <v>249</v>
      </c>
      <c r="Y726" s="200">
        <v>245</v>
      </c>
      <c r="Z726" s="198">
        <v>390</v>
      </c>
      <c r="AA726" s="196">
        <v>398</v>
      </c>
      <c r="AB726" s="172">
        <f t="shared" si="13684"/>
        <v>3681</v>
      </c>
      <c r="AC726" s="173">
        <f t="shared" si="13685"/>
        <v>3621</v>
      </c>
      <c r="BI726" s="146" t="s">
        <v>20</v>
      </c>
      <c r="BJ726" s="129">
        <f>B726/B746</f>
        <v>8.9427407248552429E-2</v>
      </c>
      <c r="BK726" s="130">
        <f t="shared" ref="BK726" si="13768">C726/C746</f>
        <v>5.2330773352384355E-2</v>
      </c>
      <c r="BL726" s="131">
        <f t="shared" ref="BL726" si="13769">D726/D746</f>
        <v>7.7125658389766746E-2</v>
      </c>
      <c r="BM726" s="132">
        <f t="shared" ref="BM726" si="13770">E726/E746</f>
        <v>6.9936421435059043E-2</v>
      </c>
      <c r="BN726" s="129">
        <f t="shared" ref="BN726" si="13771">F726/F746</f>
        <v>7.2114311230185316E-2</v>
      </c>
      <c r="BO726" s="130">
        <f t="shared" ref="BO726" si="13772">G726/G746</f>
        <v>4.6436553265458161E-2</v>
      </c>
      <c r="BP726" s="131">
        <f t="shared" ref="BP726" si="13773">H726/H746</f>
        <v>7.4264110180934373E-2</v>
      </c>
      <c r="BQ726" s="132">
        <f t="shared" ref="BQ726" si="13774">I726/I746</f>
        <v>5.9739907884042265E-2</v>
      </c>
      <c r="BR726" s="129">
        <f t="shared" ref="BR726" si="13775">J726/J746</f>
        <v>4.4539353264185476E-2</v>
      </c>
      <c r="BS726" s="130">
        <f t="shared" ref="BS726" si="13776">K726/K746</f>
        <v>0.13582089552238805</v>
      </c>
      <c r="BT726" s="131">
        <f t="shared" ref="BT726" si="13777">L726/L746</f>
        <v>4.2249417249417248E-2</v>
      </c>
      <c r="BU726" s="129">
        <f t="shared" ref="BU726" si="13778">M726/M746</f>
        <v>9.8984771573604066E-2</v>
      </c>
      <c r="BV726" s="133">
        <f t="shared" ref="BV726" si="13779">N726/N746</f>
        <v>6.7103371145550414E-2</v>
      </c>
      <c r="BW726" s="134">
        <f t="shared" ref="BW726" si="13780">O726/O746</f>
        <v>7.8994035144285019E-2</v>
      </c>
      <c r="BX726" s="129">
        <f t="shared" ref="BX726" si="13781">P726/P746</f>
        <v>8.8647790420746234E-2</v>
      </c>
      <c r="BY726" s="130">
        <f t="shared" ref="BY726" si="13782">Q726/Q746</f>
        <v>7.3647871116225547E-2</v>
      </c>
      <c r="BZ726" s="131">
        <f t="shared" ref="BZ726" si="13783">R726/R746</f>
        <v>8.7402955171550209E-2</v>
      </c>
      <c r="CA726" s="132">
        <f t="shared" ref="CA726" si="13784">S726/S746</f>
        <v>4.7774158523344191E-2</v>
      </c>
      <c r="CB726" s="129">
        <f t="shared" ref="CB726" si="13785">T726/T746</f>
        <v>4.3935052531041068E-2</v>
      </c>
      <c r="CC726" s="130">
        <f t="shared" ref="CC726" si="13786">U726/U746</f>
        <v>0.14617169373549885</v>
      </c>
      <c r="CD726" s="131">
        <f t="shared" ref="CD726" si="13787">V726/V746</f>
        <v>3.854435831180017E-2</v>
      </c>
      <c r="CE726" s="132">
        <f t="shared" ref="CE726" si="13788">W726/W746</f>
        <v>7.4345549738219899E-2</v>
      </c>
      <c r="CF726" s="129">
        <f t="shared" ref="CF726" si="13789">X726/X746</f>
        <v>7.8425196850393702E-2</v>
      </c>
      <c r="CG726" s="130">
        <f t="shared" ref="CG726" si="13790">Y726/Y746</f>
        <v>9.4412331406551059E-2</v>
      </c>
      <c r="CH726" s="131">
        <f t="shared" ref="CH726" si="13791">Z726/Z746</f>
        <v>7.1051193295682269E-2</v>
      </c>
      <c r="CI726" s="129">
        <f t="shared" ref="CI726" si="13792">AA726/AA746</f>
        <v>5.596175478065242E-2</v>
      </c>
      <c r="CJ726" s="135">
        <f t="shared" ref="CJ726" si="13793">AB726/AB746</f>
        <v>6.9897271329016575E-2</v>
      </c>
      <c r="CK726" s="136">
        <f t="shared" ref="CK726" si="13794">AC726/AC746</f>
        <v>6.8899248406431357E-2</v>
      </c>
    </row>
    <row r="727" spans="1:89" ht="14" thickBot="1">
      <c r="A727" s="137" t="s">
        <v>21</v>
      </c>
      <c r="B727" s="189">
        <v>381</v>
      </c>
      <c r="C727" s="190">
        <v>321</v>
      </c>
      <c r="D727" s="191">
        <v>238</v>
      </c>
      <c r="E727" s="192">
        <v>166</v>
      </c>
      <c r="F727" s="189">
        <v>360</v>
      </c>
      <c r="G727" s="193">
        <v>167</v>
      </c>
      <c r="H727" s="191">
        <v>567</v>
      </c>
      <c r="I727" s="192">
        <v>453</v>
      </c>
      <c r="J727" s="189">
        <v>95</v>
      </c>
      <c r="K727" s="193">
        <v>154</v>
      </c>
      <c r="L727" s="191">
        <v>143</v>
      </c>
      <c r="M727" s="189">
        <v>352</v>
      </c>
      <c r="N727" s="194">
        <v>399</v>
      </c>
      <c r="O727" s="195">
        <v>500</v>
      </c>
      <c r="P727" s="189">
        <v>281</v>
      </c>
      <c r="Q727" s="193">
        <v>194</v>
      </c>
      <c r="R727" s="191">
        <v>304</v>
      </c>
      <c r="S727" s="192">
        <v>203</v>
      </c>
      <c r="T727" s="189">
        <v>37</v>
      </c>
      <c r="U727" s="193">
        <v>108</v>
      </c>
      <c r="V727" s="191">
        <v>172</v>
      </c>
      <c r="W727" s="192">
        <v>340</v>
      </c>
      <c r="X727" s="189">
        <v>193</v>
      </c>
      <c r="Y727" s="193">
        <v>224</v>
      </c>
      <c r="Z727" s="191">
        <v>395</v>
      </c>
      <c r="AA727" s="189">
        <v>359</v>
      </c>
      <c r="AB727" s="172">
        <f t="shared" si="13684"/>
        <v>3565</v>
      </c>
      <c r="AC727" s="173">
        <f t="shared" si="13685"/>
        <v>3541</v>
      </c>
      <c r="AE727" s="272" t="s">
        <v>85</v>
      </c>
      <c r="BI727" s="137" t="s">
        <v>21</v>
      </c>
      <c r="BJ727" s="129">
        <f>B727/B746</f>
        <v>8.1707055543641438E-2</v>
      </c>
      <c r="BK727" s="130">
        <f t="shared" ref="BK727" si="13795">C727/C746</f>
        <v>5.7331666368994463E-2</v>
      </c>
      <c r="BL727" s="131">
        <f t="shared" ref="BL727" si="13796">D727/D746</f>
        <v>8.9541008276899925E-2</v>
      </c>
      <c r="BM727" s="132">
        <f t="shared" ref="BM727" si="13797">E727/E746</f>
        <v>5.0257341810475323E-2</v>
      </c>
      <c r="BN727" s="129">
        <f t="shared" ref="BN727" si="13798">F727/F746</f>
        <v>8.0375083724045546E-2</v>
      </c>
      <c r="BO727" s="130">
        <f t="shared" ref="BO727" si="13799">G727/G746</f>
        <v>4.1470076980382416E-2</v>
      </c>
      <c r="BP727" s="131">
        <f t="shared" ref="BP727" si="13800">H727/H746</f>
        <v>7.6559546313799617E-2</v>
      </c>
      <c r="BQ727" s="132">
        <f t="shared" ref="BQ727" si="13801">I727/I746</f>
        <v>6.136548360877811E-2</v>
      </c>
      <c r="BR727" s="129">
        <f t="shared" ref="BR727" si="13802">J727/J746</f>
        <v>5.7962172056131786E-2</v>
      </c>
      <c r="BS727" s="130">
        <f t="shared" ref="BS727" si="13803">K727/K746</f>
        <v>0.11492537313432835</v>
      </c>
      <c r="BT727" s="131">
        <f t="shared" ref="BT727" si="13804">L727/L746</f>
        <v>4.1666666666666664E-2</v>
      </c>
      <c r="BU727" s="129">
        <f t="shared" ref="BU727" si="13805">M727/M746</f>
        <v>0.1116751269035533</v>
      </c>
      <c r="BV727" s="133">
        <f t="shared" ref="BV727" si="13806">N727/N746</f>
        <v>6.3748202588272893E-2</v>
      </c>
      <c r="BW727" s="134">
        <f t="shared" ref="BW727" si="13807">O727/O746</f>
        <v>8.0606158310494919E-2</v>
      </c>
      <c r="BX727" s="129">
        <f t="shared" ref="BX727" si="13808">P727/P746</f>
        <v>7.4358295845461761E-2</v>
      </c>
      <c r="BY727" s="130">
        <f t="shared" ref="BY727" si="13809">Q727/Q746</f>
        <v>5.5811277330264669E-2</v>
      </c>
      <c r="BZ727" s="131">
        <f t="shared" ref="BZ727" si="13810">R727/R746</f>
        <v>7.6133233158026545E-2</v>
      </c>
      <c r="CA727" s="132">
        <f t="shared" ref="CA727" si="13811">S727/S746</f>
        <v>5.5103148751357217E-2</v>
      </c>
      <c r="CB727" s="129">
        <f t="shared" ref="CB727" si="13812">T727/T746</f>
        <v>3.5339063992359122E-2</v>
      </c>
      <c r="CC727" s="130">
        <f t="shared" ref="CC727" si="13813">U727/U746</f>
        <v>0.12529002320185614</v>
      </c>
      <c r="CD727" s="131">
        <f t="shared" ref="CD727" si="13814">V727/V746</f>
        <v>3.7037037037037035E-2</v>
      </c>
      <c r="CE727" s="132">
        <f t="shared" ref="CE727" si="13815">W727/W746</f>
        <v>8.9005235602094238E-2</v>
      </c>
      <c r="CF727" s="129">
        <f t="shared" ref="CF727" si="13816">X727/X746</f>
        <v>6.0787401574803147E-2</v>
      </c>
      <c r="CG727" s="130">
        <f t="shared" ref="CG727" si="13817">Y727/Y746</f>
        <v>8.6319845857418115E-2</v>
      </c>
      <c r="CH727" s="131">
        <f t="shared" ref="CH727" si="13818">Z727/Z746</f>
        <v>7.1962106030242307E-2</v>
      </c>
      <c r="CI727" s="129">
        <f t="shared" ref="CI727" si="13819">AA727/AA746</f>
        <v>5.0478065241844769E-2</v>
      </c>
      <c r="CJ727" s="135">
        <f t="shared" ref="CJ727" si="13820">AB727/AB746</f>
        <v>6.7694586331959822E-2</v>
      </c>
      <c r="CK727" s="136">
        <f t="shared" ref="CK727" si="13821">AC727/AC746</f>
        <v>6.7377033583864529E-2</v>
      </c>
    </row>
    <row r="728" spans="1:89" ht="15" thickTop="1" thickBot="1">
      <c r="A728" s="146" t="s">
        <v>22</v>
      </c>
      <c r="B728" s="196">
        <v>323</v>
      </c>
      <c r="C728" s="197">
        <v>418</v>
      </c>
      <c r="D728" s="198">
        <v>225</v>
      </c>
      <c r="E728" s="199">
        <v>197</v>
      </c>
      <c r="F728" s="196">
        <v>375</v>
      </c>
      <c r="G728" s="200">
        <v>163</v>
      </c>
      <c r="H728" s="198">
        <v>589</v>
      </c>
      <c r="I728" s="199">
        <v>456</v>
      </c>
      <c r="J728" s="196">
        <v>97</v>
      </c>
      <c r="K728" s="200">
        <v>132</v>
      </c>
      <c r="L728" s="198">
        <v>133</v>
      </c>
      <c r="M728" s="196">
        <v>345</v>
      </c>
      <c r="N728" s="201">
        <v>350</v>
      </c>
      <c r="O728" s="202">
        <v>644</v>
      </c>
      <c r="P728" s="196">
        <v>284</v>
      </c>
      <c r="Q728" s="200">
        <v>190</v>
      </c>
      <c r="R728" s="198">
        <v>348</v>
      </c>
      <c r="S728" s="199">
        <v>193</v>
      </c>
      <c r="T728" s="196">
        <v>50</v>
      </c>
      <c r="U728" s="200">
        <v>52</v>
      </c>
      <c r="V728" s="198">
        <v>211</v>
      </c>
      <c r="W728" s="199">
        <v>449</v>
      </c>
      <c r="X728" s="196">
        <v>209</v>
      </c>
      <c r="Y728" s="200">
        <v>168</v>
      </c>
      <c r="Z728" s="198">
        <v>399</v>
      </c>
      <c r="AA728" s="196">
        <v>366</v>
      </c>
      <c r="AB728" s="172">
        <f t="shared" si="13684"/>
        <v>3593</v>
      </c>
      <c r="AC728" s="173">
        <f t="shared" si="13685"/>
        <v>3773</v>
      </c>
      <c r="AE728" s="298" t="s">
        <v>0</v>
      </c>
      <c r="AF728" s="292" t="s">
        <v>1</v>
      </c>
      <c r="AG728" s="293"/>
      <c r="AH728" s="292" t="s">
        <v>2</v>
      </c>
      <c r="AI728" s="293"/>
      <c r="AJ728" s="292" t="s">
        <v>3</v>
      </c>
      <c r="AK728" s="293"/>
      <c r="AL728" s="292" t="s">
        <v>4</v>
      </c>
      <c r="AM728" s="293"/>
      <c r="AN728" s="292" t="s">
        <v>5</v>
      </c>
      <c r="AO728" s="293"/>
      <c r="AP728" s="292" t="s">
        <v>6</v>
      </c>
      <c r="AQ728" s="293"/>
      <c r="AR728" s="292" t="s">
        <v>7</v>
      </c>
      <c r="AS728" s="293"/>
      <c r="AT728" s="292" t="s">
        <v>8</v>
      </c>
      <c r="AU728" s="293"/>
      <c r="AV728" s="292" t="s">
        <v>9</v>
      </c>
      <c r="AW728" s="293"/>
      <c r="AX728" s="292" t="s">
        <v>10</v>
      </c>
      <c r="AY728" s="293"/>
      <c r="AZ728" s="292" t="s">
        <v>11</v>
      </c>
      <c r="BA728" s="293"/>
      <c r="BB728" s="292" t="s">
        <v>12</v>
      </c>
      <c r="BC728" s="293"/>
      <c r="BD728" s="294" t="s">
        <v>40</v>
      </c>
      <c r="BE728" s="295"/>
      <c r="BF728" s="296" t="s">
        <v>41</v>
      </c>
      <c r="BG728" s="297"/>
      <c r="BI728" s="146" t="s">
        <v>22</v>
      </c>
      <c r="BJ728" s="129">
        <f>B728/B746</f>
        <v>6.9268711130173702E-2</v>
      </c>
      <c r="BK728" s="130">
        <f t="shared" ref="BK728" si="13822">C728/C746</f>
        <v>7.4656188605108059E-2</v>
      </c>
      <c r="BL728" s="131">
        <f t="shared" ref="BL728" si="13823">D728/D746</f>
        <v>8.4650112866817159E-2</v>
      </c>
      <c r="BM728" s="132">
        <f t="shared" ref="BM728" si="13824">E728/E746</f>
        <v>5.9642749016046021E-2</v>
      </c>
      <c r="BN728" s="129">
        <f t="shared" ref="BN728" si="13825">F728/F746</f>
        <v>8.3724045545880782E-2</v>
      </c>
      <c r="BO728" s="130">
        <f t="shared" ref="BO728" si="13826">G728/G746</f>
        <v>4.0476781723367272E-2</v>
      </c>
      <c r="BP728" s="131">
        <f t="shared" ref="BP728" si="13827">H728/H746</f>
        <v>7.9530110721036995E-2</v>
      </c>
      <c r="BQ728" s="132">
        <f t="shared" ref="BQ728" si="13828">I728/I746</f>
        <v>6.1771877539962071E-2</v>
      </c>
      <c r="BR728" s="129">
        <f t="shared" ref="BR728" si="13829">J728/J746</f>
        <v>5.9182428309945086E-2</v>
      </c>
      <c r="BS728" s="130">
        <f t="shared" ref="BS728" si="13830">K728/K746</f>
        <v>9.8507462686567168E-2</v>
      </c>
      <c r="BT728" s="131">
        <f t="shared" ref="BT728" si="13831">L728/L746</f>
        <v>3.8752913752913752E-2</v>
      </c>
      <c r="BU728" s="129">
        <f t="shared" ref="BU728" si="13832">M728/M746</f>
        <v>0.10945431472081218</v>
      </c>
      <c r="BV728" s="133">
        <f t="shared" ref="BV728" si="13833">N728/N746</f>
        <v>5.591947595462534E-2</v>
      </c>
      <c r="BW728" s="134">
        <f t="shared" ref="BW728" si="13834">O728/O746</f>
        <v>0.10382073190391745</v>
      </c>
      <c r="BX728" s="129">
        <f t="shared" ref="BX728" si="13835">P728/P746</f>
        <v>7.5152156655199795E-2</v>
      </c>
      <c r="BY728" s="130">
        <f t="shared" ref="BY728" si="13836">Q728/Q746</f>
        <v>5.4660529344073651E-2</v>
      </c>
      <c r="BZ728" s="131">
        <f t="shared" ref="BZ728" si="13837">R728/R746</f>
        <v>8.7152516904583019E-2</v>
      </c>
      <c r="CA728" s="132">
        <f t="shared" ref="CA728" si="13838">S728/S746</f>
        <v>5.2388707926167212E-2</v>
      </c>
      <c r="CB728" s="129">
        <f t="shared" ref="CB728" si="13839">T728/T746</f>
        <v>4.775549188156638E-2</v>
      </c>
      <c r="CC728" s="130">
        <f t="shared" ref="CC728" si="13840">U728/U746</f>
        <v>6.0324825986078884E-2</v>
      </c>
      <c r="CD728" s="131">
        <f t="shared" ref="CD728" si="13841">V728/V746</f>
        <v>4.5434969853574501E-2</v>
      </c>
      <c r="CE728" s="132">
        <f t="shared" ref="CE728" si="13842">W728/W746</f>
        <v>0.1175392670157068</v>
      </c>
      <c r="CF728" s="129">
        <f t="shared" ref="CF728" si="13843">X728/X746</f>
        <v>6.5826771653543309E-2</v>
      </c>
      <c r="CG728" s="130">
        <f t="shared" ref="CG728" si="13844">Y728/Y746</f>
        <v>6.4739884393063579E-2</v>
      </c>
      <c r="CH728" s="131">
        <f t="shared" ref="CH728" si="13845">Z728/Z746</f>
        <v>7.2690836217890326E-2</v>
      </c>
      <c r="CI728" s="129">
        <f t="shared" ref="CI728" si="13846">AA728/AA746</f>
        <v>5.1462317210348704E-2</v>
      </c>
      <c r="CJ728" s="135">
        <f t="shared" ref="CJ728" si="13847">AB728/AB746</f>
        <v>6.8226268917456284E-2</v>
      </c>
      <c r="CK728" s="136">
        <f t="shared" ref="CK728" si="13848">AC728/AC746</f>
        <v>7.179145656930834E-2</v>
      </c>
    </row>
    <row r="729" spans="1:89" ht="15" thickTop="1" thickBot="1">
      <c r="A729" s="137" t="s">
        <v>23</v>
      </c>
      <c r="B729" s="189">
        <v>227</v>
      </c>
      <c r="C729" s="190">
        <v>315</v>
      </c>
      <c r="D729" s="191">
        <v>223</v>
      </c>
      <c r="E729" s="192">
        <v>169</v>
      </c>
      <c r="F729" s="189">
        <v>358</v>
      </c>
      <c r="G729" s="193">
        <v>170</v>
      </c>
      <c r="H729" s="191">
        <v>445</v>
      </c>
      <c r="I729" s="192">
        <v>381</v>
      </c>
      <c r="J729" s="189">
        <v>109</v>
      </c>
      <c r="K729" s="193">
        <v>123</v>
      </c>
      <c r="L729" s="191">
        <v>152</v>
      </c>
      <c r="M729" s="189">
        <v>322</v>
      </c>
      <c r="N729" s="194">
        <v>287</v>
      </c>
      <c r="O729" s="195">
        <v>524</v>
      </c>
      <c r="P729" s="189">
        <v>211</v>
      </c>
      <c r="Q729" s="193">
        <v>193</v>
      </c>
      <c r="R729" s="191">
        <v>314</v>
      </c>
      <c r="S729" s="192">
        <v>199</v>
      </c>
      <c r="T729" s="189">
        <v>49</v>
      </c>
      <c r="U729" s="193">
        <v>67</v>
      </c>
      <c r="V729" s="191">
        <v>205</v>
      </c>
      <c r="W729" s="192">
        <v>342</v>
      </c>
      <c r="X729" s="189">
        <v>149</v>
      </c>
      <c r="Y729" s="193">
        <v>126</v>
      </c>
      <c r="Z729" s="191">
        <v>364</v>
      </c>
      <c r="AA729" s="189">
        <v>460</v>
      </c>
      <c r="AB729" s="172">
        <f t="shared" si="13684"/>
        <v>3093</v>
      </c>
      <c r="AC729" s="173">
        <f t="shared" si="13685"/>
        <v>3391</v>
      </c>
      <c r="AE729" s="299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4.8681106583744367E-2</v>
      </c>
      <c r="BK729" s="130">
        <f t="shared" ref="BK729" si="13849">C729/C746</f>
        <v>5.6260046436863727E-2</v>
      </c>
      <c r="BL729" s="131">
        <f t="shared" ref="BL729" si="13850">D729/D746</f>
        <v>8.3897667419112115E-2</v>
      </c>
      <c r="BM729" s="132">
        <f t="shared" ref="BM729" si="13851">E729/E746</f>
        <v>5.1165607023917647E-2</v>
      </c>
      <c r="BN729" s="129">
        <f t="shared" ref="BN729" si="13852">F729/F746</f>
        <v>7.9928555481134186E-2</v>
      </c>
      <c r="BO729" s="130">
        <f t="shared" ref="BO729" si="13853">G729/G746</f>
        <v>4.2215048423143782E-2</v>
      </c>
      <c r="BP729" s="131">
        <f t="shared" ref="BP729" si="13854">H729/H746</f>
        <v>6.0086416419119631E-2</v>
      </c>
      <c r="BQ729" s="132">
        <f t="shared" ref="BQ729" si="13855">I729/I746</f>
        <v>5.1612029260363047E-2</v>
      </c>
      <c r="BR729" s="129">
        <f t="shared" ref="BR729" si="13856">J729/J746</f>
        <v>6.6503965832824891E-2</v>
      </c>
      <c r="BS729" s="130">
        <f t="shared" ref="BS729" si="13857">K729/K746</f>
        <v>9.1791044776119407E-2</v>
      </c>
      <c r="BT729" s="131">
        <f t="shared" ref="BT729" si="13858">L729/L746</f>
        <v>4.4289044289044288E-2</v>
      </c>
      <c r="BU729" s="129">
        <f t="shared" ref="BU729" si="13859">M729/M746</f>
        <v>0.10215736040609137</v>
      </c>
      <c r="BV729" s="133">
        <f t="shared" ref="BV729" si="13860">N729/N746</f>
        <v>4.5853970282792776E-2</v>
      </c>
      <c r="BW729" s="134">
        <f t="shared" ref="BW729" si="13861">O729/O746</f>
        <v>8.4475253909398682E-2</v>
      </c>
      <c r="BX729" s="129">
        <f t="shared" ref="BX729" si="13862">P729/P746</f>
        <v>5.5834876951574491E-2</v>
      </c>
      <c r="BY729" s="130">
        <f t="shared" ref="BY729" si="13863">Q729/Q746</f>
        <v>5.5523590333716913E-2</v>
      </c>
      <c r="BZ729" s="131">
        <f t="shared" ref="BZ729" si="13864">R729/R746</f>
        <v>7.8637615827698473E-2</v>
      </c>
      <c r="CA729" s="132">
        <f t="shared" ref="CA729" si="13865">S729/S746</f>
        <v>5.4017372421281219E-2</v>
      </c>
      <c r="CB729" s="129">
        <f t="shared" ref="CB729" si="13866">T729/T746</f>
        <v>4.6800382043935052E-2</v>
      </c>
      <c r="CC729" s="130">
        <f t="shared" ref="CC729" si="13867">U729/U746</f>
        <v>7.77262180974478E-2</v>
      </c>
      <c r="CD729" s="131">
        <f t="shared" ref="CD729" si="13868">V729/V746</f>
        <v>4.4142980189491816E-2</v>
      </c>
      <c r="CE729" s="132">
        <f t="shared" ref="CE729" si="13869">W729/W746</f>
        <v>8.9528795811518319E-2</v>
      </c>
      <c r="CF729" s="129">
        <f t="shared" ref="CF729" si="13870">X729/X746</f>
        <v>4.6929133858267719E-2</v>
      </c>
      <c r="CG729" s="130">
        <f t="shared" ref="CG729" si="13871">Y729/Y746</f>
        <v>4.8554913294797684E-2</v>
      </c>
      <c r="CH729" s="131">
        <f t="shared" ref="CH729" si="13872">Z729/Z746</f>
        <v>6.6314447075970118E-2</v>
      </c>
      <c r="CI729" s="129">
        <f t="shared" ref="CI729" si="13873">AA729/AA746</f>
        <v>6.4679415073115865E-2</v>
      </c>
      <c r="CJ729" s="135">
        <f t="shared" ref="CJ729" si="13874">AB729/AB746</f>
        <v>5.8731937033590947E-2</v>
      </c>
      <c r="CK729" s="136">
        <f t="shared" ref="CK729" si="13875">AC729/AC746</f>
        <v>6.4522880791551704E-2</v>
      </c>
    </row>
    <row r="730" spans="1:89" ht="14" thickTop="1">
      <c r="A730" s="146" t="s">
        <v>24</v>
      </c>
      <c r="B730" s="203">
        <v>250</v>
      </c>
      <c r="C730" s="197">
        <v>215</v>
      </c>
      <c r="D730" s="198">
        <v>140</v>
      </c>
      <c r="E730" s="199">
        <v>140</v>
      </c>
      <c r="F730" s="196">
        <v>271</v>
      </c>
      <c r="G730" s="200">
        <v>164</v>
      </c>
      <c r="H730" s="198">
        <v>415</v>
      </c>
      <c r="I730" s="199">
        <v>341</v>
      </c>
      <c r="J730" s="196">
        <v>111</v>
      </c>
      <c r="K730" s="200">
        <v>94</v>
      </c>
      <c r="L730" s="198">
        <v>137</v>
      </c>
      <c r="M730" s="196">
        <v>197</v>
      </c>
      <c r="N730" s="201">
        <v>296</v>
      </c>
      <c r="O730" s="204">
        <v>331</v>
      </c>
      <c r="P730" s="196">
        <v>195</v>
      </c>
      <c r="Q730" s="200">
        <v>135</v>
      </c>
      <c r="R730" s="198">
        <v>261</v>
      </c>
      <c r="S730" s="199">
        <v>197</v>
      </c>
      <c r="T730" s="196">
        <v>49</v>
      </c>
      <c r="U730" s="200">
        <v>52</v>
      </c>
      <c r="V730" s="198">
        <v>202</v>
      </c>
      <c r="W730" s="205">
        <v>230</v>
      </c>
      <c r="X730" s="196">
        <v>159</v>
      </c>
      <c r="Y730" s="200">
        <v>89</v>
      </c>
      <c r="Z730" s="198">
        <v>321</v>
      </c>
      <c r="AA730" s="196">
        <v>399</v>
      </c>
      <c r="AB730" s="172">
        <f t="shared" si="13684"/>
        <v>2807</v>
      </c>
      <c r="AC730" s="173">
        <f t="shared" si="13685"/>
        <v>2584</v>
      </c>
      <c r="AE730" s="275" t="str">
        <f>$AE$17</f>
        <v>17:00 - 17:59</v>
      </c>
      <c r="AF730" s="126">
        <f t="shared" ref="AF730:AU732" si="13876">SUMIF($A$9:$A$32,$AE730,B$722:B$745)</f>
        <v>325</v>
      </c>
      <c r="AG730" s="186">
        <f t="shared" si="13876"/>
        <v>509</v>
      </c>
      <c r="AH730" s="127">
        <f t="shared" si="13876"/>
        <v>138</v>
      </c>
      <c r="AI730" s="180">
        <f t="shared" si="13876"/>
        <v>183</v>
      </c>
      <c r="AJ730" s="126">
        <f t="shared" si="13876"/>
        <v>315</v>
      </c>
      <c r="AK730" s="128">
        <f t="shared" si="13876"/>
        <v>361</v>
      </c>
      <c r="AL730" s="127">
        <f t="shared" si="13876"/>
        <v>582</v>
      </c>
      <c r="AM730" s="180">
        <f t="shared" si="13876"/>
        <v>576</v>
      </c>
      <c r="AN730" s="126">
        <f t="shared" si="13876"/>
        <v>135</v>
      </c>
      <c r="AO730" s="128">
        <f t="shared" si="13876"/>
        <v>41</v>
      </c>
      <c r="AP730" s="127">
        <f t="shared" si="13876"/>
        <v>302</v>
      </c>
      <c r="AQ730" s="126">
        <f t="shared" si="13876"/>
        <v>139</v>
      </c>
      <c r="AR730" s="179">
        <f t="shared" si="13876"/>
        <v>475</v>
      </c>
      <c r="AS730" s="181">
        <f t="shared" si="13876"/>
        <v>437</v>
      </c>
      <c r="AT730" s="126">
        <f t="shared" si="13876"/>
        <v>274</v>
      </c>
      <c r="AU730" s="128">
        <f t="shared" si="13876"/>
        <v>306</v>
      </c>
      <c r="AV730" s="127">
        <f t="shared" ref="AP730:BE732" si="13877">SUMIF($A$9:$A$32,$AE730,R$722:R$745)</f>
        <v>297</v>
      </c>
      <c r="AW730" s="180">
        <f t="shared" si="13877"/>
        <v>313</v>
      </c>
      <c r="AX730" s="126">
        <f t="shared" si="13877"/>
        <v>139</v>
      </c>
      <c r="AY730" s="128">
        <f t="shared" si="13877"/>
        <v>18</v>
      </c>
      <c r="AZ730" s="127">
        <f t="shared" si="13877"/>
        <v>457</v>
      </c>
      <c r="BA730" s="180">
        <f t="shared" si="13877"/>
        <v>237</v>
      </c>
      <c r="BB730" s="126">
        <f t="shared" si="13877"/>
        <v>344</v>
      </c>
      <c r="BC730" s="128">
        <f t="shared" si="13877"/>
        <v>218</v>
      </c>
      <c r="BD730" s="184">
        <f t="shared" si="13877"/>
        <v>405</v>
      </c>
      <c r="BE730" s="185">
        <f t="shared" si="13877"/>
        <v>582</v>
      </c>
      <c r="BF730" s="170">
        <f>AF730+AH730+AJ730+AL730+AN730+AP730+AR730+AT730+AV730+AX730+AZ730+BB730+BD730</f>
        <v>4188</v>
      </c>
      <c r="BG730" s="171">
        <f>AG730+AI730+AK730+AM730+AO730+AQ730+AS730+AU730+AW730+AY730+BA730+BC730+BE730</f>
        <v>3920</v>
      </c>
      <c r="BI730" s="146" t="s">
        <v>24</v>
      </c>
      <c r="BJ730" s="129">
        <f>B730/B746</f>
        <v>5.3613553506326399E-2</v>
      </c>
      <c r="BK730" s="130">
        <f t="shared" ref="BK730" si="13878">C730/C746</f>
        <v>3.8399714234684766E-2</v>
      </c>
      <c r="BL730" s="131">
        <f t="shared" ref="BL730" si="13879">D730/D746</f>
        <v>5.2671181339352897E-2</v>
      </c>
      <c r="BM730" s="132">
        <f t="shared" ref="BM730" si="13880">E730/E746</f>
        <v>4.2385709960641837E-2</v>
      </c>
      <c r="BN730" s="129">
        <f t="shared" ref="BN730" si="13881">F730/F746</f>
        <v>6.0504576914489842E-2</v>
      </c>
      <c r="BO730" s="130">
        <f t="shared" ref="BO730" si="13882">G730/G746</f>
        <v>4.0725105537621056E-2</v>
      </c>
      <c r="BP730" s="131">
        <f t="shared" ref="BP730" si="13883">H730/H746</f>
        <v>5.6035646772886846E-2</v>
      </c>
      <c r="BQ730" s="132">
        <f t="shared" ref="BQ730" si="13884">I730/I746</f>
        <v>4.6193443511243562E-2</v>
      </c>
      <c r="BR730" s="129">
        <f t="shared" ref="BR730" si="13885">J730/J746</f>
        <v>6.7724222086638197E-2</v>
      </c>
      <c r="BS730" s="130">
        <f t="shared" ref="BS730" si="13886">K730/K746</f>
        <v>7.0149253731343286E-2</v>
      </c>
      <c r="BT730" s="131">
        <f t="shared" ref="BT730" si="13887">L730/L746</f>
        <v>3.991841491841492E-2</v>
      </c>
      <c r="BU730" s="129">
        <f t="shared" ref="BU730" si="13888">M730/M746</f>
        <v>6.25E-2</v>
      </c>
      <c r="BV730" s="133">
        <f t="shared" ref="BV730" si="13889">N730/N746</f>
        <v>4.7291899664483147E-2</v>
      </c>
      <c r="BW730" s="134">
        <f t="shared" ref="BW730" si="13890">O730/O746</f>
        <v>5.336127680154764E-2</v>
      </c>
      <c r="BX730" s="129">
        <f t="shared" ref="BX730" si="13891">P730/P746</f>
        <v>5.1600952632971687E-2</v>
      </c>
      <c r="BY730" s="130">
        <f t="shared" ref="BY730" si="13892">Q730/Q746</f>
        <v>3.8837744533947068E-2</v>
      </c>
      <c r="BZ730" s="131">
        <f t="shared" ref="BZ730" si="13893">R730/R746</f>
        <v>6.5364387678437261E-2</v>
      </c>
      <c r="CA730" s="132">
        <f t="shared" ref="CA730" si="13894">S730/S746</f>
        <v>5.3474484256243217E-2</v>
      </c>
      <c r="CB730" s="129">
        <f t="shared" ref="CB730" si="13895">T730/T746</f>
        <v>4.6800382043935052E-2</v>
      </c>
      <c r="CC730" s="130">
        <f t="shared" ref="CC730" si="13896">U730/U746</f>
        <v>6.0324825986078884E-2</v>
      </c>
      <c r="CD730" s="131">
        <f t="shared" ref="CD730" si="13897">V730/V746</f>
        <v>4.3496985357450474E-2</v>
      </c>
      <c r="CE730" s="132">
        <f t="shared" ref="CE730" si="13898">W730/W746</f>
        <v>6.0209424083769635E-2</v>
      </c>
      <c r="CF730" s="129">
        <f t="shared" ref="CF730" si="13899">X730/X746</f>
        <v>5.0078740157480317E-2</v>
      </c>
      <c r="CG730" s="130">
        <f t="shared" ref="CG730" si="13900">Y730/Y746</f>
        <v>3.4296724470134876E-2</v>
      </c>
      <c r="CH730" s="131">
        <f t="shared" ref="CH730" si="13901">Z730/Z746</f>
        <v>5.8480597558753872E-2</v>
      </c>
      <c r="CI730" s="129">
        <f t="shared" ref="CI730" si="13902">AA730/AA746</f>
        <v>5.6102362204724407E-2</v>
      </c>
      <c r="CJ730" s="135">
        <f t="shared" ref="CJ730" si="13903">AB730/AB746</f>
        <v>5.3301179196019975E-2</v>
      </c>
      <c r="CK730" s="136">
        <f t="shared" ref="CK730" si="13904">AC730/AC746</f>
        <v>4.916753876890876E-2</v>
      </c>
    </row>
    <row r="731" spans="1:89">
      <c r="A731" s="137" t="s">
        <v>25</v>
      </c>
      <c r="B731" s="206">
        <v>233</v>
      </c>
      <c r="C731" s="190">
        <v>323</v>
      </c>
      <c r="D731" s="191">
        <v>135</v>
      </c>
      <c r="E731" s="192">
        <v>224</v>
      </c>
      <c r="F731" s="189">
        <v>278</v>
      </c>
      <c r="G731" s="193">
        <v>158</v>
      </c>
      <c r="H731" s="191">
        <v>382</v>
      </c>
      <c r="I731" s="192">
        <v>423</v>
      </c>
      <c r="J731" s="189">
        <v>86</v>
      </c>
      <c r="K731" s="190">
        <v>55</v>
      </c>
      <c r="L731" s="191">
        <v>172</v>
      </c>
      <c r="M731" s="189">
        <v>220</v>
      </c>
      <c r="N731" s="194">
        <v>330</v>
      </c>
      <c r="O731" s="207">
        <v>376</v>
      </c>
      <c r="P731" s="189">
        <v>164</v>
      </c>
      <c r="Q731" s="190">
        <v>190</v>
      </c>
      <c r="R731" s="191">
        <v>242</v>
      </c>
      <c r="S731" s="192">
        <v>245</v>
      </c>
      <c r="T731" s="198">
        <v>57</v>
      </c>
      <c r="U731" s="189">
        <v>58</v>
      </c>
      <c r="V731" s="191">
        <v>220</v>
      </c>
      <c r="W731" s="208">
        <v>247</v>
      </c>
      <c r="X731" s="189">
        <v>137</v>
      </c>
      <c r="Y731" s="193">
        <v>120</v>
      </c>
      <c r="Z731" s="191">
        <v>336</v>
      </c>
      <c r="AA731" s="189">
        <v>429</v>
      </c>
      <c r="AB731" s="172">
        <f t="shared" si="13684"/>
        <v>2772</v>
      </c>
      <c r="AC731" s="173">
        <f t="shared" si="13685"/>
        <v>3068</v>
      </c>
      <c r="AE731" s="277" t="str">
        <f>$AE$18</f>
        <v>18:00 - 18:59</v>
      </c>
      <c r="AF731" s="126">
        <f t="shared" si="13876"/>
        <v>410</v>
      </c>
      <c r="AG731" s="190">
        <f t="shared" si="13876"/>
        <v>546</v>
      </c>
      <c r="AH731" s="191">
        <f t="shared" si="13876"/>
        <v>159</v>
      </c>
      <c r="AI731" s="192">
        <f t="shared" si="13876"/>
        <v>281</v>
      </c>
      <c r="AJ731" s="278">
        <f t="shared" si="13876"/>
        <v>194</v>
      </c>
      <c r="AK731" s="193">
        <f t="shared" si="13876"/>
        <v>546</v>
      </c>
      <c r="AL731" s="191">
        <f t="shared" si="13876"/>
        <v>538</v>
      </c>
      <c r="AM731" s="192">
        <f t="shared" si="13876"/>
        <v>729</v>
      </c>
      <c r="AN731" s="278">
        <f t="shared" si="13876"/>
        <v>138</v>
      </c>
      <c r="AO731" s="193">
        <f t="shared" si="13876"/>
        <v>56</v>
      </c>
      <c r="AP731" s="191">
        <f t="shared" si="13877"/>
        <v>267</v>
      </c>
      <c r="AQ731" s="278">
        <f t="shared" si="13877"/>
        <v>97</v>
      </c>
      <c r="AR731" s="194">
        <f t="shared" si="13877"/>
        <v>444</v>
      </c>
      <c r="AS731" s="195">
        <f t="shared" si="13877"/>
        <v>366</v>
      </c>
      <c r="AT731" s="278">
        <f t="shared" si="13877"/>
        <v>309</v>
      </c>
      <c r="AU731" s="193">
        <f t="shared" si="13877"/>
        <v>290</v>
      </c>
      <c r="AV731" s="191">
        <f t="shared" si="13877"/>
        <v>231</v>
      </c>
      <c r="AW731" s="192">
        <f t="shared" si="13877"/>
        <v>332</v>
      </c>
      <c r="AX731" s="278">
        <f t="shared" si="13877"/>
        <v>104</v>
      </c>
      <c r="AY731" s="193">
        <f t="shared" si="13877"/>
        <v>24</v>
      </c>
      <c r="AZ731" s="191">
        <f t="shared" si="13877"/>
        <v>540</v>
      </c>
      <c r="BA731" s="192">
        <f t="shared" si="13877"/>
        <v>152</v>
      </c>
      <c r="BB731" s="278">
        <f t="shared" si="13877"/>
        <v>243</v>
      </c>
      <c r="BC731" s="193">
        <f t="shared" si="13877"/>
        <v>229</v>
      </c>
      <c r="BD731" s="191">
        <f t="shared" si="13877"/>
        <v>339</v>
      </c>
      <c r="BE731" s="278">
        <f t="shared" si="13877"/>
        <v>608</v>
      </c>
      <c r="BF731" s="172">
        <f>SUM(AF731,AH731,AJ731,AL731,AN731,AP731,AR731,AT731,AV731,AX731,AZ731,BB731,BD731)</f>
        <v>3916</v>
      </c>
      <c r="BG731" s="173">
        <f>SUM(AG731,AI731,AK731,AM731,AO731,AQ731,AS731,AU731,AW731,AY731,BA731,BC731,BE731)</f>
        <v>4256</v>
      </c>
      <c r="BI731" s="137" t="s">
        <v>25</v>
      </c>
      <c r="BJ731" s="129">
        <f>B731/B746</f>
        <v>4.9967831867896204E-2</v>
      </c>
      <c r="BK731" s="130">
        <f t="shared" ref="BK731" si="13905">C731/C746</f>
        <v>5.7688873013038044E-2</v>
      </c>
      <c r="BL731" s="131">
        <f t="shared" ref="BL731" si="13906">D731/D746</f>
        <v>5.0790067720090294E-2</v>
      </c>
      <c r="BM731" s="132">
        <f t="shared" ref="BM731" si="13907">E731/E746</f>
        <v>6.7817135937026943E-2</v>
      </c>
      <c r="BN731" s="129">
        <f t="shared" ref="BN731" si="13908">F731/F746</f>
        <v>6.2067425764679614E-2</v>
      </c>
      <c r="BO731" s="130">
        <f t="shared" ref="BO731" si="13909">G731/G746</f>
        <v>3.9235162652098338E-2</v>
      </c>
      <c r="BP731" s="131">
        <f t="shared" ref="BP731" si="13910">H731/H746</f>
        <v>5.1579800162030787E-2</v>
      </c>
      <c r="BQ731" s="132">
        <f t="shared" ref="BQ731" si="13911">I731/I746</f>
        <v>5.7301544296938497E-2</v>
      </c>
      <c r="BR731" s="129">
        <f t="shared" ref="BR731" si="13912">J731/J746</f>
        <v>5.2471018913971934E-2</v>
      </c>
      <c r="BS731" s="130">
        <f t="shared" ref="BS731" si="13913">K731/K746</f>
        <v>4.1044776119402986E-2</v>
      </c>
      <c r="BT731" s="131">
        <f t="shared" ref="BT731" si="13914">L731/L746</f>
        <v>5.011655011655012E-2</v>
      </c>
      <c r="BU731" s="129">
        <f t="shared" ref="BU731" si="13915">M731/M746</f>
        <v>6.9796954314720813E-2</v>
      </c>
      <c r="BV731" s="133">
        <f t="shared" ref="BV731" si="13916">N731/N746</f>
        <v>5.272407732864675E-2</v>
      </c>
      <c r="BW731" s="134">
        <f t="shared" ref="BW731" si="13917">O731/O746</f>
        <v>6.0615831049492183E-2</v>
      </c>
      <c r="BX731" s="129">
        <f t="shared" ref="BX731" si="13918">P731/P746</f>
        <v>4.3397724265678748E-2</v>
      </c>
      <c r="BY731" s="130">
        <f t="shared" ref="BY731" si="13919">Q731/Q746</f>
        <v>5.4660529344073651E-2</v>
      </c>
      <c r="BZ731" s="131">
        <f t="shared" ref="BZ731" si="13920">R731/R746</f>
        <v>6.0606060606060608E-2</v>
      </c>
      <c r="CA731" s="132">
        <f t="shared" ref="CA731" si="13921">S731/S746</f>
        <v>6.6503800217155268E-2</v>
      </c>
      <c r="CB731" s="129">
        <f t="shared" ref="CB731" si="13922">T731/T746</f>
        <v>5.4441260744985676E-2</v>
      </c>
      <c r="CC731" s="130">
        <f t="shared" ref="CC731" si="13923">U731/U746</f>
        <v>6.7285382830626447E-2</v>
      </c>
      <c r="CD731" s="131">
        <f t="shared" ref="CD731" si="13924">V731/V746</f>
        <v>4.7372954349698536E-2</v>
      </c>
      <c r="CE731" s="132">
        <f t="shared" ref="CE731" si="13925">W731/W746</f>
        <v>6.4659685863874342E-2</v>
      </c>
      <c r="CF731" s="129">
        <f t="shared" ref="CF731" si="13926">X731/X746</f>
        <v>4.3149606299212599E-2</v>
      </c>
      <c r="CG731" s="130">
        <f t="shared" ref="CG731" si="13927">Y731/Y746</f>
        <v>4.6242774566473986E-2</v>
      </c>
      <c r="CH731" s="131">
        <f t="shared" ref="CH731" si="13928">Z731/Z746</f>
        <v>6.1213335762433957E-2</v>
      </c>
      <c r="CI731" s="129">
        <f t="shared" ref="CI731" si="13929">AA731/AA746</f>
        <v>6.0320584926884142E-2</v>
      </c>
      <c r="CJ731" s="135">
        <f t="shared" ref="CJ731" si="13930">AB731/AB746</f>
        <v>5.2636575964149404E-2</v>
      </c>
      <c r="CK731" s="136">
        <f t="shared" ref="CK731" si="13931">AC731/AC746</f>
        <v>5.8376938445438113E-2</v>
      </c>
    </row>
    <row r="732" spans="1:89" ht="14" thickBot="1">
      <c r="A732" s="146" t="s">
        <v>26</v>
      </c>
      <c r="B732" s="203">
        <v>234</v>
      </c>
      <c r="C732" s="197">
        <v>247</v>
      </c>
      <c r="D732" s="198">
        <v>167</v>
      </c>
      <c r="E732" s="199">
        <v>194</v>
      </c>
      <c r="F732" s="196">
        <v>221</v>
      </c>
      <c r="G732" s="200">
        <v>169</v>
      </c>
      <c r="H732" s="198">
        <v>387</v>
      </c>
      <c r="I732" s="199">
        <v>405</v>
      </c>
      <c r="J732" s="196">
        <v>89</v>
      </c>
      <c r="K732" s="197">
        <v>62</v>
      </c>
      <c r="L732" s="198">
        <v>197</v>
      </c>
      <c r="M732" s="196">
        <v>153</v>
      </c>
      <c r="N732" s="201">
        <v>330</v>
      </c>
      <c r="O732" s="204">
        <v>295</v>
      </c>
      <c r="P732" s="196">
        <v>212</v>
      </c>
      <c r="Q732" s="197">
        <v>165</v>
      </c>
      <c r="R732" s="198">
        <v>196</v>
      </c>
      <c r="S732" s="199">
        <v>184</v>
      </c>
      <c r="T732" s="196">
        <v>49</v>
      </c>
      <c r="U732" s="200">
        <v>45</v>
      </c>
      <c r="V732" s="198">
        <v>222</v>
      </c>
      <c r="W732" s="205">
        <v>219</v>
      </c>
      <c r="X732" s="196">
        <v>155</v>
      </c>
      <c r="Y732" s="200">
        <v>135</v>
      </c>
      <c r="Z732" s="198">
        <v>324</v>
      </c>
      <c r="AA732" s="196">
        <v>464</v>
      </c>
      <c r="AB732" s="172">
        <f t="shared" si="13684"/>
        <v>2783</v>
      </c>
      <c r="AC732" s="173">
        <f t="shared" si="13685"/>
        <v>2737</v>
      </c>
      <c r="AE732" s="275">
        <f>$AE$19</f>
        <v>0</v>
      </c>
      <c r="AF732" s="126">
        <f t="shared" si="13876"/>
        <v>0</v>
      </c>
      <c r="AG732" s="197">
        <f t="shared" si="13876"/>
        <v>0</v>
      </c>
      <c r="AH732" s="198">
        <f t="shared" si="13876"/>
        <v>0</v>
      </c>
      <c r="AI732" s="199">
        <f t="shared" si="13876"/>
        <v>0</v>
      </c>
      <c r="AJ732" s="196">
        <f t="shared" si="13876"/>
        <v>0</v>
      </c>
      <c r="AK732" s="200">
        <f t="shared" si="13876"/>
        <v>0</v>
      </c>
      <c r="AL732" s="198">
        <f t="shared" si="13876"/>
        <v>0</v>
      </c>
      <c r="AM732" s="199">
        <f t="shared" si="13876"/>
        <v>0</v>
      </c>
      <c r="AN732" s="196">
        <f t="shared" si="13876"/>
        <v>0</v>
      </c>
      <c r="AO732" s="200">
        <f t="shared" si="13876"/>
        <v>0</v>
      </c>
      <c r="AP732" s="198">
        <f t="shared" si="13877"/>
        <v>0</v>
      </c>
      <c r="AQ732" s="196">
        <f t="shared" si="13877"/>
        <v>0</v>
      </c>
      <c r="AR732" s="201">
        <f t="shared" si="13877"/>
        <v>0</v>
      </c>
      <c r="AS732" s="202">
        <f t="shared" si="13877"/>
        <v>0</v>
      </c>
      <c r="AT732" s="196">
        <f t="shared" si="13877"/>
        <v>0</v>
      </c>
      <c r="AU732" s="200">
        <f t="shared" si="13877"/>
        <v>0</v>
      </c>
      <c r="AV732" s="198">
        <f t="shared" si="13877"/>
        <v>0</v>
      </c>
      <c r="AW732" s="199">
        <f t="shared" si="13877"/>
        <v>0</v>
      </c>
      <c r="AX732" s="196">
        <f t="shared" si="13877"/>
        <v>0</v>
      </c>
      <c r="AY732" s="200">
        <f t="shared" si="13877"/>
        <v>0</v>
      </c>
      <c r="AZ732" s="198">
        <f t="shared" si="13877"/>
        <v>0</v>
      </c>
      <c r="BA732" s="199">
        <f t="shared" si="13877"/>
        <v>0</v>
      </c>
      <c r="BB732" s="196">
        <f t="shared" si="13877"/>
        <v>0</v>
      </c>
      <c r="BC732" s="200">
        <f t="shared" si="13877"/>
        <v>0</v>
      </c>
      <c r="BD732" s="198">
        <f t="shared" si="13877"/>
        <v>0</v>
      </c>
      <c r="BE732" s="196">
        <f t="shared" si="13877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5.0182286081921511E-2</v>
      </c>
      <c r="BK732" s="130">
        <f t="shared" ref="BK732" si="13932">C732/C746</f>
        <v>4.411502053938203E-2</v>
      </c>
      <c r="BL732" s="131">
        <f t="shared" ref="BL732" si="13933">D732/D746</f>
        <v>6.2829194883370951E-2</v>
      </c>
      <c r="BM732" s="132">
        <f t="shared" ref="BM732" si="13934">E732/E746</f>
        <v>5.8734483802603696E-2</v>
      </c>
      <c r="BN732" s="129">
        <f t="shared" ref="BN732" si="13935">F732/F746</f>
        <v>4.9341370841705735E-2</v>
      </c>
      <c r="BO732" s="130">
        <f t="shared" ref="BO732" si="13936">G732/G746</f>
        <v>4.1966724608889991E-2</v>
      </c>
      <c r="BP732" s="131">
        <f t="shared" ref="BP732" si="13937">H732/H746</f>
        <v>5.225492843640292E-2</v>
      </c>
      <c r="BQ732" s="132">
        <f t="shared" ref="BQ732" si="13938">I732/I746</f>
        <v>5.486318070983473E-2</v>
      </c>
      <c r="BR732" s="129">
        <f t="shared" ref="BR732" si="13939">J732/J746</f>
        <v>5.4301403294691887E-2</v>
      </c>
      <c r="BS732" s="130">
        <f t="shared" ref="BS732" si="13940">K732/K746</f>
        <v>4.6268656716417909E-2</v>
      </c>
      <c r="BT732" s="131">
        <f t="shared" ref="BT732" si="13941">L732/L746</f>
        <v>5.74009324009324E-2</v>
      </c>
      <c r="BU732" s="129">
        <f t="shared" ref="BU732" si="13942">M732/M746</f>
        <v>4.8540609137055837E-2</v>
      </c>
      <c r="BV732" s="133">
        <f t="shared" ref="BV732" si="13943">N732/N746</f>
        <v>5.272407732864675E-2</v>
      </c>
      <c r="BW732" s="134">
        <f t="shared" ref="BW732" si="13944">O732/O746</f>
        <v>4.7557633403192003E-2</v>
      </c>
      <c r="BX732" s="129">
        <f t="shared" ref="BX732" si="13945">P732/P746</f>
        <v>5.6099497221487167E-2</v>
      </c>
      <c r="BY732" s="130">
        <f t="shared" ref="BY732" si="13946">Q732/Q746</f>
        <v>4.746835443037975E-2</v>
      </c>
      <c r="BZ732" s="131">
        <f t="shared" ref="BZ732" si="13947">R732/R746</f>
        <v>4.9085900325569747E-2</v>
      </c>
      <c r="CA732" s="132">
        <f t="shared" ref="CA732" si="13948">S732/S746</f>
        <v>4.9945711183496201E-2</v>
      </c>
      <c r="CB732" s="129">
        <f t="shared" ref="CB732" si="13949">T732/T746</f>
        <v>4.6800382043935052E-2</v>
      </c>
      <c r="CC732" s="130">
        <f t="shared" ref="CC732" si="13950">U732/U746</f>
        <v>5.2204176334106726E-2</v>
      </c>
      <c r="CD732" s="131">
        <f t="shared" ref="CD732" si="13951">V732/V746</f>
        <v>4.7803617571059429E-2</v>
      </c>
      <c r="CE732" s="132">
        <f t="shared" ref="CE732" si="13952">W732/W746</f>
        <v>5.7329842931937172E-2</v>
      </c>
      <c r="CF732" s="129">
        <f t="shared" ref="CF732" si="13953">X732/X746</f>
        <v>4.8818897637795275E-2</v>
      </c>
      <c r="CG732" s="130">
        <f t="shared" ref="CG732" si="13954">Y732/Y746</f>
        <v>5.2023121387283239E-2</v>
      </c>
      <c r="CH732" s="131">
        <f t="shared" ref="CH732" si="13955">Z732/Z746</f>
        <v>5.9027145199489886E-2</v>
      </c>
      <c r="CI732" s="129">
        <f t="shared" ref="CI732" si="13956">AA732/AA746</f>
        <v>6.5241844769403826E-2</v>
      </c>
      <c r="CJ732" s="135">
        <f t="shared" ref="CJ732" si="13957">AB732/AB746</f>
        <v>5.2845451265594437E-2</v>
      </c>
      <c r="CK732" s="136">
        <f t="shared" ref="CK732" si="13958">AC732/AC746</f>
        <v>5.2078774617067836E-2</v>
      </c>
    </row>
    <row r="733" spans="1:89" ht="15" thickTop="1" thickBot="1">
      <c r="A733" s="137" t="s">
        <v>27</v>
      </c>
      <c r="B733" s="206">
        <v>194</v>
      </c>
      <c r="C733" s="190">
        <v>370</v>
      </c>
      <c r="D733" s="191">
        <v>123</v>
      </c>
      <c r="E733" s="192">
        <v>242</v>
      </c>
      <c r="F733" s="189">
        <v>239</v>
      </c>
      <c r="G733" s="193">
        <v>211</v>
      </c>
      <c r="H733" s="191">
        <v>400</v>
      </c>
      <c r="I733" s="192">
        <v>457</v>
      </c>
      <c r="J733" s="189">
        <v>140</v>
      </c>
      <c r="K733" s="190">
        <v>62</v>
      </c>
      <c r="L733" s="191">
        <v>223</v>
      </c>
      <c r="M733" s="189">
        <v>160</v>
      </c>
      <c r="N733" s="194">
        <v>412</v>
      </c>
      <c r="O733" s="207">
        <v>263</v>
      </c>
      <c r="P733" s="189">
        <v>212</v>
      </c>
      <c r="Q733" s="190">
        <v>152</v>
      </c>
      <c r="R733" s="191">
        <v>189</v>
      </c>
      <c r="S733" s="192">
        <v>203</v>
      </c>
      <c r="T733" s="189">
        <v>51</v>
      </c>
      <c r="U733" s="193">
        <v>30</v>
      </c>
      <c r="V733" s="191">
        <v>265</v>
      </c>
      <c r="W733" s="208">
        <v>202</v>
      </c>
      <c r="X733" s="189">
        <v>176</v>
      </c>
      <c r="Y733" s="193">
        <v>102</v>
      </c>
      <c r="Z733" s="191">
        <v>346</v>
      </c>
      <c r="AA733" s="189">
        <v>391</v>
      </c>
      <c r="AB733" s="172">
        <f t="shared" si="13684"/>
        <v>2970</v>
      </c>
      <c r="AC733" s="173">
        <f t="shared" si="13685"/>
        <v>2845</v>
      </c>
      <c r="AE733" s="269" t="s">
        <v>13</v>
      </c>
      <c r="AF733" s="20">
        <f t="shared" ref="AF733:BG733" si="13959">SUM(AF730:AF732)</f>
        <v>735</v>
      </c>
      <c r="AG733" s="21">
        <f t="shared" si="13959"/>
        <v>1055</v>
      </c>
      <c r="AH733" s="20">
        <f t="shared" si="13959"/>
        <v>297</v>
      </c>
      <c r="AI733" s="21">
        <f t="shared" si="13959"/>
        <v>464</v>
      </c>
      <c r="AJ733" s="20">
        <f t="shared" si="13959"/>
        <v>509</v>
      </c>
      <c r="AK733" s="21">
        <f t="shared" si="13959"/>
        <v>907</v>
      </c>
      <c r="AL733" s="20">
        <f t="shared" si="13959"/>
        <v>1120</v>
      </c>
      <c r="AM733" s="21">
        <f t="shared" si="13959"/>
        <v>1305</v>
      </c>
      <c r="AN733" s="20">
        <f t="shared" si="13959"/>
        <v>273</v>
      </c>
      <c r="AO733" s="21">
        <f t="shared" si="13959"/>
        <v>97</v>
      </c>
      <c r="AP733" s="20">
        <f t="shared" si="13959"/>
        <v>569</v>
      </c>
      <c r="AQ733" s="21">
        <f t="shared" si="13959"/>
        <v>236</v>
      </c>
      <c r="AR733" s="20">
        <f t="shared" si="13959"/>
        <v>919</v>
      </c>
      <c r="AS733" s="21">
        <f t="shared" si="13959"/>
        <v>803</v>
      </c>
      <c r="AT733" s="20">
        <f t="shared" si="13959"/>
        <v>583</v>
      </c>
      <c r="AU733" s="21">
        <f t="shared" si="13959"/>
        <v>596</v>
      </c>
      <c r="AV733" s="20">
        <f t="shared" si="13959"/>
        <v>528</v>
      </c>
      <c r="AW733" s="21">
        <f t="shared" si="13959"/>
        <v>645</v>
      </c>
      <c r="AX733" s="20">
        <f t="shared" si="13959"/>
        <v>243</v>
      </c>
      <c r="AY733" s="21">
        <f t="shared" si="13959"/>
        <v>42</v>
      </c>
      <c r="AZ733" s="20">
        <f t="shared" si="13959"/>
        <v>997</v>
      </c>
      <c r="BA733" s="21">
        <f t="shared" si="13959"/>
        <v>389</v>
      </c>
      <c r="BB733" s="20">
        <f t="shared" si="13959"/>
        <v>587</v>
      </c>
      <c r="BC733" s="21">
        <f t="shared" si="13959"/>
        <v>447</v>
      </c>
      <c r="BD733" s="20">
        <f t="shared" si="13959"/>
        <v>744</v>
      </c>
      <c r="BE733" s="21">
        <f t="shared" si="13959"/>
        <v>1190</v>
      </c>
      <c r="BF733" s="174">
        <f t="shared" si="13959"/>
        <v>8104</v>
      </c>
      <c r="BG733" s="175">
        <f t="shared" si="13959"/>
        <v>8176</v>
      </c>
      <c r="BI733" s="137" t="s">
        <v>27</v>
      </c>
      <c r="BJ733" s="129">
        <f>B733/B746</f>
        <v>4.1604117520909284E-2</v>
      </c>
      <c r="BK733" s="130">
        <f t="shared" ref="BK733" si="13960">C733/C746</f>
        <v>6.6083229148062153E-2</v>
      </c>
      <c r="BL733" s="131">
        <f t="shared" ref="BL733" si="13961">D733/D746</f>
        <v>4.6275395033860044E-2</v>
      </c>
      <c r="BM733" s="132">
        <f t="shared" ref="BM733" si="13962">E733/E746</f>
        <v>7.3266727217680891E-2</v>
      </c>
      <c r="BN733" s="129">
        <f t="shared" ref="BN733" si="13963">F733/F746</f>
        <v>5.3360125027908017E-2</v>
      </c>
      <c r="BO733" s="130">
        <f t="shared" ref="BO733" si="13964">G733/G746</f>
        <v>5.2396324807549043E-2</v>
      </c>
      <c r="BP733" s="131">
        <f t="shared" ref="BP733" si="13965">H733/H746</f>
        <v>5.4010261949770454E-2</v>
      </c>
      <c r="BQ733" s="132">
        <f t="shared" ref="BQ733" si="13966">I733/I746</f>
        <v>6.190734218369006E-2</v>
      </c>
      <c r="BR733" s="129">
        <f t="shared" ref="BR733" si="13967">J733/J746</f>
        <v>8.541793776693106E-2</v>
      </c>
      <c r="BS733" s="130">
        <f t="shared" ref="BS733" si="13968">K733/K746</f>
        <v>4.6268656716417909E-2</v>
      </c>
      <c r="BT733" s="131">
        <f t="shared" ref="BT733" si="13969">L733/L746</f>
        <v>6.4976689976689983E-2</v>
      </c>
      <c r="BU733" s="129">
        <f t="shared" ref="BU733" si="13970">M733/M746</f>
        <v>5.0761421319796954E-2</v>
      </c>
      <c r="BV733" s="133">
        <f t="shared" ref="BV733" si="13971">N733/N746</f>
        <v>6.5825211695158967E-2</v>
      </c>
      <c r="BW733" s="134">
        <f t="shared" ref="BW733" si="13972">O733/O746</f>
        <v>4.2398839271320328E-2</v>
      </c>
      <c r="BX733" s="129">
        <f t="shared" ref="BX733" si="13973">P733/P746</f>
        <v>5.6099497221487167E-2</v>
      </c>
      <c r="BY733" s="130">
        <f t="shared" ref="BY733" si="13974">Q733/Q746</f>
        <v>4.3728423475258918E-2</v>
      </c>
      <c r="BZ733" s="131">
        <f t="shared" ref="BZ733" si="13975">R733/R746</f>
        <v>4.7332832456799402E-2</v>
      </c>
      <c r="CA733" s="132">
        <f t="shared" ref="CA733" si="13976">S733/S746</f>
        <v>5.5103148751357217E-2</v>
      </c>
      <c r="CB733" s="129">
        <f t="shared" ref="CB733" si="13977">T733/T746</f>
        <v>4.8710601719197708E-2</v>
      </c>
      <c r="CC733" s="130">
        <f t="shared" ref="CC733" si="13978">U733/U746</f>
        <v>3.4802784222737818E-2</v>
      </c>
      <c r="CD733" s="131">
        <f t="shared" ref="CD733" si="13979">V733/V746</f>
        <v>5.7062876830318694E-2</v>
      </c>
      <c r="CE733" s="132">
        <f t="shared" ref="CE733" si="13980">W733/W746</f>
        <v>5.2879581151832458E-2</v>
      </c>
      <c r="CF733" s="129">
        <f t="shared" ref="CF733" si="13981">X733/X746</f>
        <v>5.5433070866141736E-2</v>
      </c>
      <c r="CG733" s="130">
        <f t="shared" ref="CG733" si="13982">Y733/Y746</f>
        <v>3.9306358381502891E-2</v>
      </c>
      <c r="CH733" s="131">
        <f t="shared" ref="CH733" si="13983">Z733/Z746</f>
        <v>6.3035161231554018E-2</v>
      </c>
      <c r="CI733" s="129">
        <f t="shared" ref="CI733" si="13984">AA733/AA746</f>
        <v>5.4977502812148485E-2</v>
      </c>
      <c r="CJ733" s="135">
        <f t="shared" ref="CJ733" si="13985">AB733/AB746</f>
        <v>5.6396331390160072E-2</v>
      </c>
      <c r="CK733" s="136">
        <f t="shared" ref="CK733" si="13986">AC733/AC746</f>
        <v>5.4133764627533061E-2</v>
      </c>
    </row>
    <row r="734" spans="1:89" ht="14" thickTop="1">
      <c r="A734" s="146" t="s">
        <v>28</v>
      </c>
      <c r="B734" s="203">
        <v>174</v>
      </c>
      <c r="C734" s="197">
        <v>391</v>
      </c>
      <c r="D734" s="198">
        <v>138</v>
      </c>
      <c r="E734" s="199">
        <v>258</v>
      </c>
      <c r="F734" s="196">
        <v>241</v>
      </c>
      <c r="G734" s="200">
        <v>247</v>
      </c>
      <c r="H734" s="198">
        <v>443</v>
      </c>
      <c r="I734" s="199">
        <v>472</v>
      </c>
      <c r="J734" s="196">
        <v>110</v>
      </c>
      <c r="K734" s="197">
        <v>43</v>
      </c>
      <c r="L734" s="198">
        <v>323</v>
      </c>
      <c r="M734" s="196">
        <v>126</v>
      </c>
      <c r="N734" s="201">
        <v>415</v>
      </c>
      <c r="O734" s="204">
        <v>301</v>
      </c>
      <c r="P734" s="196">
        <v>272</v>
      </c>
      <c r="Q734" s="197">
        <v>178</v>
      </c>
      <c r="R734" s="198">
        <v>254</v>
      </c>
      <c r="S734" s="199">
        <v>235</v>
      </c>
      <c r="T734" s="196">
        <v>112</v>
      </c>
      <c r="U734" s="200">
        <v>41</v>
      </c>
      <c r="V734" s="198">
        <v>337</v>
      </c>
      <c r="W734" s="205">
        <v>251</v>
      </c>
      <c r="X734" s="196">
        <v>206</v>
      </c>
      <c r="Y734" s="200">
        <v>128</v>
      </c>
      <c r="Z734" s="198">
        <v>310</v>
      </c>
      <c r="AA734" s="196">
        <v>518</v>
      </c>
      <c r="AB734" s="172">
        <f t="shared" si="13684"/>
        <v>3335</v>
      </c>
      <c r="AC734" s="173">
        <f t="shared" si="13685"/>
        <v>3189</v>
      </c>
      <c r="BI734" s="146" t="s">
        <v>28</v>
      </c>
      <c r="BJ734" s="129">
        <f>B734/B746</f>
        <v>3.7315033240403174E-2</v>
      </c>
      <c r="BK734" s="130">
        <f t="shared" ref="BK734" si="13987">C734/C746</f>
        <v>6.9833898910519734E-2</v>
      </c>
      <c r="BL734" s="131">
        <f t="shared" ref="BL734" si="13988">D734/D746</f>
        <v>5.1918735891647853E-2</v>
      </c>
      <c r="BM734" s="132">
        <f t="shared" ref="BM734" si="13989">E734/E746</f>
        <v>7.8110808356039965E-2</v>
      </c>
      <c r="BN734" s="129">
        <f t="shared" ref="BN734" si="13990">F734/F746</f>
        <v>5.3806653270819377E-2</v>
      </c>
      <c r="BO734" s="130">
        <f t="shared" ref="BO734" si="13991">G734/G746</f>
        <v>6.1335982120685376E-2</v>
      </c>
      <c r="BP734" s="131">
        <f t="shared" ref="BP734" si="13992">H734/H746</f>
        <v>5.981636510937078E-2</v>
      </c>
      <c r="BQ734" s="132">
        <f t="shared" ref="BQ734" si="13993">I734/I746</f>
        <v>6.3939311839609866E-2</v>
      </c>
      <c r="BR734" s="129">
        <f t="shared" ref="BR734" si="13994">J734/J746</f>
        <v>6.7114093959731544E-2</v>
      </c>
      <c r="BS734" s="130">
        <f t="shared" ref="BS734" si="13995">K734/K746</f>
        <v>3.2089552238805968E-2</v>
      </c>
      <c r="BT734" s="131">
        <f t="shared" ref="BT734" si="13996">L734/L746</f>
        <v>9.4114219114219119E-2</v>
      </c>
      <c r="BU734" s="129">
        <f t="shared" ref="BU734" si="13997">M734/M746</f>
        <v>3.9974619289340103E-2</v>
      </c>
      <c r="BV734" s="133">
        <f t="shared" ref="BV734" si="13998">N734/N746</f>
        <v>6.6304521489055759E-2</v>
      </c>
      <c r="BW734" s="134">
        <f t="shared" ref="BW734" si="13999">O734/O746</f>
        <v>4.852490730291794E-2</v>
      </c>
      <c r="BX734" s="129">
        <f t="shared" ref="BX734" si="14000">P734/P746</f>
        <v>7.1976713416247687E-2</v>
      </c>
      <c r="BY734" s="130">
        <f t="shared" ref="BY734" si="14001">Q734/Q746</f>
        <v>5.1208285385500575E-2</v>
      </c>
      <c r="BZ734" s="131">
        <f t="shared" ref="BZ734" si="14002">R734/R746</f>
        <v>6.3611319809666916E-2</v>
      </c>
      <c r="CA734" s="132">
        <f t="shared" ref="CA734" si="14003">S734/S746</f>
        <v>6.3789359391965256E-2</v>
      </c>
      <c r="CB734" s="129">
        <f t="shared" ref="CB734" si="14004">T734/T746</f>
        <v>0.1069723018147087</v>
      </c>
      <c r="CC734" s="130">
        <f t="shared" ref="CC734" si="14005">U734/U746</f>
        <v>4.7563805104408351E-2</v>
      </c>
      <c r="CD734" s="131">
        <f t="shared" ref="CD734" si="14006">V734/V746</f>
        <v>7.2566752799310935E-2</v>
      </c>
      <c r="CE734" s="132">
        <f t="shared" ref="CE734" si="14007">W734/W746</f>
        <v>6.5706806282722519E-2</v>
      </c>
      <c r="CF734" s="129">
        <f t="shared" ref="CF734" si="14008">X734/X746</f>
        <v>6.4881889763779524E-2</v>
      </c>
      <c r="CG734" s="130">
        <f t="shared" ref="CG734" si="14009">Y734/Y746</f>
        <v>4.9325626204238922E-2</v>
      </c>
      <c r="CH734" s="131">
        <f t="shared" ref="CH734" si="14010">Z734/Z746</f>
        <v>5.6476589542721806E-2</v>
      </c>
      <c r="CI734" s="129">
        <f t="shared" ref="CI734" si="14011">AA734/AA746</f>
        <v>7.2834645669291334E-2</v>
      </c>
      <c r="CJ734" s="135">
        <f t="shared" ref="CJ734" si="14012">AB734/AB746</f>
        <v>6.3327193665381767E-2</v>
      </c>
      <c r="CK734" s="136">
        <f t="shared" ref="CK734" si="14013">AC734/AC746</f>
        <v>6.0679288364570448E-2</v>
      </c>
    </row>
    <row r="735" spans="1:89">
      <c r="A735" s="137" t="s">
        <v>29</v>
      </c>
      <c r="B735" s="206">
        <v>220</v>
      </c>
      <c r="C735" s="190">
        <v>490</v>
      </c>
      <c r="D735" s="191">
        <v>185</v>
      </c>
      <c r="E735" s="192">
        <v>288</v>
      </c>
      <c r="F735" s="189">
        <v>255</v>
      </c>
      <c r="G735" s="193">
        <v>410</v>
      </c>
      <c r="H735" s="191">
        <v>532</v>
      </c>
      <c r="I735" s="192">
        <v>509</v>
      </c>
      <c r="J735" s="189">
        <v>167</v>
      </c>
      <c r="K735" s="190">
        <v>42</v>
      </c>
      <c r="L735" s="191">
        <v>355</v>
      </c>
      <c r="M735" s="189">
        <v>142</v>
      </c>
      <c r="N735" s="194">
        <v>488</v>
      </c>
      <c r="O735" s="207">
        <v>330</v>
      </c>
      <c r="P735" s="189">
        <v>271</v>
      </c>
      <c r="Q735" s="190">
        <v>254</v>
      </c>
      <c r="R735" s="191">
        <v>275</v>
      </c>
      <c r="S735" s="192">
        <v>299</v>
      </c>
      <c r="T735" s="189">
        <v>175</v>
      </c>
      <c r="U735" s="193">
        <v>34</v>
      </c>
      <c r="V735" s="191">
        <v>396</v>
      </c>
      <c r="W735" s="208">
        <v>193</v>
      </c>
      <c r="X735" s="189">
        <v>301</v>
      </c>
      <c r="Y735" s="193">
        <v>148</v>
      </c>
      <c r="Z735" s="191">
        <v>386</v>
      </c>
      <c r="AA735" s="189">
        <v>528</v>
      </c>
      <c r="AB735" s="172">
        <f t="shared" si="13684"/>
        <v>4006</v>
      </c>
      <c r="AC735" s="173">
        <f t="shared" si="13685"/>
        <v>3667</v>
      </c>
      <c r="BI735" s="137" t="s">
        <v>29</v>
      </c>
      <c r="BJ735" s="129">
        <f>B735/B746</f>
        <v>4.717992708556723E-2</v>
      </c>
      <c r="BK735" s="130">
        <f t="shared" ref="BK735" si="14014">C735/C746</f>
        <v>8.7515627790676911E-2</v>
      </c>
      <c r="BL735" s="131">
        <f t="shared" ref="BL735" si="14015">D735/D746</f>
        <v>6.9601203912716333E-2</v>
      </c>
      <c r="BM735" s="132">
        <f t="shared" ref="BM735" si="14016">E735/E746</f>
        <v>8.7193460490463212E-2</v>
      </c>
      <c r="BN735" s="129">
        <f t="shared" ref="BN735" si="14017">F735/F746</f>
        <v>5.6932350971198926E-2</v>
      </c>
      <c r="BO735" s="130">
        <f t="shared" ref="BO735" si="14018">G735/G746</f>
        <v>0.10181276384405265</v>
      </c>
      <c r="BP735" s="131">
        <f t="shared" ref="BP735" si="14019">H735/H746</f>
        <v>7.1833648393194713E-2</v>
      </c>
      <c r="BQ735" s="132">
        <f t="shared" ref="BQ735" si="14020">I735/I746</f>
        <v>6.8951503657545377E-2</v>
      </c>
      <c r="BR735" s="129">
        <f t="shared" ref="BR735" si="14021">J735/J746</f>
        <v>0.10189139719341062</v>
      </c>
      <c r="BS735" s="130">
        <f t="shared" ref="BS735" si="14022">K735/K746</f>
        <v>3.134328358208955E-2</v>
      </c>
      <c r="BT735" s="131">
        <f t="shared" ref="BT735" si="14023">L735/L746</f>
        <v>0.10343822843822843</v>
      </c>
      <c r="BU735" s="129">
        <f t="shared" ref="BU735" si="14024">M735/M746</f>
        <v>4.50507614213198E-2</v>
      </c>
      <c r="BV735" s="133">
        <f t="shared" ref="BV735" si="14025">N735/N746</f>
        <v>7.7967726473877619E-2</v>
      </c>
      <c r="BW735" s="134">
        <f t="shared" ref="BW735" si="14026">O735/O746</f>
        <v>5.3200064484926646E-2</v>
      </c>
      <c r="BX735" s="129">
        <f t="shared" ref="BX735" si="14027">P735/P746</f>
        <v>7.1712093146335004E-2</v>
      </c>
      <c r="BY735" s="130">
        <f t="shared" ref="BY735" si="14028">Q735/Q746</f>
        <v>7.3072497123130034E-2</v>
      </c>
      <c r="BZ735" s="131">
        <f t="shared" ref="BZ735" si="14029">R735/R746</f>
        <v>6.8870523415977963E-2</v>
      </c>
      <c r="CA735" s="132">
        <f t="shared" ref="CA735" si="14030">S735/S746</f>
        <v>8.1161780673181319E-2</v>
      </c>
      <c r="CB735" s="129">
        <f t="shared" ref="CB735" si="14031">T735/T746</f>
        <v>0.16714422158548234</v>
      </c>
      <c r="CC735" s="130">
        <f t="shared" ref="CC735" si="14032">U735/U746</f>
        <v>3.9443155452436193E-2</v>
      </c>
      <c r="CD735" s="131">
        <f t="shared" ref="CD735" si="14033">V735/V746</f>
        <v>8.5271317829457363E-2</v>
      </c>
      <c r="CE735" s="132">
        <f t="shared" ref="CE735" si="14034">W735/W746</f>
        <v>5.0523560209424084E-2</v>
      </c>
      <c r="CF735" s="129">
        <f t="shared" ref="CF735" si="14035">X735/X746</f>
        <v>9.4803149606299209E-2</v>
      </c>
      <c r="CG735" s="130">
        <f t="shared" ref="CG735" si="14036">Y735/Y746</f>
        <v>5.7032755298651254E-2</v>
      </c>
      <c r="CH735" s="131">
        <f t="shared" ref="CH735" si="14037">Z735/Z746</f>
        <v>7.032246310803425E-2</v>
      </c>
      <c r="CI735" s="129">
        <f t="shared" ref="CI735" si="14038">AA735/AA746</f>
        <v>7.4240719910011244E-2</v>
      </c>
      <c r="CJ735" s="135">
        <f t="shared" ref="CJ735" si="14039">AB735/AB746</f>
        <v>7.6068587053529049E-2</v>
      </c>
      <c r="CK735" s="136">
        <f t="shared" ref="CK735" si="14040">AC735/AC746</f>
        <v>6.9774521929407293E-2</v>
      </c>
    </row>
    <row r="736" spans="1:89">
      <c r="A736" s="146" t="s">
        <v>30</v>
      </c>
      <c r="B736" s="203">
        <v>325</v>
      </c>
      <c r="C736" s="197">
        <v>509</v>
      </c>
      <c r="D736" s="198">
        <v>138</v>
      </c>
      <c r="E736" s="199">
        <v>183</v>
      </c>
      <c r="F736" s="196">
        <v>315</v>
      </c>
      <c r="G736" s="200">
        <v>361</v>
      </c>
      <c r="H736" s="198">
        <v>582</v>
      </c>
      <c r="I736" s="199">
        <v>576</v>
      </c>
      <c r="J736" s="196">
        <v>135</v>
      </c>
      <c r="K736" s="197">
        <v>41</v>
      </c>
      <c r="L736" s="198">
        <v>302</v>
      </c>
      <c r="M736" s="196">
        <v>139</v>
      </c>
      <c r="N736" s="201">
        <v>475</v>
      </c>
      <c r="O736" s="204">
        <v>437</v>
      </c>
      <c r="P736" s="196">
        <v>274</v>
      </c>
      <c r="Q736" s="197">
        <v>306</v>
      </c>
      <c r="R736" s="198">
        <v>297</v>
      </c>
      <c r="S736" s="199">
        <v>313</v>
      </c>
      <c r="T736" s="196">
        <v>139</v>
      </c>
      <c r="U736" s="200">
        <v>18</v>
      </c>
      <c r="V736" s="198">
        <v>457</v>
      </c>
      <c r="W736" s="205">
        <v>237</v>
      </c>
      <c r="X736" s="196">
        <v>344</v>
      </c>
      <c r="Y736" s="200">
        <v>218</v>
      </c>
      <c r="Z736" s="198">
        <v>405</v>
      </c>
      <c r="AA736" s="196">
        <v>582</v>
      </c>
      <c r="AB736" s="172">
        <f t="shared" si="13684"/>
        <v>4188</v>
      </c>
      <c r="AC736" s="173">
        <f t="shared" si="13685"/>
        <v>3920</v>
      </c>
      <c r="BI736" s="146" t="s">
        <v>30</v>
      </c>
      <c r="BJ736" s="129">
        <f>B736/B746</f>
        <v>6.9697619558224316E-2</v>
      </c>
      <c r="BK736" s="130">
        <f t="shared" ref="BK736" si="14041">C736/C746</f>
        <v>9.0909090909090912E-2</v>
      </c>
      <c r="BL736" s="131">
        <f t="shared" ref="BL736" si="14042">D736/D746</f>
        <v>5.1918735891647853E-2</v>
      </c>
      <c r="BM736" s="132">
        <f t="shared" ref="BM736" si="14043">E736/E746</f>
        <v>5.5404178019981834E-2</v>
      </c>
      <c r="BN736" s="129">
        <f t="shared" ref="BN736" si="14044">F736/F746</f>
        <v>7.0328198258539851E-2</v>
      </c>
      <c r="BO736" s="130">
        <f t="shared" ref="BO736" si="14045">G736/G746</f>
        <v>8.9644896945617086E-2</v>
      </c>
      <c r="BP736" s="131">
        <f t="shared" ref="BP736" si="14046">H736/H746</f>
        <v>7.8584931136916017E-2</v>
      </c>
      <c r="BQ736" s="132">
        <f t="shared" ref="BQ736" si="14047">I736/I746</f>
        <v>7.8027634787320513E-2</v>
      </c>
      <c r="BR736" s="129">
        <f t="shared" ref="BR736" si="14048">J736/J746</f>
        <v>8.2367297132397807E-2</v>
      </c>
      <c r="BS736" s="130">
        <f t="shared" ref="BS736" si="14049">K736/K746</f>
        <v>3.0597014925373135E-2</v>
      </c>
      <c r="BT736" s="131">
        <f t="shared" ref="BT736" si="14050">L736/L746</f>
        <v>8.7995337995337999E-2</v>
      </c>
      <c r="BU736" s="129">
        <f t="shared" ref="BU736" si="14051">M736/M746</f>
        <v>4.4098984771573604E-2</v>
      </c>
      <c r="BV736" s="133">
        <f t="shared" ref="BV736" si="14052">N736/N746</f>
        <v>7.5890717366991531E-2</v>
      </c>
      <c r="BW736" s="134">
        <f t="shared" ref="BW736" si="14053">O736/O746</f>
        <v>7.0449782363372557E-2</v>
      </c>
      <c r="BX736" s="129">
        <f t="shared" ref="BX736" si="14054">P736/P746</f>
        <v>7.2505953956073038E-2</v>
      </c>
      <c r="BY736" s="130">
        <f t="shared" ref="BY736" si="14055">Q736/Q746</f>
        <v>8.8032220943613348E-2</v>
      </c>
      <c r="BZ736" s="131">
        <f t="shared" ref="BZ736" si="14056">R736/R746</f>
        <v>7.43801652892562E-2</v>
      </c>
      <c r="CA736" s="132">
        <f t="shared" ref="CA736" si="14057">S736/S746</f>
        <v>8.4961997828447336E-2</v>
      </c>
      <c r="CB736" s="129">
        <f t="shared" ref="CB736" si="14058">T736/T746</f>
        <v>0.13276026743075453</v>
      </c>
      <c r="CC736" s="130">
        <f t="shared" ref="CC736" si="14059">U736/U746</f>
        <v>2.0881670533642691E-2</v>
      </c>
      <c r="CD736" s="131">
        <f t="shared" ref="CD736" si="14060">V736/V746</f>
        <v>9.8406546080964691E-2</v>
      </c>
      <c r="CE736" s="132">
        <f t="shared" ref="CE736" si="14061">W736/W746</f>
        <v>6.2041884816753927E-2</v>
      </c>
      <c r="CF736" s="129">
        <f t="shared" ref="CF736" si="14062">X736/X746</f>
        <v>0.10834645669291339</v>
      </c>
      <c r="CG736" s="130">
        <f t="shared" ref="CG736" si="14063">Y736/Y746</f>
        <v>8.4007707129094417E-2</v>
      </c>
      <c r="CH736" s="131">
        <f t="shared" ref="CH736" si="14064">Z736/Z746</f>
        <v>7.3783931499362368E-2</v>
      </c>
      <c r="CI736" s="129">
        <f t="shared" ref="CI736" si="14065">AA736/AA746</f>
        <v>8.1833520809898766E-2</v>
      </c>
      <c r="CJ736" s="135">
        <f t="shared" ref="CJ736" si="14066">AB736/AB746</f>
        <v>7.9524523859256027E-2</v>
      </c>
      <c r="CK736" s="136">
        <f t="shared" ref="CK736" si="14067">AC736/AC746</f>
        <v>7.4588526305774908E-2</v>
      </c>
    </row>
    <row r="737" spans="1:89">
      <c r="A737" s="137" t="s">
        <v>31</v>
      </c>
      <c r="B737" s="206">
        <v>410</v>
      </c>
      <c r="C737" s="190">
        <v>546</v>
      </c>
      <c r="D737" s="191">
        <v>159</v>
      </c>
      <c r="E737" s="192">
        <v>281</v>
      </c>
      <c r="F737" s="189">
        <v>194</v>
      </c>
      <c r="G737" s="193">
        <v>546</v>
      </c>
      <c r="H737" s="191">
        <v>538</v>
      </c>
      <c r="I737" s="192">
        <v>729</v>
      </c>
      <c r="J737" s="189">
        <v>138</v>
      </c>
      <c r="K737" s="190">
        <v>56</v>
      </c>
      <c r="L737" s="191">
        <v>267</v>
      </c>
      <c r="M737" s="189">
        <v>97</v>
      </c>
      <c r="N737" s="194">
        <v>444</v>
      </c>
      <c r="O737" s="207">
        <v>366</v>
      </c>
      <c r="P737" s="189">
        <v>309</v>
      </c>
      <c r="Q737" s="190">
        <v>290</v>
      </c>
      <c r="R737" s="191">
        <v>231</v>
      </c>
      <c r="S737" s="192">
        <v>332</v>
      </c>
      <c r="T737" s="189">
        <v>104</v>
      </c>
      <c r="U737" s="193">
        <v>24</v>
      </c>
      <c r="V737" s="191">
        <v>540</v>
      </c>
      <c r="W737" s="208">
        <v>152</v>
      </c>
      <c r="X737" s="189">
        <v>243</v>
      </c>
      <c r="Y737" s="193">
        <v>229</v>
      </c>
      <c r="Z737" s="191">
        <v>339</v>
      </c>
      <c r="AA737" s="189">
        <v>608</v>
      </c>
      <c r="AB737" s="172">
        <f t="shared" si="13684"/>
        <v>3916</v>
      </c>
      <c r="AC737" s="173">
        <f t="shared" si="13685"/>
        <v>4256</v>
      </c>
      <c r="BI737" s="137" t="s">
        <v>31</v>
      </c>
      <c r="BJ737" s="129">
        <f>B737/B746</f>
        <v>8.7926227750375299E-2</v>
      </c>
      <c r="BK737" s="130">
        <f t="shared" ref="BK737" si="14068">C737/C746</f>
        <v>9.7517413823897128E-2</v>
      </c>
      <c r="BL737" s="131">
        <f t="shared" ref="BL737" si="14069">D737/D746</f>
        <v>5.9819413092550788E-2</v>
      </c>
      <c r="BM737" s="132">
        <f t="shared" ref="BM737" si="14070">E737/E746</f>
        <v>8.5074174992431126E-2</v>
      </c>
      <c r="BN737" s="129">
        <f t="shared" ref="BN737" si="14071">F737/F746</f>
        <v>4.3313239562402323E-2</v>
      </c>
      <c r="BO737" s="130">
        <f t="shared" ref="BO737" si="14072">G737/G746</f>
        <v>0.13558480258256767</v>
      </c>
      <c r="BP737" s="131">
        <f t="shared" ref="BP737" si="14073">H737/H746</f>
        <v>7.2643802322441262E-2</v>
      </c>
      <c r="BQ737" s="132">
        <f t="shared" ref="BQ737" si="14074">I737/I746</f>
        <v>9.8753725277702514E-2</v>
      </c>
      <c r="BR737" s="129">
        <f t="shared" ref="BR737" si="14075">J737/J746</f>
        <v>8.4197681513117753E-2</v>
      </c>
      <c r="BS737" s="130">
        <f t="shared" ref="BS737" si="14076">K737/K746</f>
        <v>4.1791044776119404E-2</v>
      </c>
      <c r="BT737" s="131">
        <f t="shared" ref="BT737" si="14077">L737/L746</f>
        <v>7.77972027972028E-2</v>
      </c>
      <c r="BU737" s="129">
        <f t="shared" ref="BU737" si="14078">M737/M746</f>
        <v>3.0774111675126902E-2</v>
      </c>
      <c r="BV737" s="133">
        <f t="shared" ref="BV737" si="14079">N737/N746</f>
        <v>7.0937849496724714E-2</v>
      </c>
      <c r="BW737" s="134">
        <f t="shared" ref="BW737" si="14080">O737/O746</f>
        <v>5.9003707883282283E-2</v>
      </c>
      <c r="BX737" s="129">
        <f t="shared" ref="BX737" si="14081">P737/P746</f>
        <v>8.1767663403016666E-2</v>
      </c>
      <c r="BY737" s="130">
        <f t="shared" ref="BY737" si="14082">Q737/Q746</f>
        <v>8.3429228998849247E-2</v>
      </c>
      <c r="BZ737" s="131">
        <f t="shared" ref="BZ737" si="14083">R737/R746</f>
        <v>5.7851239669421489E-2</v>
      </c>
      <c r="CA737" s="132">
        <f t="shared" ref="CA737" si="14084">S737/S746</f>
        <v>9.0119435396308359E-2</v>
      </c>
      <c r="CB737" s="129">
        <f t="shared" ref="CB737" si="14085">T737/T746</f>
        <v>9.9331423113658071E-2</v>
      </c>
      <c r="CC737" s="130">
        <f t="shared" ref="CC737" si="14086">U737/U746</f>
        <v>2.7842227378190254E-2</v>
      </c>
      <c r="CD737" s="131">
        <f t="shared" ref="CD737" si="14087">V737/V746</f>
        <v>0.11627906976744186</v>
      </c>
      <c r="CE737" s="132">
        <f t="shared" ref="CE737" si="14088">W737/W746</f>
        <v>3.9790575916230364E-2</v>
      </c>
      <c r="CF737" s="129">
        <f t="shared" ref="CF737" si="14089">X737/X746</f>
        <v>7.6535433070866146E-2</v>
      </c>
      <c r="CG737" s="130">
        <f t="shared" ref="CG737" si="14090">Y737/Y746</f>
        <v>8.8246628131021201E-2</v>
      </c>
      <c r="CH737" s="131">
        <f t="shared" ref="CH737" si="14091">Z737/Z746</f>
        <v>6.1759883403169978E-2</v>
      </c>
      <c r="CI737" s="129">
        <f t="shared" ref="CI737" si="14092">AA737/AA746</f>
        <v>8.5489313835770533E-2</v>
      </c>
      <c r="CJ737" s="135">
        <f t="shared" ref="CJ737" si="14093">AB737/AB746</f>
        <v>7.4359607314433279E-2</v>
      </c>
      <c r="CK737" s="136">
        <f t="shared" ref="CK737" si="14094">AC737/AC746</f>
        <v>8.0981828560555608E-2</v>
      </c>
    </row>
    <row r="738" spans="1:89">
      <c r="A738" s="146" t="s">
        <v>32</v>
      </c>
      <c r="B738" s="203">
        <v>336</v>
      </c>
      <c r="C738" s="197">
        <v>473</v>
      </c>
      <c r="D738" s="198">
        <v>105</v>
      </c>
      <c r="E738" s="199">
        <v>235</v>
      </c>
      <c r="F738" s="196">
        <v>164</v>
      </c>
      <c r="G738" s="200">
        <v>413</v>
      </c>
      <c r="H738" s="198">
        <v>496</v>
      </c>
      <c r="I738" s="199">
        <v>612</v>
      </c>
      <c r="J738" s="196">
        <v>102</v>
      </c>
      <c r="K738" s="197">
        <v>42</v>
      </c>
      <c r="L738" s="198">
        <v>283</v>
      </c>
      <c r="M738" s="196">
        <v>114</v>
      </c>
      <c r="N738" s="201">
        <v>526</v>
      </c>
      <c r="O738" s="204">
        <v>339</v>
      </c>
      <c r="P738" s="196">
        <v>221</v>
      </c>
      <c r="Q738" s="197">
        <v>318</v>
      </c>
      <c r="R738" s="198">
        <v>174</v>
      </c>
      <c r="S738" s="199">
        <v>319</v>
      </c>
      <c r="T738" s="196">
        <v>51</v>
      </c>
      <c r="U738" s="200">
        <v>23</v>
      </c>
      <c r="V738" s="198">
        <v>525</v>
      </c>
      <c r="W738" s="205">
        <v>186</v>
      </c>
      <c r="X738" s="196">
        <v>174</v>
      </c>
      <c r="Y738" s="200">
        <v>214</v>
      </c>
      <c r="Z738" s="198">
        <v>266</v>
      </c>
      <c r="AA738" s="196">
        <v>595</v>
      </c>
      <c r="AB738" s="172">
        <f t="shared" si="13684"/>
        <v>3423</v>
      </c>
      <c r="AC738" s="173">
        <f t="shared" si="13685"/>
        <v>3883</v>
      </c>
      <c r="BI738" s="146" t="s">
        <v>32</v>
      </c>
      <c r="BJ738" s="129">
        <f>B738/B746</f>
        <v>7.2056615912502675E-2</v>
      </c>
      <c r="BK738" s="130">
        <f t="shared" ref="BK738" si="14095">C738/C746</f>
        <v>8.4479371316306479E-2</v>
      </c>
      <c r="BL738" s="131">
        <f t="shared" ref="BL738" si="14096">D738/D746</f>
        <v>3.9503386004514675E-2</v>
      </c>
      <c r="BM738" s="132">
        <f t="shared" ref="BM738" si="14097">E738/E746</f>
        <v>7.1147441719648805E-2</v>
      </c>
      <c r="BN738" s="129">
        <f t="shared" ref="BN738" si="14098">F738/F746</f>
        <v>3.6615315918731857E-2</v>
      </c>
      <c r="BO738" s="130">
        <f t="shared" ref="BO738" si="14099">G738/G746</f>
        <v>0.102557735286814</v>
      </c>
      <c r="BP738" s="131">
        <f t="shared" ref="BP738" si="14100">H738/H746</f>
        <v>6.6972724817715365E-2</v>
      </c>
      <c r="BQ738" s="132">
        <f t="shared" ref="BQ738" si="14101">I738/I746</f>
        <v>8.2904361961528047E-2</v>
      </c>
      <c r="BR738" s="129">
        <f t="shared" ref="BR738" si="14102">J738/J746</f>
        <v>6.2233068944478338E-2</v>
      </c>
      <c r="BS738" s="130">
        <f t="shared" ref="BS738" si="14103">K738/K746</f>
        <v>3.134328358208955E-2</v>
      </c>
      <c r="BT738" s="131">
        <f t="shared" ref="BT738" si="14104">L738/L746</f>
        <v>8.2459207459207456E-2</v>
      </c>
      <c r="BU738" s="129">
        <f t="shared" ref="BU738" si="14105">M738/M746</f>
        <v>3.6167512690355327E-2</v>
      </c>
      <c r="BV738" s="133">
        <f t="shared" ref="BV738" si="14106">N738/N746</f>
        <v>8.4038983863236938E-2</v>
      </c>
      <c r="BW738" s="134">
        <f t="shared" ref="BW738" si="14107">O738/O746</f>
        <v>5.4650975334515559E-2</v>
      </c>
      <c r="BX738" s="129">
        <f t="shared" ref="BX738" si="14108">P738/P746</f>
        <v>5.8481079650701241E-2</v>
      </c>
      <c r="BY738" s="130">
        <f t="shared" ref="BY738" si="14109">Q738/Q746</f>
        <v>9.1484464902186424E-2</v>
      </c>
      <c r="BZ738" s="131">
        <f t="shared" ref="BZ738" si="14110">R738/R746</f>
        <v>4.3576258452291509E-2</v>
      </c>
      <c r="CA738" s="132">
        <f t="shared" ref="CA738" si="14111">S738/S746</f>
        <v>8.6590662323561343E-2</v>
      </c>
      <c r="CB738" s="129">
        <f t="shared" ref="CB738" si="14112">T738/T746</f>
        <v>4.8710601719197708E-2</v>
      </c>
      <c r="CC738" s="130">
        <f t="shared" ref="CC738" si="14113">U738/U746</f>
        <v>2.668213457076566E-2</v>
      </c>
      <c r="CD738" s="131">
        <f t="shared" ref="CD738" si="14114">V738/V746</f>
        <v>0.11304909560723514</v>
      </c>
      <c r="CE738" s="132">
        <f t="shared" ref="CE738" si="14115">W738/W746</f>
        <v>4.8691099476439792E-2</v>
      </c>
      <c r="CF738" s="129">
        <f t="shared" ref="CF738" si="14116">X738/X746</f>
        <v>5.4803149606299215E-2</v>
      </c>
      <c r="CG738" s="130">
        <f t="shared" ref="CG738" si="14117">Y738/Y746</f>
        <v>8.2466281310211942E-2</v>
      </c>
      <c r="CH738" s="131">
        <f t="shared" ref="CH738" si="14118">Z738/Z746</f>
        <v>4.8460557478593548E-2</v>
      </c>
      <c r="CI738" s="129">
        <f t="shared" ref="CI738" si="14119">AA738/AA746</f>
        <v>8.366141732283465E-2</v>
      </c>
      <c r="CJ738" s="135">
        <f t="shared" ref="CJ738" si="14120">AB738/AB746</f>
        <v>6.4998196076942072E-2</v>
      </c>
      <c r="CK738" s="136">
        <f t="shared" ref="CK738" si="14121">AC738/AC746</f>
        <v>7.3884501950337744E-2</v>
      </c>
    </row>
    <row r="739" spans="1:89">
      <c r="A739" s="137" t="s">
        <v>33</v>
      </c>
      <c r="B739" s="206">
        <v>188</v>
      </c>
      <c r="C739" s="190">
        <v>389</v>
      </c>
      <c r="D739" s="191">
        <v>51</v>
      </c>
      <c r="E739" s="192">
        <v>235</v>
      </c>
      <c r="F739" s="189">
        <v>96</v>
      </c>
      <c r="G739" s="193">
        <v>334</v>
      </c>
      <c r="H739" s="191">
        <v>181</v>
      </c>
      <c r="I739" s="192">
        <v>567</v>
      </c>
      <c r="J739" s="189">
        <v>73</v>
      </c>
      <c r="K739" s="190">
        <v>56</v>
      </c>
      <c r="L739" s="191">
        <v>353</v>
      </c>
      <c r="M739" s="189">
        <v>83</v>
      </c>
      <c r="N739" s="194">
        <v>435</v>
      </c>
      <c r="O739" s="207">
        <v>242</v>
      </c>
      <c r="P739" s="189">
        <v>102</v>
      </c>
      <c r="Q739" s="190">
        <v>188</v>
      </c>
      <c r="R739" s="191">
        <v>121</v>
      </c>
      <c r="S739" s="192">
        <v>237</v>
      </c>
      <c r="T739" s="189">
        <v>22</v>
      </c>
      <c r="U739" s="193">
        <v>8</v>
      </c>
      <c r="V739" s="191">
        <v>383</v>
      </c>
      <c r="W739" s="208">
        <v>97</v>
      </c>
      <c r="X739" s="189">
        <v>80</v>
      </c>
      <c r="Y739" s="193">
        <v>94</v>
      </c>
      <c r="Z739" s="191">
        <v>168</v>
      </c>
      <c r="AA739" s="189">
        <v>381</v>
      </c>
      <c r="AB739" s="172">
        <f t="shared" si="13684"/>
        <v>2253</v>
      </c>
      <c r="AC739" s="173">
        <f t="shared" si="13685"/>
        <v>2911</v>
      </c>
      <c r="BI739" s="137" t="s">
        <v>33</v>
      </c>
      <c r="BJ739" s="129">
        <f>B739/B746</f>
        <v>4.0317392236757454E-2</v>
      </c>
      <c r="BK739" s="130">
        <f t="shared" ref="BK739" si="14122">C739/C746</f>
        <v>6.9476692266476153E-2</v>
      </c>
      <c r="BL739" s="131">
        <f t="shared" ref="BL739" si="14123">D739/D746</f>
        <v>1.9187358916478554E-2</v>
      </c>
      <c r="BM739" s="132">
        <f t="shared" ref="BM739" si="14124">E739/E746</f>
        <v>7.1147441719648805E-2</v>
      </c>
      <c r="BN739" s="129">
        <f t="shared" ref="BN739" si="14125">F739/F746</f>
        <v>2.1433355659745478E-2</v>
      </c>
      <c r="BO739" s="130">
        <f t="shared" ref="BO739" si="14126">G739/G746</f>
        <v>8.2940153960764831E-2</v>
      </c>
      <c r="BP739" s="131">
        <f t="shared" ref="BP739" si="14127">H739/H746</f>
        <v>2.443964353227113E-2</v>
      </c>
      <c r="BQ739" s="132">
        <f t="shared" ref="BQ739" si="14128">I739/I746</f>
        <v>7.6808452993768622E-2</v>
      </c>
      <c r="BR739" s="129">
        <f t="shared" ref="BR739" si="14129">J739/J746</f>
        <v>4.4539353264185476E-2</v>
      </c>
      <c r="BS739" s="130">
        <f t="shared" ref="BS739" si="14130">K739/K746</f>
        <v>4.1791044776119404E-2</v>
      </c>
      <c r="BT739" s="131">
        <f t="shared" ref="BT739" si="14131">L739/L746</f>
        <v>0.10285547785547786</v>
      </c>
      <c r="BU739" s="129">
        <f t="shared" ref="BU739" si="14132">M739/M746</f>
        <v>2.6332487309644669E-2</v>
      </c>
      <c r="BV739" s="133">
        <f t="shared" ref="BV739" si="14133">N739/N746</f>
        <v>6.949992011503435E-2</v>
      </c>
      <c r="BW739" s="134">
        <f t="shared" ref="BW739" si="14134">O739/O746</f>
        <v>3.9013380622279541E-2</v>
      </c>
      <c r="BX739" s="129">
        <f t="shared" ref="BX739" si="14135">P739/P746</f>
        <v>2.6991267531092881E-2</v>
      </c>
      <c r="BY739" s="130">
        <f t="shared" ref="BY739" si="14136">Q739/Q746</f>
        <v>5.4085155350978138E-2</v>
      </c>
      <c r="BZ739" s="131">
        <f t="shared" ref="BZ739" si="14137">R739/R746</f>
        <v>3.0303030303030304E-2</v>
      </c>
      <c r="CA739" s="132">
        <f t="shared" ref="CA739" si="14138">S739/S746</f>
        <v>6.4332247557003258E-2</v>
      </c>
      <c r="CB739" s="129">
        <f t="shared" ref="CB739" si="14139">T739/T746</f>
        <v>2.1012416427889206E-2</v>
      </c>
      <c r="CC739" s="130">
        <f t="shared" ref="CC739" si="14140">U739/U746</f>
        <v>9.2807424593967514E-3</v>
      </c>
      <c r="CD739" s="131">
        <f t="shared" ref="CD739" si="14141">V739/V746</f>
        <v>8.2472006890611543E-2</v>
      </c>
      <c r="CE739" s="132">
        <f t="shared" ref="CE739" si="14142">W739/W746</f>
        <v>2.5392670157068063E-2</v>
      </c>
      <c r="CF739" s="129">
        <f t="shared" ref="CF739" si="14143">X739/X746</f>
        <v>2.5196850393700787E-2</v>
      </c>
      <c r="CG739" s="130">
        <f t="shared" ref="CG739" si="14144">Y739/Y746</f>
        <v>3.6223506743737956E-2</v>
      </c>
      <c r="CH739" s="131">
        <f t="shared" ref="CH739" si="14145">Z739/Z746</f>
        <v>3.0606667881216978E-2</v>
      </c>
      <c r="CI739" s="129">
        <f t="shared" ref="CI739" si="14146">AA739/AA746</f>
        <v>5.3571428571428568E-2</v>
      </c>
      <c r="CJ739" s="135">
        <f t="shared" ref="CJ739" si="14147">AB739/AB746</f>
        <v>4.2781459468697186E-2</v>
      </c>
      <c r="CK739" s="136">
        <f t="shared" ref="CK739" si="14148">AC739/AC746</f>
        <v>5.5389591856150701E-2</v>
      </c>
    </row>
    <row r="740" spans="1:89">
      <c r="A740" s="146" t="s">
        <v>34</v>
      </c>
      <c r="B740" s="203">
        <v>6</v>
      </c>
      <c r="C740" s="197">
        <v>130</v>
      </c>
      <c r="D740" s="198">
        <v>12</v>
      </c>
      <c r="E740" s="199">
        <v>109</v>
      </c>
      <c r="F740" s="196">
        <v>21</v>
      </c>
      <c r="G740" s="200">
        <v>106</v>
      </c>
      <c r="H740" s="198">
        <v>28</v>
      </c>
      <c r="I740" s="199">
        <v>112</v>
      </c>
      <c r="J740" s="196">
        <v>6</v>
      </c>
      <c r="K740" s="197">
        <v>18</v>
      </c>
      <c r="L740" s="198">
        <v>77</v>
      </c>
      <c r="M740" s="196">
        <v>24</v>
      </c>
      <c r="N740" s="201">
        <v>77</v>
      </c>
      <c r="O740" s="204">
        <v>82</v>
      </c>
      <c r="P740" s="196">
        <v>28</v>
      </c>
      <c r="Q740" s="197">
        <v>69</v>
      </c>
      <c r="R740" s="198">
        <v>36</v>
      </c>
      <c r="S740" s="199">
        <v>85</v>
      </c>
      <c r="T740" s="196">
        <v>11</v>
      </c>
      <c r="U740" s="200">
        <v>5</v>
      </c>
      <c r="V740" s="198">
        <v>79</v>
      </c>
      <c r="W740" s="205">
        <v>35</v>
      </c>
      <c r="X740" s="196">
        <v>38</v>
      </c>
      <c r="Y740" s="200">
        <v>67</v>
      </c>
      <c r="Z740" s="198">
        <v>102</v>
      </c>
      <c r="AA740" s="196">
        <v>159</v>
      </c>
      <c r="AB740" s="172">
        <f t="shared" si="13684"/>
        <v>521</v>
      </c>
      <c r="AC740" s="173">
        <f t="shared" si="13685"/>
        <v>1001</v>
      </c>
      <c r="BI740" s="146" t="s">
        <v>34</v>
      </c>
      <c r="BJ740" s="129">
        <f>B740/B746</f>
        <v>1.2867252841518336E-3</v>
      </c>
      <c r="BK740" s="130">
        <f t="shared" ref="BK740" si="14149">C740/C746</f>
        <v>2.321843186283265E-2</v>
      </c>
      <c r="BL740" s="131">
        <f t="shared" ref="BL740" si="14150">D740/D746</f>
        <v>4.5146726862302479E-3</v>
      </c>
      <c r="BM740" s="132">
        <f t="shared" ref="BM740" si="14151">E740/E746</f>
        <v>3.3000302755071147E-2</v>
      </c>
      <c r="BN740" s="129">
        <f t="shared" ref="BN740" si="14152">F740/F746</f>
        <v>4.6885465505693237E-3</v>
      </c>
      <c r="BO740" s="130">
        <f t="shared" ref="BO740" si="14153">G740/G746</f>
        <v>2.6322324310901417E-2</v>
      </c>
      <c r="BP740" s="131">
        <f t="shared" ref="BP740" si="14154">H740/H746</f>
        <v>3.780718336483932E-3</v>
      </c>
      <c r="BQ740" s="132">
        <f t="shared" ref="BQ740" si="14155">I740/I746</f>
        <v>1.5172040097534544E-2</v>
      </c>
      <c r="BR740" s="129">
        <f t="shared" ref="BR740" si="14156">J740/J746</f>
        <v>3.6607687614399025E-3</v>
      </c>
      <c r="BS740" s="130">
        <f t="shared" ref="BS740" si="14157">K740/K746</f>
        <v>1.3432835820895522E-2</v>
      </c>
      <c r="BT740" s="131">
        <f t="shared" ref="BT740" si="14158">L740/L746</f>
        <v>2.2435897435897436E-2</v>
      </c>
      <c r="BU740" s="129">
        <f t="shared" ref="BU740" si="14159">M740/M746</f>
        <v>7.6142131979695434E-3</v>
      </c>
      <c r="BV740" s="133">
        <f t="shared" ref="BV740" si="14160">N740/N746</f>
        <v>1.2302284710017574E-2</v>
      </c>
      <c r="BW740" s="134">
        <f t="shared" ref="BW740" si="14161">O740/O746</f>
        <v>1.3219409962921168E-2</v>
      </c>
      <c r="BX740" s="129">
        <f t="shared" ref="BX740" si="14162">P740/P746</f>
        <v>7.4093675575549085E-3</v>
      </c>
      <c r="BY740" s="130">
        <f t="shared" ref="BY740" si="14163">Q740/Q746</f>
        <v>1.9850402761795168E-2</v>
      </c>
      <c r="BZ740" s="131">
        <f t="shared" ref="BZ740" si="14164">R740/R746</f>
        <v>9.0157776108189328E-3</v>
      </c>
      <c r="CA740" s="132">
        <f t="shared" ref="CA740" si="14165">S740/S746</f>
        <v>2.3072747014115092E-2</v>
      </c>
      <c r="CB740" s="129">
        <f t="shared" ref="CB740" si="14166">T740/T746</f>
        <v>1.0506208213944603E-2</v>
      </c>
      <c r="CC740" s="130">
        <f t="shared" ref="CC740" si="14167">U740/U746</f>
        <v>5.8004640371229696E-3</v>
      </c>
      <c r="CD740" s="131">
        <f t="shared" ref="CD740" si="14168">V740/V746</f>
        <v>1.7011197243755383E-2</v>
      </c>
      <c r="CE740" s="132">
        <f t="shared" ref="CE740" si="14169">W740/W746</f>
        <v>9.1623036649214652E-3</v>
      </c>
      <c r="CF740" s="129">
        <f t="shared" ref="CF740" si="14170">X740/X746</f>
        <v>1.1968503937007874E-2</v>
      </c>
      <c r="CG740" s="130">
        <f t="shared" ref="CG740" si="14171">Y740/Y746</f>
        <v>2.581888246628131E-2</v>
      </c>
      <c r="CH740" s="131">
        <f t="shared" ref="CH740" si="14172">Z740/Z746</f>
        <v>1.8582619785024596E-2</v>
      </c>
      <c r="CI740" s="129">
        <f t="shared" ref="CI740" si="14173">AA740/AA746</f>
        <v>2.2356580427446569E-2</v>
      </c>
      <c r="CJ740" s="135">
        <f t="shared" ref="CJ740" si="14174">AB740/AB746</f>
        <v>9.8930938229876766E-3</v>
      </c>
      <c r="CK740" s="136">
        <f t="shared" ref="CK740" si="14175">AC740/AC746</f>
        <v>1.904671296736752E-2</v>
      </c>
    </row>
    <row r="741" spans="1:89">
      <c r="A741" s="137" t="s">
        <v>35</v>
      </c>
      <c r="B741" s="206">
        <v>0</v>
      </c>
      <c r="C741" s="190">
        <v>40</v>
      </c>
      <c r="D741" s="191">
        <v>0</v>
      </c>
      <c r="E741" s="192">
        <v>25</v>
      </c>
      <c r="F741" s="189">
        <v>0</v>
      </c>
      <c r="G741" s="193">
        <v>2</v>
      </c>
      <c r="H741" s="191">
        <v>6</v>
      </c>
      <c r="I741" s="192">
        <v>17</v>
      </c>
      <c r="J741" s="189">
        <v>3</v>
      </c>
      <c r="K741" s="190">
        <v>2</v>
      </c>
      <c r="L741" s="191">
        <v>10</v>
      </c>
      <c r="M741" s="189">
        <v>0</v>
      </c>
      <c r="N741" s="194">
        <v>6</v>
      </c>
      <c r="O741" s="207">
        <v>6</v>
      </c>
      <c r="P741" s="189">
        <v>2</v>
      </c>
      <c r="Q741" s="190">
        <v>4</v>
      </c>
      <c r="R741" s="191">
        <v>2</v>
      </c>
      <c r="S741" s="192">
        <v>10</v>
      </c>
      <c r="T741" s="189">
        <v>0</v>
      </c>
      <c r="U741" s="193">
        <v>0</v>
      </c>
      <c r="V741" s="191">
        <v>4</v>
      </c>
      <c r="W741" s="208">
        <v>3</v>
      </c>
      <c r="X741" s="189">
        <v>3</v>
      </c>
      <c r="Y741" s="193">
        <v>5</v>
      </c>
      <c r="Z741" s="191">
        <v>7</v>
      </c>
      <c r="AA741" s="189">
        <v>15</v>
      </c>
      <c r="AB741" s="172">
        <f t="shared" si="13684"/>
        <v>43</v>
      </c>
      <c r="AC741" s="173">
        <f t="shared" si="13685"/>
        <v>129</v>
      </c>
      <c r="BI741" s="137" t="s">
        <v>35</v>
      </c>
      <c r="BJ741" s="129">
        <f>B741/B746</f>
        <v>0</v>
      </c>
      <c r="BK741" s="130">
        <f t="shared" ref="BK741" si="14176">C741/C746</f>
        <v>7.1441328808715841E-3</v>
      </c>
      <c r="BL741" s="131">
        <f t="shared" ref="BL741" si="14177">D741/D746</f>
        <v>0</v>
      </c>
      <c r="BM741" s="132">
        <f t="shared" ref="BM741" si="14178">E741/E746</f>
        <v>7.5688767786860432E-3</v>
      </c>
      <c r="BN741" s="129">
        <f t="shared" ref="BN741" si="14179">F741/F746</f>
        <v>0</v>
      </c>
      <c r="BO741" s="130">
        <f t="shared" ref="BO741" si="14180">G741/G746</f>
        <v>4.9664762850757391E-4</v>
      </c>
      <c r="BP741" s="131">
        <f t="shared" ref="BP741" si="14181">H741/H746</f>
        <v>8.1015392924655685E-4</v>
      </c>
      <c r="BQ741" s="132">
        <f t="shared" ref="BQ741" si="14182">I741/I746</f>
        <v>2.3028989433757788E-3</v>
      </c>
      <c r="BR741" s="129">
        <f t="shared" ref="BR741" si="14183">J741/J746</f>
        <v>1.8303843807199512E-3</v>
      </c>
      <c r="BS741" s="130">
        <f t="shared" ref="BS741" si="14184">K741/K746</f>
        <v>1.4925373134328358E-3</v>
      </c>
      <c r="BT741" s="131">
        <f t="shared" ref="BT741" si="14185">L741/L746</f>
        <v>2.913752913752914E-3</v>
      </c>
      <c r="BU741" s="129">
        <f t="shared" ref="BU741" si="14186">M741/M746</f>
        <v>0</v>
      </c>
      <c r="BV741" s="133">
        <f t="shared" ref="BV741" si="14187">N741/N746</f>
        <v>9.5861958779357723E-4</v>
      </c>
      <c r="BW741" s="134">
        <f t="shared" ref="BW741" si="14188">O741/O746</f>
        <v>9.6727389972593909E-4</v>
      </c>
      <c r="BX741" s="129">
        <f t="shared" ref="BX741" si="14189">P741/P746</f>
        <v>5.2924053982535059E-4</v>
      </c>
      <c r="BY741" s="130">
        <f t="shared" ref="BY741" si="14190">Q741/Q746</f>
        <v>1.1507479861910242E-3</v>
      </c>
      <c r="BZ741" s="131">
        <f t="shared" ref="BZ741" si="14191">R741/R746</f>
        <v>5.0087653393438513E-4</v>
      </c>
      <c r="CA741" s="132">
        <f t="shared" ref="CA741" si="14192">S741/S746</f>
        <v>2.7144408251900108E-3</v>
      </c>
      <c r="CB741" s="129">
        <f t="shared" ref="CB741" si="14193">T741/T746</f>
        <v>0</v>
      </c>
      <c r="CC741" s="130">
        <f t="shared" ref="CC741" si="14194">U741/U746</f>
        <v>0</v>
      </c>
      <c r="CD741" s="131">
        <f t="shared" ref="CD741" si="14195">V741/V746</f>
        <v>8.6132644272179156E-4</v>
      </c>
      <c r="CE741" s="132">
        <f t="shared" ref="CE741" si="14196">W741/W746</f>
        <v>7.8534031413612568E-4</v>
      </c>
      <c r="CF741" s="129">
        <f t="shared" ref="CF741" si="14197">X741/X746</f>
        <v>9.4488188976377954E-4</v>
      </c>
      <c r="CG741" s="130">
        <f t="shared" ref="CG741" si="14198">Y741/Y746</f>
        <v>1.9267822736030828E-3</v>
      </c>
      <c r="CH741" s="131">
        <f t="shared" ref="CH741" si="14199">Z741/Z746</f>
        <v>1.2752778283840408E-3</v>
      </c>
      <c r="CI741" s="129">
        <f t="shared" ref="CI741" si="14200">AA741/AA746</f>
        <v>2.1091113610798651E-3</v>
      </c>
      <c r="CJ741" s="135">
        <f t="shared" ref="CJ741" si="14201">AB741/AB746</f>
        <v>8.1651254201241859E-4</v>
      </c>
      <c r="CK741" s="136">
        <f t="shared" ref="CK741" si="14202">AC741/AC746</f>
        <v>2.454571401389021E-3</v>
      </c>
    </row>
    <row r="742" spans="1:89">
      <c r="A742" s="146" t="s">
        <v>36</v>
      </c>
      <c r="B742" s="203"/>
      <c r="C742" s="197"/>
      <c r="D742" s="198"/>
      <c r="E742" s="199"/>
      <c r="F742" s="196"/>
      <c r="G742" s="200"/>
      <c r="H742" s="198"/>
      <c r="I742" s="199"/>
      <c r="J742" s="196"/>
      <c r="K742" s="200"/>
      <c r="L742" s="198"/>
      <c r="M742" s="196"/>
      <c r="N742" s="201"/>
      <c r="O742" s="204"/>
      <c r="P742" s="196"/>
      <c r="Q742" s="200"/>
      <c r="R742" s="198"/>
      <c r="S742" s="199"/>
      <c r="T742" s="196"/>
      <c r="U742" s="200"/>
      <c r="V742" s="198"/>
      <c r="W742" s="199"/>
      <c r="X742" s="196"/>
      <c r="Y742" s="200"/>
      <c r="Z742" s="198"/>
      <c r="AA742" s="196"/>
      <c r="AB742" s="172">
        <f t="shared" si="13684"/>
        <v>0</v>
      </c>
      <c r="AC742" s="173">
        <f t="shared" si="13685"/>
        <v>0</v>
      </c>
      <c r="BI742" s="146" t="s">
        <v>36</v>
      </c>
      <c r="BJ742" s="129">
        <f>B742/B746</f>
        <v>0</v>
      </c>
      <c r="BK742" s="130">
        <f t="shared" ref="BK742" si="14203">C742/C746</f>
        <v>0</v>
      </c>
      <c r="BL742" s="131">
        <f t="shared" ref="BL742" si="14204">D742/D746</f>
        <v>0</v>
      </c>
      <c r="BM742" s="132">
        <f t="shared" ref="BM742" si="14205">E742/E746</f>
        <v>0</v>
      </c>
      <c r="BN742" s="129">
        <f t="shared" ref="BN742" si="14206">F742/F746</f>
        <v>0</v>
      </c>
      <c r="BO742" s="130">
        <f t="shared" ref="BO742" si="14207">G742/G746</f>
        <v>0</v>
      </c>
      <c r="BP742" s="131">
        <f t="shared" ref="BP742" si="14208">H742/H746</f>
        <v>0</v>
      </c>
      <c r="BQ742" s="132">
        <f t="shared" ref="BQ742" si="14209">I742/I746</f>
        <v>0</v>
      </c>
      <c r="BR742" s="129">
        <f t="shared" ref="BR742" si="14210">J742/J746</f>
        <v>0</v>
      </c>
      <c r="BS742" s="130">
        <f t="shared" ref="BS742" si="14211">K742/K746</f>
        <v>0</v>
      </c>
      <c r="BT742" s="131">
        <f t="shared" ref="BT742" si="14212">L742/L746</f>
        <v>0</v>
      </c>
      <c r="BU742" s="129">
        <f t="shared" ref="BU742" si="14213">M742/M746</f>
        <v>0</v>
      </c>
      <c r="BV742" s="133">
        <f t="shared" ref="BV742" si="14214">N742/N746</f>
        <v>0</v>
      </c>
      <c r="BW742" s="134">
        <f t="shared" ref="BW742" si="14215">O742/O746</f>
        <v>0</v>
      </c>
      <c r="BX742" s="129">
        <f t="shared" ref="BX742" si="14216">P742/P746</f>
        <v>0</v>
      </c>
      <c r="BY742" s="130">
        <f t="shared" ref="BY742" si="14217">Q742/Q746</f>
        <v>0</v>
      </c>
      <c r="BZ742" s="131">
        <f t="shared" ref="BZ742" si="14218">R742/R746</f>
        <v>0</v>
      </c>
      <c r="CA742" s="132">
        <f t="shared" ref="CA742" si="14219">S742/S746</f>
        <v>0</v>
      </c>
      <c r="CB742" s="129">
        <f t="shared" ref="CB742" si="14220">T742/T746</f>
        <v>0</v>
      </c>
      <c r="CC742" s="130">
        <f t="shared" ref="CC742" si="14221">U742/U746</f>
        <v>0</v>
      </c>
      <c r="CD742" s="131">
        <f t="shared" ref="CD742" si="14222">V742/V746</f>
        <v>0</v>
      </c>
      <c r="CE742" s="132">
        <f t="shared" ref="CE742" si="14223">W742/W746</f>
        <v>0</v>
      </c>
      <c r="CF742" s="129">
        <f t="shared" ref="CF742" si="14224">X742/X746</f>
        <v>0</v>
      </c>
      <c r="CG742" s="130">
        <f t="shared" ref="CG742" si="14225">Y742/Y746</f>
        <v>0</v>
      </c>
      <c r="CH742" s="131">
        <f t="shared" ref="CH742" si="14226">Z742/Z746</f>
        <v>0</v>
      </c>
      <c r="CI742" s="129">
        <f t="shared" ref="CI742" si="14227">AA742/AA746</f>
        <v>0</v>
      </c>
      <c r="CJ742" s="135">
        <f t="shared" ref="CJ742" si="14228">AB742/AB746</f>
        <v>0</v>
      </c>
      <c r="CK742" s="136">
        <f t="shared" ref="CK742" si="14229">AC742/AC746</f>
        <v>0</v>
      </c>
    </row>
    <row r="743" spans="1:89">
      <c r="A743" s="137" t="s">
        <v>37</v>
      </c>
      <c r="B743" s="59"/>
      <c r="C743" s="60"/>
      <c r="D743" s="139"/>
      <c r="E743" s="140"/>
      <c r="F743" s="138"/>
      <c r="G743" s="141"/>
      <c r="H743" s="139"/>
      <c r="I743" s="140"/>
      <c r="J743" s="138"/>
      <c r="K743" s="141"/>
      <c r="L743" s="139"/>
      <c r="M743" s="138"/>
      <c r="N743" s="142"/>
      <c r="O743" s="143"/>
      <c r="P743" s="138"/>
      <c r="Q743" s="141"/>
      <c r="R743" s="139"/>
      <c r="S743" s="140"/>
      <c r="T743" s="138"/>
      <c r="U743" s="141"/>
      <c r="V743" s="139"/>
      <c r="W743" s="140"/>
      <c r="X743" s="138"/>
      <c r="Y743" s="141"/>
      <c r="Z743" s="144"/>
      <c r="AA743" s="145"/>
      <c r="AB743" s="172"/>
      <c r="AC743" s="173"/>
      <c r="BI743" s="137" t="s">
        <v>37</v>
      </c>
      <c r="BJ743" s="129">
        <f>B743/B746</f>
        <v>0</v>
      </c>
      <c r="BK743" s="130">
        <f t="shared" ref="BK743" si="14230">C743/C746</f>
        <v>0</v>
      </c>
      <c r="BL743" s="131">
        <f t="shared" ref="BL743" si="14231">D743/D746</f>
        <v>0</v>
      </c>
      <c r="BM743" s="132">
        <f t="shared" ref="BM743" si="14232">E743/E746</f>
        <v>0</v>
      </c>
      <c r="BN743" s="129">
        <f t="shared" ref="BN743" si="14233">F743/F746</f>
        <v>0</v>
      </c>
      <c r="BO743" s="130">
        <f t="shared" ref="BO743" si="14234">G743/G746</f>
        <v>0</v>
      </c>
      <c r="BP743" s="131">
        <f t="shared" ref="BP743" si="14235">H743/H746</f>
        <v>0</v>
      </c>
      <c r="BQ743" s="132">
        <f t="shared" ref="BQ743" si="14236">I743/I746</f>
        <v>0</v>
      </c>
      <c r="BR743" s="129">
        <f t="shared" ref="BR743" si="14237">J743/J746</f>
        <v>0</v>
      </c>
      <c r="BS743" s="130">
        <f t="shared" ref="BS743" si="14238">K743/K746</f>
        <v>0</v>
      </c>
      <c r="BT743" s="131">
        <f t="shared" ref="BT743" si="14239">L743/L746</f>
        <v>0</v>
      </c>
      <c r="BU743" s="129">
        <f t="shared" ref="BU743" si="14240">M743/M746</f>
        <v>0</v>
      </c>
      <c r="BV743" s="133">
        <f t="shared" ref="BV743" si="14241">N743/N746</f>
        <v>0</v>
      </c>
      <c r="BW743" s="134">
        <f t="shared" ref="BW743" si="14242">O743/O746</f>
        <v>0</v>
      </c>
      <c r="BX743" s="129">
        <f t="shared" ref="BX743" si="14243">P743/P746</f>
        <v>0</v>
      </c>
      <c r="BY743" s="130">
        <f t="shared" ref="BY743" si="14244">Q743/Q746</f>
        <v>0</v>
      </c>
      <c r="BZ743" s="131">
        <f t="shared" ref="BZ743" si="14245">R743/R746</f>
        <v>0</v>
      </c>
      <c r="CA743" s="132">
        <f t="shared" ref="CA743" si="14246">S743/S746</f>
        <v>0</v>
      </c>
      <c r="CB743" s="129">
        <f t="shared" ref="CB743" si="14247">T743/T746</f>
        <v>0</v>
      </c>
      <c r="CC743" s="130">
        <f t="shared" ref="CC743" si="14248">U743/U746</f>
        <v>0</v>
      </c>
      <c r="CD743" s="131">
        <f t="shared" ref="CD743" si="14249">V743/V746</f>
        <v>0</v>
      </c>
      <c r="CE743" s="132">
        <f t="shared" ref="CE743" si="14250">W743/W746</f>
        <v>0</v>
      </c>
      <c r="CF743" s="129">
        <f t="shared" ref="CF743" si="14251">X743/X746</f>
        <v>0</v>
      </c>
      <c r="CG743" s="130">
        <f t="shared" ref="CG743" si="14252">Y743/Y746</f>
        <v>0</v>
      </c>
      <c r="CH743" s="131">
        <f t="shared" ref="CH743" si="14253">Z743/Z746</f>
        <v>0</v>
      </c>
      <c r="CI743" s="129">
        <f t="shared" ref="CI743" si="14254">AA743/AA746</f>
        <v>0</v>
      </c>
      <c r="CJ743" s="135">
        <f t="shared" ref="CJ743" si="14255">AB743/AB746</f>
        <v>0</v>
      </c>
      <c r="CK743" s="136">
        <f t="shared" ref="CK743" si="14256">AC743/AC746</f>
        <v>0</v>
      </c>
    </row>
    <row r="744" spans="1:89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/>
      <c r="AC744" s="173"/>
      <c r="BI744" s="146" t="s">
        <v>38</v>
      </c>
      <c r="BJ744" s="129">
        <f>B744/B746</f>
        <v>0</v>
      </c>
      <c r="BK744" s="130">
        <f t="shared" ref="BK744" si="14257">C744/C746</f>
        <v>0</v>
      </c>
      <c r="BL744" s="131">
        <f t="shared" ref="BL744" si="14258">D744/D746</f>
        <v>0</v>
      </c>
      <c r="BM744" s="132">
        <f t="shared" ref="BM744" si="14259">E744/E746</f>
        <v>0</v>
      </c>
      <c r="BN744" s="129">
        <f t="shared" ref="BN744" si="14260">F744/F746</f>
        <v>0</v>
      </c>
      <c r="BO744" s="130">
        <f t="shared" ref="BO744" si="14261">G744/G746</f>
        <v>0</v>
      </c>
      <c r="BP744" s="131">
        <f t="shared" ref="BP744" si="14262">H744/H746</f>
        <v>0</v>
      </c>
      <c r="BQ744" s="132">
        <f t="shared" ref="BQ744" si="14263">I744/I746</f>
        <v>0</v>
      </c>
      <c r="BR744" s="129">
        <f t="shared" ref="BR744" si="14264">J744/J746</f>
        <v>0</v>
      </c>
      <c r="BS744" s="130">
        <f t="shared" ref="BS744" si="14265">K744/K746</f>
        <v>0</v>
      </c>
      <c r="BT744" s="131">
        <f t="shared" ref="BT744" si="14266">L744/L746</f>
        <v>0</v>
      </c>
      <c r="BU744" s="129">
        <f t="shared" ref="BU744" si="14267">M744/M746</f>
        <v>0</v>
      </c>
      <c r="BV744" s="133">
        <f t="shared" ref="BV744" si="14268">N744/N746</f>
        <v>0</v>
      </c>
      <c r="BW744" s="134">
        <f t="shared" ref="BW744" si="14269">O744/O746</f>
        <v>0</v>
      </c>
      <c r="BX744" s="129">
        <f t="shared" ref="BX744" si="14270">P744/P746</f>
        <v>0</v>
      </c>
      <c r="BY744" s="130">
        <f t="shared" ref="BY744" si="14271">Q744/Q746</f>
        <v>0</v>
      </c>
      <c r="BZ744" s="131">
        <f t="shared" ref="BZ744" si="14272">R744/R746</f>
        <v>0</v>
      </c>
      <c r="CA744" s="132">
        <f t="shared" ref="CA744" si="14273">S744/S746</f>
        <v>0</v>
      </c>
      <c r="CB744" s="129">
        <f t="shared" ref="CB744" si="14274">T744/T746</f>
        <v>0</v>
      </c>
      <c r="CC744" s="130">
        <f t="shared" ref="CC744" si="14275">U744/U746</f>
        <v>0</v>
      </c>
      <c r="CD744" s="131">
        <f t="shared" ref="CD744" si="14276">V744/V746</f>
        <v>0</v>
      </c>
      <c r="CE744" s="132">
        <f t="shared" ref="CE744" si="14277">W744/W746</f>
        <v>0</v>
      </c>
      <c r="CF744" s="129">
        <f t="shared" ref="CF744" si="14278">X744/X746</f>
        <v>0</v>
      </c>
      <c r="CG744" s="130">
        <f t="shared" ref="CG744" si="14279">Y744/Y746</f>
        <v>0</v>
      </c>
      <c r="CH744" s="131">
        <f t="shared" ref="CH744" si="14280">Z744/Z746</f>
        <v>0</v>
      </c>
      <c r="CI744" s="129">
        <f t="shared" ref="CI744" si="14281">AA744/AA746</f>
        <v>0</v>
      </c>
      <c r="CJ744" s="135">
        <f t="shared" ref="CJ744" si="14282">AB744/AB746</f>
        <v>0</v>
      </c>
      <c r="CK744" s="136">
        <f t="shared" ref="CK744" si="14283">AC744/AC746</f>
        <v>0</v>
      </c>
    </row>
    <row r="745" spans="1:89" ht="14" thickBot="1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/>
      <c r="AC745" s="173"/>
      <c r="BI745" s="137" t="s">
        <v>39</v>
      </c>
      <c r="BJ745" s="129">
        <f>B745/B746</f>
        <v>0</v>
      </c>
      <c r="BK745" s="130">
        <f t="shared" ref="BK745" si="14284">C745/C746</f>
        <v>0</v>
      </c>
      <c r="BL745" s="131">
        <f t="shared" ref="BL745" si="14285">D745/D746</f>
        <v>0</v>
      </c>
      <c r="BM745" s="132">
        <f t="shared" ref="BM745" si="14286">E745/E746</f>
        <v>0</v>
      </c>
      <c r="BN745" s="129">
        <f t="shared" ref="BN745" si="14287">F745/F746</f>
        <v>0</v>
      </c>
      <c r="BO745" s="130">
        <f t="shared" ref="BO745" si="14288">G745/G746</f>
        <v>0</v>
      </c>
      <c r="BP745" s="131">
        <f t="shared" ref="BP745" si="14289">H745/H746</f>
        <v>0</v>
      </c>
      <c r="BQ745" s="132">
        <f t="shared" ref="BQ745" si="14290">I745/I746</f>
        <v>0</v>
      </c>
      <c r="BR745" s="129">
        <f t="shared" ref="BR745" si="14291">J745/J746</f>
        <v>0</v>
      </c>
      <c r="BS745" s="130">
        <f t="shared" ref="BS745" si="14292">K745/K746</f>
        <v>0</v>
      </c>
      <c r="BT745" s="131">
        <f t="shared" ref="BT745" si="14293">L745/L746</f>
        <v>0</v>
      </c>
      <c r="BU745" s="129">
        <f t="shared" ref="BU745" si="14294">M745/M746</f>
        <v>0</v>
      </c>
      <c r="BV745" s="133">
        <f t="shared" ref="BV745" si="14295">N745/N746</f>
        <v>0</v>
      </c>
      <c r="BW745" s="134">
        <f t="shared" ref="BW745" si="14296">O745/O746</f>
        <v>0</v>
      </c>
      <c r="BX745" s="129">
        <f t="shared" ref="BX745" si="14297">P745/P746</f>
        <v>0</v>
      </c>
      <c r="BY745" s="130">
        <f t="shared" ref="BY745" si="14298">Q745/Q746</f>
        <v>0</v>
      </c>
      <c r="BZ745" s="131">
        <f t="shared" ref="BZ745" si="14299">R745/R746</f>
        <v>0</v>
      </c>
      <c r="CA745" s="132">
        <f t="shared" ref="CA745" si="14300">S745/S746</f>
        <v>0</v>
      </c>
      <c r="CB745" s="129">
        <f t="shared" ref="CB745" si="14301">T745/T746</f>
        <v>0</v>
      </c>
      <c r="CC745" s="130">
        <f t="shared" ref="CC745" si="14302">U745/U746</f>
        <v>0</v>
      </c>
      <c r="CD745" s="131">
        <f t="shared" ref="CD745" si="14303">V745/V746</f>
        <v>0</v>
      </c>
      <c r="CE745" s="132">
        <f t="shared" ref="CE745" si="14304">W745/W746</f>
        <v>0</v>
      </c>
      <c r="CF745" s="129">
        <f t="shared" ref="CF745" si="14305">X745/X746</f>
        <v>0</v>
      </c>
      <c r="CG745" s="130">
        <f t="shared" ref="CG745" si="14306">Y745/Y746</f>
        <v>0</v>
      </c>
      <c r="CH745" s="131">
        <f t="shared" ref="CH745" si="14307">Z745/Z746</f>
        <v>0</v>
      </c>
      <c r="CI745" s="129">
        <f t="shared" ref="CI745" si="14308">AA745/AA746</f>
        <v>0</v>
      </c>
      <c r="CJ745" s="135">
        <f t="shared" ref="CJ745" si="14309">AB745/AB746</f>
        <v>0</v>
      </c>
      <c r="CK745" s="136">
        <f t="shared" ref="CK745" si="14310">AC745/AC746</f>
        <v>0</v>
      </c>
    </row>
    <row r="746" spans="1:89" ht="15" thickTop="1" thickBot="1">
      <c r="A746" s="269" t="s">
        <v>13</v>
      </c>
      <c r="B746" s="20">
        <f t="shared" ref="B746:AA746" si="14311">SUM(B723:B745)</f>
        <v>4663</v>
      </c>
      <c r="C746" s="21">
        <f t="shared" si="14311"/>
        <v>5599</v>
      </c>
      <c r="D746" s="20">
        <f t="shared" si="14311"/>
        <v>2658</v>
      </c>
      <c r="E746" s="21">
        <f t="shared" si="14311"/>
        <v>3303</v>
      </c>
      <c r="F746" s="20">
        <f t="shared" si="14311"/>
        <v>4479</v>
      </c>
      <c r="G746" s="21">
        <f t="shared" si="14311"/>
        <v>4027</v>
      </c>
      <c r="H746" s="20">
        <f t="shared" si="14311"/>
        <v>7406</v>
      </c>
      <c r="I746" s="21">
        <f t="shared" si="14311"/>
        <v>7382</v>
      </c>
      <c r="J746" s="20">
        <f t="shared" si="14311"/>
        <v>1639</v>
      </c>
      <c r="K746" s="21">
        <f t="shared" si="14311"/>
        <v>1340</v>
      </c>
      <c r="L746" s="20">
        <f t="shared" si="14311"/>
        <v>3432</v>
      </c>
      <c r="M746" s="21">
        <f t="shared" si="14311"/>
        <v>3152</v>
      </c>
      <c r="N746" s="20">
        <f t="shared" si="14311"/>
        <v>6259</v>
      </c>
      <c r="O746" s="21">
        <f t="shared" si="14311"/>
        <v>6203</v>
      </c>
      <c r="P746" s="20">
        <f t="shared" si="14311"/>
        <v>3779</v>
      </c>
      <c r="Q746" s="21">
        <f t="shared" si="14311"/>
        <v>3476</v>
      </c>
      <c r="R746" s="20">
        <f t="shared" si="14311"/>
        <v>3993</v>
      </c>
      <c r="S746" s="21">
        <f t="shared" si="14311"/>
        <v>3684</v>
      </c>
      <c r="T746" s="20">
        <f t="shared" si="14311"/>
        <v>1047</v>
      </c>
      <c r="U746" s="21">
        <f t="shared" si="14311"/>
        <v>862</v>
      </c>
      <c r="V746" s="20">
        <f t="shared" si="14311"/>
        <v>4644</v>
      </c>
      <c r="W746" s="21">
        <f t="shared" si="14311"/>
        <v>3820</v>
      </c>
      <c r="X746" s="20">
        <f t="shared" si="14311"/>
        <v>3175</v>
      </c>
      <c r="Y746" s="21">
        <f t="shared" si="14311"/>
        <v>2595</v>
      </c>
      <c r="Z746" s="20">
        <f t="shared" si="14311"/>
        <v>5489</v>
      </c>
      <c r="AA746" s="21">
        <f t="shared" si="14311"/>
        <v>7112</v>
      </c>
      <c r="AB746" s="174">
        <f>SUM(AB722:AB745)</f>
        <v>52663</v>
      </c>
      <c r="AC746" s="175">
        <f t="shared" ref="AC746" si="14312">SUM(AC722:AC745)</f>
        <v>52555</v>
      </c>
      <c r="BI746" s="269" t="s">
        <v>13</v>
      </c>
      <c r="BJ746" s="155">
        <f>SUM(BJ722:BJ745)</f>
        <v>1</v>
      </c>
      <c r="BK746" s="156">
        <f t="shared" ref="BK746:CK746" si="14313">SUM(BK722:BK745)</f>
        <v>1</v>
      </c>
      <c r="BL746" s="155">
        <f t="shared" si="14313"/>
        <v>1</v>
      </c>
      <c r="BM746" s="156">
        <f t="shared" si="14313"/>
        <v>1</v>
      </c>
      <c r="BN746" s="155">
        <f t="shared" si="14313"/>
        <v>1</v>
      </c>
      <c r="BO746" s="156">
        <f t="shared" si="14313"/>
        <v>0.99999999999999989</v>
      </c>
      <c r="BP746" s="155">
        <f t="shared" si="14313"/>
        <v>1</v>
      </c>
      <c r="BQ746" s="156">
        <f t="shared" si="14313"/>
        <v>1.0000000000000002</v>
      </c>
      <c r="BR746" s="155">
        <f t="shared" si="14313"/>
        <v>0.99999999999999989</v>
      </c>
      <c r="BS746" s="156">
        <f t="shared" si="14313"/>
        <v>0.99999999999999989</v>
      </c>
      <c r="BT746" s="155">
        <f t="shared" si="14313"/>
        <v>1</v>
      </c>
      <c r="BU746" s="156">
        <f t="shared" si="14313"/>
        <v>1</v>
      </c>
      <c r="BV746" s="155">
        <f t="shared" si="14313"/>
        <v>1</v>
      </c>
      <c r="BW746" s="156">
        <f t="shared" si="14313"/>
        <v>0.99999999999999989</v>
      </c>
      <c r="BX746" s="155">
        <f t="shared" si="14313"/>
        <v>1.0000000000000002</v>
      </c>
      <c r="BY746" s="156">
        <f t="shared" si="14313"/>
        <v>0.99999999999999989</v>
      </c>
      <c r="BZ746" s="155">
        <f t="shared" si="14313"/>
        <v>1.0000000000000002</v>
      </c>
      <c r="CA746" s="156">
        <f t="shared" si="14313"/>
        <v>1.0000000000000002</v>
      </c>
      <c r="CB746" s="155">
        <f t="shared" si="14313"/>
        <v>1</v>
      </c>
      <c r="CC746" s="156">
        <f t="shared" si="14313"/>
        <v>1</v>
      </c>
      <c r="CD746" s="155">
        <f t="shared" si="14313"/>
        <v>1</v>
      </c>
      <c r="CE746" s="156">
        <f t="shared" si="14313"/>
        <v>0.99999999999999989</v>
      </c>
      <c r="CF746" s="155">
        <f t="shared" si="14313"/>
        <v>1</v>
      </c>
      <c r="CG746" s="156">
        <f t="shared" si="14313"/>
        <v>1</v>
      </c>
      <c r="CH746" s="155">
        <f t="shared" si="14313"/>
        <v>1.0000000000000002</v>
      </c>
      <c r="CI746" s="156">
        <f t="shared" si="14313"/>
        <v>1</v>
      </c>
      <c r="CJ746" s="155">
        <f t="shared" si="14313"/>
        <v>0.99999999999999989</v>
      </c>
      <c r="CK746" s="156">
        <f t="shared" si="14313"/>
        <v>1</v>
      </c>
    </row>
    <row r="747" spans="1:89" ht="14" thickTop="1">
      <c r="A747" s="187"/>
    </row>
    <row r="749" spans="1:89">
      <c r="A749" s="301">
        <f>+A718+1</f>
        <v>44037</v>
      </c>
      <c r="B749" s="301"/>
      <c r="C749" s="301"/>
      <c r="D749" s="301"/>
      <c r="BI749" s="300">
        <f>+BI687+2</f>
        <v>44037</v>
      </c>
      <c r="BJ749" s="300"/>
      <c r="BK749" s="300"/>
      <c r="BL749" s="300"/>
    </row>
    <row r="750" spans="1:89" ht="14" thickBot="1">
      <c r="AE750" s="272" t="s">
        <v>84</v>
      </c>
    </row>
    <row r="751" spans="1:89" ht="15" thickTop="1" thickBot="1">
      <c r="A751" s="298" t="s">
        <v>0</v>
      </c>
      <c r="B751" s="292" t="s">
        <v>1</v>
      </c>
      <c r="C751" s="293"/>
      <c r="D751" s="292" t="s">
        <v>2</v>
      </c>
      <c r="E751" s="293"/>
      <c r="F751" s="292" t="s">
        <v>3</v>
      </c>
      <c r="G751" s="293"/>
      <c r="H751" s="292" t="s">
        <v>4</v>
      </c>
      <c r="I751" s="293"/>
      <c r="J751" s="292" t="s">
        <v>5</v>
      </c>
      <c r="K751" s="293"/>
      <c r="L751" s="292" t="s">
        <v>6</v>
      </c>
      <c r="M751" s="293"/>
      <c r="N751" s="292" t="s">
        <v>7</v>
      </c>
      <c r="O751" s="293"/>
      <c r="P751" s="292" t="s">
        <v>8</v>
      </c>
      <c r="Q751" s="293"/>
      <c r="R751" s="292" t="s">
        <v>9</v>
      </c>
      <c r="S751" s="293"/>
      <c r="T751" s="292" t="s">
        <v>10</v>
      </c>
      <c r="U751" s="293"/>
      <c r="V751" s="292" t="s">
        <v>11</v>
      </c>
      <c r="W751" s="293"/>
      <c r="X751" s="292" t="s">
        <v>12</v>
      </c>
      <c r="Y751" s="293"/>
      <c r="Z751" s="294" t="s">
        <v>40</v>
      </c>
      <c r="AA751" s="295"/>
      <c r="AB751" s="296" t="s">
        <v>41</v>
      </c>
      <c r="AC751" s="297"/>
      <c r="AE751" s="298" t="s">
        <v>0</v>
      </c>
      <c r="AF751" s="292" t="s">
        <v>1</v>
      </c>
      <c r="AG751" s="293"/>
      <c r="AH751" s="292" t="s">
        <v>2</v>
      </c>
      <c r="AI751" s="293"/>
      <c r="AJ751" s="292" t="s">
        <v>3</v>
      </c>
      <c r="AK751" s="293"/>
      <c r="AL751" s="292" t="s">
        <v>4</v>
      </c>
      <c r="AM751" s="293"/>
      <c r="AN751" s="292" t="s">
        <v>5</v>
      </c>
      <c r="AO751" s="293"/>
      <c r="AP751" s="292" t="s">
        <v>6</v>
      </c>
      <c r="AQ751" s="293"/>
      <c r="AR751" s="292" t="s">
        <v>7</v>
      </c>
      <c r="AS751" s="293"/>
      <c r="AT751" s="292" t="s">
        <v>8</v>
      </c>
      <c r="AU751" s="293"/>
      <c r="AV751" s="292" t="s">
        <v>9</v>
      </c>
      <c r="AW751" s="293"/>
      <c r="AX751" s="292" t="s">
        <v>10</v>
      </c>
      <c r="AY751" s="293"/>
      <c r="AZ751" s="292" t="s">
        <v>11</v>
      </c>
      <c r="BA751" s="293"/>
      <c r="BB751" s="292" t="s">
        <v>12</v>
      </c>
      <c r="BC751" s="293"/>
      <c r="BD751" s="294" t="s">
        <v>40</v>
      </c>
      <c r="BE751" s="295"/>
      <c r="BF751" s="296" t="s">
        <v>41</v>
      </c>
      <c r="BG751" s="297"/>
      <c r="BI751" s="298" t="s">
        <v>0</v>
      </c>
      <c r="BJ751" s="292" t="s">
        <v>1</v>
      </c>
      <c r="BK751" s="293"/>
      <c r="BL751" s="292" t="s">
        <v>2</v>
      </c>
      <c r="BM751" s="293"/>
      <c r="BN751" s="292" t="s">
        <v>3</v>
      </c>
      <c r="BO751" s="293"/>
      <c r="BP751" s="292" t="s">
        <v>4</v>
      </c>
      <c r="BQ751" s="293"/>
      <c r="BR751" s="292" t="s">
        <v>5</v>
      </c>
      <c r="BS751" s="293"/>
      <c r="BT751" s="292" t="s">
        <v>6</v>
      </c>
      <c r="BU751" s="293"/>
      <c r="BV751" s="292" t="s">
        <v>7</v>
      </c>
      <c r="BW751" s="293"/>
      <c r="BX751" s="292" t="s">
        <v>8</v>
      </c>
      <c r="BY751" s="293"/>
      <c r="BZ751" s="292" t="s">
        <v>9</v>
      </c>
      <c r="CA751" s="293"/>
      <c r="CB751" s="292" t="s">
        <v>10</v>
      </c>
      <c r="CC751" s="293"/>
      <c r="CD751" s="292" t="s">
        <v>11</v>
      </c>
      <c r="CE751" s="293"/>
      <c r="CF751" s="292" t="s">
        <v>12</v>
      </c>
      <c r="CG751" s="293"/>
      <c r="CH751" s="294" t="s">
        <v>40</v>
      </c>
      <c r="CI751" s="295"/>
      <c r="CJ751" s="292" t="s">
        <v>41</v>
      </c>
      <c r="CK751" s="293"/>
    </row>
    <row r="752" spans="1:89" ht="15" thickTop="1" thickBot="1">
      <c r="A752" s="299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9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9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4" thickTop="1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5" t="str">
        <f>$AE$9</f>
        <v>07:00 - 07:59</v>
      </c>
      <c r="AF753" s="126">
        <f>SUMIF($A$9:$A$32,$AE753,B$753:B$776)</f>
        <v>315</v>
      </c>
      <c r="AG753" s="186">
        <f t="shared" ref="AG753:AV755" si="14314">SUMIF($A$9:$A$32,$AE753,C$753:C$776)</f>
        <v>262</v>
      </c>
      <c r="AH753" s="127">
        <f t="shared" si="14314"/>
        <v>208</v>
      </c>
      <c r="AI753" s="180">
        <f t="shared" si="14314"/>
        <v>196</v>
      </c>
      <c r="AJ753" s="126">
        <f t="shared" si="14314"/>
        <v>303</v>
      </c>
      <c r="AK753" s="128">
        <f t="shared" si="14314"/>
        <v>154</v>
      </c>
      <c r="AL753" s="127">
        <f t="shared" si="14314"/>
        <v>448</v>
      </c>
      <c r="AM753" s="180">
        <f t="shared" si="14314"/>
        <v>330</v>
      </c>
      <c r="AN753" s="126">
        <f t="shared" si="14314"/>
        <v>47</v>
      </c>
      <c r="AO753" s="128">
        <f t="shared" si="14314"/>
        <v>118</v>
      </c>
      <c r="AP753" s="127">
        <f t="shared" si="14314"/>
        <v>127</v>
      </c>
      <c r="AQ753" s="126">
        <f t="shared" si="14314"/>
        <v>266</v>
      </c>
      <c r="AR753" s="179">
        <f t="shared" si="14314"/>
        <v>348</v>
      </c>
      <c r="AS753" s="181">
        <f t="shared" si="14314"/>
        <v>410</v>
      </c>
      <c r="AT753" s="126">
        <f t="shared" si="14314"/>
        <v>257</v>
      </c>
      <c r="AU753" s="128">
        <f t="shared" si="14314"/>
        <v>149</v>
      </c>
      <c r="AV753" s="127">
        <f t="shared" si="14314"/>
        <v>253</v>
      </c>
      <c r="AW753" s="180">
        <f t="shared" ref="AW753:BE755" si="14315">SUMIF($A$9:$A$32,$AE753,S$753:S$776)</f>
        <v>171</v>
      </c>
      <c r="AX753" s="126">
        <f t="shared" si="14315"/>
        <v>32</v>
      </c>
      <c r="AY753" s="128">
        <f t="shared" si="14315"/>
        <v>53</v>
      </c>
      <c r="AZ753" s="127">
        <f t="shared" si="14315"/>
        <v>128</v>
      </c>
      <c r="BA753" s="180">
        <f t="shared" si="14315"/>
        <v>204</v>
      </c>
      <c r="BB753" s="126">
        <f t="shared" si="14315"/>
        <v>180</v>
      </c>
      <c r="BC753" s="128">
        <f t="shared" si="14315"/>
        <v>145</v>
      </c>
      <c r="BD753" s="184">
        <f t="shared" si="14315"/>
        <v>294</v>
      </c>
      <c r="BE753" s="185">
        <f t="shared" si="14315"/>
        <v>382</v>
      </c>
      <c r="BF753" s="170">
        <f>AF753+AH753+AJ753+AL753+AN753+AP753+AR753+AT753+AV753+AX753+AZ753+BB753+BD753</f>
        <v>2940</v>
      </c>
      <c r="BG753" s="171">
        <f>AG753+AI753+AK753+AM753+AO753+AQ753+AS753+AU753+AW753+AY753+BA753+BC753+BE753</f>
        <v>2840</v>
      </c>
      <c r="BI753" s="125" t="s">
        <v>16</v>
      </c>
      <c r="BJ753" s="129">
        <f>B753/B777</f>
        <v>0</v>
      </c>
      <c r="BK753" s="130">
        <f t="shared" ref="BK753" si="14316">C753/C777</f>
        <v>0</v>
      </c>
      <c r="BL753" s="131">
        <f t="shared" ref="BL753" si="14317">D753/D777</f>
        <v>0</v>
      </c>
      <c r="BM753" s="132">
        <f t="shared" ref="BM753" si="14318">E753/E777</f>
        <v>0</v>
      </c>
      <c r="BN753" s="129">
        <f t="shared" ref="BN753" si="14319">F753/F777</f>
        <v>0</v>
      </c>
      <c r="BO753" s="130">
        <f t="shared" ref="BO753" si="14320">G753/G777</f>
        <v>0</v>
      </c>
      <c r="BP753" s="131">
        <f t="shared" ref="BP753" si="14321">H753/H777</f>
        <v>0</v>
      </c>
      <c r="BQ753" s="132">
        <f t="shared" ref="BQ753" si="14322">I753/I777</f>
        <v>0</v>
      </c>
      <c r="BR753" s="129">
        <f t="shared" ref="BR753" si="14323">J753/J777</f>
        <v>0</v>
      </c>
      <c r="BS753" s="130">
        <f t="shared" ref="BS753" si="14324">K753/K777</f>
        <v>0</v>
      </c>
      <c r="BT753" s="131">
        <f t="shared" ref="BT753" si="14325">L753/L777</f>
        <v>0</v>
      </c>
      <c r="BU753" s="129">
        <f t="shared" ref="BU753" si="14326">M753/M777</f>
        <v>0</v>
      </c>
      <c r="BV753" s="133">
        <f t="shared" ref="BV753" si="14327">N753/N777</f>
        <v>0</v>
      </c>
      <c r="BW753" s="134">
        <f t="shared" ref="BW753" si="14328">O753/O777</f>
        <v>0</v>
      </c>
      <c r="BX753" s="129">
        <f t="shared" ref="BX753" si="14329">P753/P777</f>
        <v>0</v>
      </c>
      <c r="BY753" s="130">
        <f t="shared" ref="BY753" si="14330">Q753/Q777</f>
        <v>0</v>
      </c>
      <c r="BZ753" s="131">
        <f t="shared" ref="BZ753" si="14331">R753/R777</f>
        <v>0</v>
      </c>
      <c r="CA753" s="132">
        <f t="shared" ref="CA753" si="14332">S753/S777</f>
        <v>0</v>
      </c>
      <c r="CB753" s="129">
        <f t="shared" ref="CB753" si="14333">T753/T777</f>
        <v>0</v>
      </c>
      <c r="CC753" s="130">
        <f t="shared" ref="CC753" si="14334">U753/U777</f>
        <v>0</v>
      </c>
      <c r="CD753" s="131">
        <f t="shared" ref="CD753" si="14335">V753/V777</f>
        <v>0</v>
      </c>
      <c r="CE753" s="132">
        <f t="shared" ref="CE753" si="14336">W753/W777</f>
        <v>0</v>
      </c>
      <c r="CF753" s="129">
        <f t="shared" ref="CF753" si="14337">X753/X777</f>
        <v>0</v>
      </c>
      <c r="CG753" s="130">
        <f t="shared" ref="CG753" si="14338">Y753/Y777</f>
        <v>0</v>
      </c>
      <c r="CH753" s="131">
        <f t="shared" ref="CH753" si="14339">Z753/Z777</f>
        <v>0</v>
      </c>
      <c r="CI753" s="129">
        <f t="shared" ref="CI753" si="14340">AA753/AA777</f>
        <v>0</v>
      </c>
      <c r="CJ753" s="135">
        <f t="shared" ref="CJ753" si="14341">AB753/AB777</f>
        <v>0</v>
      </c>
      <c r="CK753" s="136">
        <f t="shared" ref="CK753" si="14342">AC753/AC777</f>
        <v>0</v>
      </c>
    </row>
    <row r="754" spans="1:89">
      <c r="A754" s="137" t="s">
        <v>17</v>
      </c>
      <c r="B754" s="189">
        <v>40</v>
      </c>
      <c r="C754" s="190">
        <v>0</v>
      </c>
      <c r="D754" s="191">
        <v>42</v>
      </c>
      <c r="E754" s="192">
        <v>1</v>
      </c>
      <c r="F754" s="189">
        <v>87</v>
      </c>
      <c r="G754" s="193">
        <v>2</v>
      </c>
      <c r="H754" s="191">
        <v>61</v>
      </c>
      <c r="I754" s="192">
        <v>5</v>
      </c>
      <c r="J754" s="189">
        <v>1</v>
      </c>
      <c r="K754" s="193">
        <v>4</v>
      </c>
      <c r="L754" s="191">
        <v>4</v>
      </c>
      <c r="M754" s="189">
        <v>13</v>
      </c>
      <c r="N754" s="194">
        <v>7</v>
      </c>
      <c r="O754" s="195">
        <v>0</v>
      </c>
      <c r="P754" s="189">
        <v>0</v>
      </c>
      <c r="Q754" s="193">
        <v>0</v>
      </c>
      <c r="R754" s="191">
        <v>2</v>
      </c>
      <c r="S754" s="192">
        <v>0</v>
      </c>
      <c r="T754" s="189">
        <v>0</v>
      </c>
      <c r="U754" s="193">
        <v>0</v>
      </c>
      <c r="V754" s="191">
        <v>0</v>
      </c>
      <c r="W754" s="192">
        <v>0</v>
      </c>
      <c r="X754" s="189">
        <v>0</v>
      </c>
      <c r="Y754" s="193">
        <v>0</v>
      </c>
      <c r="Z754" s="191">
        <v>0</v>
      </c>
      <c r="AA754" s="189">
        <v>0</v>
      </c>
      <c r="AB754" s="172">
        <f t="shared" ref="AB754:AB773" si="14343">SUM(B754,D754,F754,H754,J754,L754,N754,P754,R754,T754,V754,X754,Z754)</f>
        <v>244</v>
      </c>
      <c r="AC754" s="173">
        <f t="shared" ref="AC754:AC773" si="14344">SUM(C754,E754,G754,I754,K754,M754,O754,Q754,S754,U754,W754,Y754,AA754)</f>
        <v>25</v>
      </c>
      <c r="AE754" s="277" t="str">
        <f>$AE$10</f>
        <v>08:00 - 08:59</v>
      </c>
      <c r="AF754" s="126">
        <f>SUMIF($A$9:$A$32,$AE754,B$753:B$776)</f>
        <v>314</v>
      </c>
      <c r="AG754" s="190">
        <f t="shared" si="14314"/>
        <v>310</v>
      </c>
      <c r="AH754" s="191">
        <f t="shared" si="14314"/>
        <v>242</v>
      </c>
      <c r="AI754" s="192">
        <f t="shared" si="14314"/>
        <v>133</v>
      </c>
      <c r="AJ754" s="278">
        <f t="shared" si="14314"/>
        <v>341</v>
      </c>
      <c r="AK754" s="193">
        <f t="shared" si="14314"/>
        <v>133</v>
      </c>
      <c r="AL754" s="191">
        <f t="shared" si="14314"/>
        <v>567</v>
      </c>
      <c r="AM754" s="192">
        <f t="shared" si="14314"/>
        <v>415</v>
      </c>
      <c r="AN754" s="278">
        <f t="shared" si="14314"/>
        <v>67</v>
      </c>
      <c r="AO754" s="193">
        <f t="shared" si="14314"/>
        <v>99</v>
      </c>
      <c r="AP754" s="191">
        <f t="shared" si="14314"/>
        <v>104</v>
      </c>
      <c r="AQ754" s="278">
        <f t="shared" si="14314"/>
        <v>313</v>
      </c>
      <c r="AR754" s="194">
        <f t="shared" si="14314"/>
        <v>372</v>
      </c>
      <c r="AS754" s="195">
        <f t="shared" si="14314"/>
        <v>463</v>
      </c>
      <c r="AT754" s="278">
        <f t="shared" si="14314"/>
        <v>243</v>
      </c>
      <c r="AU754" s="193">
        <f t="shared" si="14314"/>
        <v>155</v>
      </c>
      <c r="AV754" s="191">
        <f t="shared" si="14314"/>
        <v>319</v>
      </c>
      <c r="AW754" s="192">
        <f t="shared" si="14315"/>
        <v>179</v>
      </c>
      <c r="AX754" s="278">
        <f t="shared" si="14315"/>
        <v>24</v>
      </c>
      <c r="AY754" s="193">
        <f t="shared" si="14315"/>
        <v>38</v>
      </c>
      <c r="AZ754" s="191">
        <f t="shared" si="14315"/>
        <v>158</v>
      </c>
      <c r="BA754" s="192">
        <f t="shared" si="14315"/>
        <v>295</v>
      </c>
      <c r="BB754" s="278">
        <f t="shared" si="14315"/>
        <v>169</v>
      </c>
      <c r="BC754" s="193">
        <f t="shared" si="14315"/>
        <v>129</v>
      </c>
      <c r="BD754" s="191">
        <f t="shared" si="14315"/>
        <v>346</v>
      </c>
      <c r="BE754" s="278">
        <f t="shared" si="14315"/>
        <v>331</v>
      </c>
      <c r="BF754" s="172">
        <f>SUM(AF754,AH754,AJ754,AL754,AN754,AP754,AR754,AT754,AV754,AX754,AZ754,BB754,BD754)</f>
        <v>3266</v>
      </c>
      <c r="BG754" s="173">
        <f>SUM(AG754,AI754,AK754,AM754,AO754,AQ754,AS754,AU754,AW754,AY754,BA754,BC754,BE754)</f>
        <v>2993</v>
      </c>
      <c r="BI754" s="137" t="s">
        <v>17</v>
      </c>
      <c r="BJ754" s="129">
        <f>B754/B777</f>
        <v>1.0482180293501049E-2</v>
      </c>
      <c r="BK754" s="130">
        <f t="shared" ref="BK754" si="14345">C754/C777</f>
        <v>0</v>
      </c>
      <c r="BL754" s="131">
        <f t="shared" ref="BL754" si="14346">D754/D777</f>
        <v>2.1000000000000001E-2</v>
      </c>
      <c r="BM754" s="132">
        <f t="shared" ref="BM754" si="14347">E754/E777</f>
        <v>3.466204506065858E-4</v>
      </c>
      <c r="BN754" s="129">
        <f t="shared" ref="BN754" si="14348">F754/F777</f>
        <v>2.6228519746759119E-2</v>
      </c>
      <c r="BO754" s="130">
        <f t="shared" ref="BO754" si="14349">G754/G777</f>
        <v>5.2342318764721273E-4</v>
      </c>
      <c r="BP754" s="131">
        <f t="shared" ref="BP754" si="14350">H754/H777</f>
        <v>9.6244872199432001E-3</v>
      </c>
      <c r="BQ754" s="132">
        <f t="shared" ref="BQ754" si="14351">I754/I777</f>
        <v>7.6745970836531081E-4</v>
      </c>
      <c r="BR754" s="129">
        <f t="shared" ref="BR754" si="14352">J754/J777</f>
        <v>9.6993210475266732E-4</v>
      </c>
      <c r="BS754" s="130">
        <f t="shared" ref="BS754" si="14353">K754/K777</f>
        <v>4.5714285714285718E-3</v>
      </c>
      <c r="BT754" s="131">
        <f t="shared" ref="BT754" si="14354">L754/L777</f>
        <v>1.4295925661186562E-3</v>
      </c>
      <c r="BU754" s="129">
        <f t="shared" ref="BU754" si="14355">M754/M777</f>
        <v>5.6131260794473233E-3</v>
      </c>
      <c r="BV754" s="133">
        <f t="shared" ref="BV754" si="14356">N754/N777</f>
        <v>1.2246326102169349E-3</v>
      </c>
      <c r="BW754" s="134">
        <f t="shared" ref="BW754" si="14357">O754/O777</f>
        <v>0</v>
      </c>
      <c r="BX754" s="129">
        <f t="shared" ref="BX754" si="14358">P754/P777</f>
        <v>0</v>
      </c>
      <c r="BY754" s="130">
        <f t="shared" ref="BY754" si="14359">Q754/Q777</f>
        <v>0</v>
      </c>
      <c r="BZ754" s="131">
        <f t="shared" ref="BZ754" si="14360">R754/R777</f>
        <v>5.5493895671476139E-4</v>
      </c>
      <c r="CA754" s="132">
        <f t="shared" ref="CA754" si="14361">S754/S777</f>
        <v>0</v>
      </c>
      <c r="CB754" s="129">
        <f t="shared" ref="CB754" si="14362">T754/T777</f>
        <v>0</v>
      </c>
      <c r="CC754" s="130">
        <f t="shared" ref="CC754" si="14363">U754/U777</f>
        <v>0</v>
      </c>
      <c r="CD754" s="131">
        <f t="shared" ref="CD754" si="14364">V754/V777</f>
        <v>0</v>
      </c>
      <c r="CE754" s="132">
        <f t="shared" ref="CE754" si="14365">W754/W777</f>
        <v>0</v>
      </c>
      <c r="CF754" s="129">
        <f t="shared" ref="CF754" si="14366">X754/X777</f>
        <v>0</v>
      </c>
      <c r="CG754" s="130">
        <f t="shared" ref="CG754" si="14367">Y754/Y777</f>
        <v>0</v>
      </c>
      <c r="CH754" s="131">
        <f t="shared" ref="CH754" si="14368">Z754/Z777</f>
        <v>0</v>
      </c>
      <c r="CI754" s="129">
        <f t="shared" ref="CI754" si="14369">AA754/AA777</f>
        <v>0</v>
      </c>
      <c r="CJ754" s="135">
        <f t="shared" ref="CJ754" si="14370">AB754/AB777</f>
        <v>5.6227675999539119E-3</v>
      </c>
      <c r="CK754" s="136">
        <f t="shared" ref="CK754" si="14371">AC754/AC777</f>
        <v>5.7696745903531037E-4</v>
      </c>
    </row>
    <row r="755" spans="1:89" ht="14" thickBot="1">
      <c r="A755" s="146" t="s">
        <v>18</v>
      </c>
      <c r="B755" s="196">
        <v>134</v>
      </c>
      <c r="C755" s="197">
        <v>0</v>
      </c>
      <c r="D755" s="198">
        <v>78</v>
      </c>
      <c r="E755" s="199">
        <v>3</v>
      </c>
      <c r="F755" s="196">
        <v>240</v>
      </c>
      <c r="G755" s="200">
        <v>5</v>
      </c>
      <c r="H755" s="198">
        <v>231</v>
      </c>
      <c r="I755" s="199">
        <v>56</v>
      </c>
      <c r="J755" s="196">
        <v>27</v>
      </c>
      <c r="K755" s="200">
        <v>28</v>
      </c>
      <c r="L755" s="198">
        <v>56</v>
      </c>
      <c r="M755" s="196">
        <v>74</v>
      </c>
      <c r="N755" s="201">
        <v>163</v>
      </c>
      <c r="O755" s="202">
        <v>192</v>
      </c>
      <c r="P755" s="196">
        <v>127</v>
      </c>
      <c r="Q755" s="200">
        <v>129</v>
      </c>
      <c r="R755" s="198">
        <v>95</v>
      </c>
      <c r="S755" s="199">
        <v>65</v>
      </c>
      <c r="T755" s="196">
        <v>15</v>
      </c>
      <c r="U755" s="200">
        <v>15</v>
      </c>
      <c r="V755" s="198">
        <v>61</v>
      </c>
      <c r="W755" s="199">
        <v>84</v>
      </c>
      <c r="X755" s="196">
        <v>156</v>
      </c>
      <c r="Y755" s="200">
        <v>68</v>
      </c>
      <c r="Z755" s="198">
        <v>153</v>
      </c>
      <c r="AA755" s="196">
        <v>149</v>
      </c>
      <c r="AB755" s="172">
        <f t="shared" si="14343"/>
        <v>1536</v>
      </c>
      <c r="AC755" s="173">
        <f t="shared" si="14344"/>
        <v>868</v>
      </c>
      <c r="AE755" s="275">
        <f>$AE$11</f>
        <v>0</v>
      </c>
      <c r="AF755" s="126">
        <f>SUMIF($A$9:$A$32,$AE755,B$753:B$776)</f>
        <v>0</v>
      </c>
      <c r="AG755" s="197">
        <f t="shared" si="14314"/>
        <v>0</v>
      </c>
      <c r="AH755" s="198">
        <f t="shared" si="14314"/>
        <v>0</v>
      </c>
      <c r="AI755" s="199">
        <f t="shared" si="14314"/>
        <v>0</v>
      </c>
      <c r="AJ755" s="196">
        <f t="shared" si="14314"/>
        <v>0</v>
      </c>
      <c r="AK755" s="200">
        <f t="shared" si="14314"/>
        <v>0</v>
      </c>
      <c r="AL755" s="198">
        <f t="shared" si="14314"/>
        <v>0</v>
      </c>
      <c r="AM755" s="199">
        <f t="shared" si="14314"/>
        <v>0</v>
      </c>
      <c r="AN755" s="196">
        <f t="shared" si="14314"/>
        <v>0</v>
      </c>
      <c r="AO755" s="200">
        <f t="shared" si="14314"/>
        <v>0</v>
      </c>
      <c r="AP755" s="198">
        <f t="shared" si="14314"/>
        <v>0</v>
      </c>
      <c r="AQ755" s="196">
        <f t="shared" si="14314"/>
        <v>0</v>
      </c>
      <c r="AR755" s="201">
        <f t="shared" si="14314"/>
        <v>0</v>
      </c>
      <c r="AS755" s="202">
        <f t="shared" si="14314"/>
        <v>0</v>
      </c>
      <c r="AT755" s="196">
        <f t="shared" si="14314"/>
        <v>0</v>
      </c>
      <c r="AU755" s="200">
        <f t="shared" si="14314"/>
        <v>0</v>
      </c>
      <c r="AV755" s="198">
        <f t="shared" si="14314"/>
        <v>0</v>
      </c>
      <c r="AW755" s="199">
        <f t="shared" si="14315"/>
        <v>0</v>
      </c>
      <c r="AX755" s="196">
        <f t="shared" si="14315"/>
        <v>0</v>
      </c>
      <c r="AY755" s="200">
        <f t="shared" si="14315"/>
        <v>0</v>
      </c>
      <c r="AZ755" s="198">
        <f t="shared" si="14315"/>
        <v>0</v>
      </c>
      <c r="BA755" s="199">
        <f t="shared" si="14315"/>
        <v>0</v>
      </c>
      <c r="BB755" s="196">
        <f t="shared" si="14315"/>
        <v>0</v>
      </c>
      <c r="BC755" s="200">
        <f t="shared" si="14315"/>
        <v>0</v>
      </c>
      <c r="BD755" s="198">
        <f t="shared" si="14315"/>
        <v>0</v>
      </c>
      <c r="BE755" s="196">
        <f t="shared" si="14315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3.5115303983228513E-2</v>
      </c>
      <c r="BK755" s="130">
        <f t="shared" ref="BK755" si="14372">C755/C777</f>
        <v>0</v>
      </c>
      <c r="BL755" s="131">
        <f t="shared" ref="BL755" si="14373">D755/D777</f>
        <v>3.9E-2</v>
      </c>
      <c r="BM755" s="132">
        <f t="shared" ref="BM755" si="14374">E755/E777</f>
        <v>1.0398613518197574E-3</v>
      </c>
      <c r="BN755" s="129">
        <f t="shared" ref="BN755" si="14375">F755/F777</f>
        <v>7.2354537232438954E-2</v>
      </c>
      <c r="BO755" s="130">
        <f t="shared" ref="BO755" si="14376">G755/G777</f>
        <v>1.3085579691180318E-3</v>
      </c>
      <c r="BP755" s="131">
        <f t="shared" ref="BP755" si="14377">H755/H777</f>
        <v>3.6446828652571789E-2</v>
      </c>
      <c r="BQ755" s="132">
        <f t="shared" ref="BQ755" si="14378">I755/I777</f>
        <v>8.5955487336914806E-3</v>
      </c>
      <c r="BR755" s="129">
        <f t="shared" ref="BR755" si="14379">J755/J777</f>
        <v>2.6188166828322017E-2</v>
      </c>
      <c r="BS755" s="130">
        <f t="shared" ref="BS755" si="14380">K755/K777</f>
        <v>3.2000000000000001E-2</v>
      </c>
      <c r="BT755" s="131">
        <f t="shared" ref="BT755" si="14381">L755/L777</f>
        <v>2.0014295925661188E-2</v>
      </c>
      <c r="BU755" s="129">
        <f t="shared" ref="BU755" si="14382">M755/M777</f>
        <v>3.1951640759930913E-2</v>
      </c>
      <c r="BV755" s="133">
        <f t="shared" ref="BV755" si="14383">N755/N777</f>
        <v>2.8516445066480055E-2</v>
      </c>
      <c r="BW755" s="134">
        <f t="shared" ref="BW755" si="14384">O755/O777</f>
        <v>3.8049940546967892E-2</v>
      </c>
      <c r="BX755" s="129">
        <f t="shared" ref="BX755" si="14385">P755/P777</f>
        <v>3.7037037037037035E-2</v>
      </c>
      <c r="BY755" s="130">
        <f t="shared" ref="BY755" si="14386">Q755/Q777</f>
        <v>4.9520153550863727E-2</v>
      </c>
      <c r="BZ755" s="131">
        <f t="shared" ref="BZ755" si="14387">R755/R777</f>
        <v>2.6359600443951164E-2</v>
      </c>
      <c r="CA755" s="132">
        <f t="shared" ref="CA755" si="14388">S755/S777</f>
        <v>2.1423862887277521E-2</v>
      </c>
      <c r="CB755" s="129">
        <f t="shared" ref="CB755" si="14389">T755/T777</f>
        <v>2.5906735751295335E-2</v>
      </c>
      <c r="CC755" s="130">
        <f t="shared" ref="CC755" si="14390">U755/U777</f>
        <v>3.8659793814432991E-2</v>
      </c>
      <c r="CD755" s="131">
        <f t="shared" ref="CD755" si="14391">V755/V777</f>
        <v>1.5852390852390853E-2</v>
      </c>
      <c r="CE755" s="132">
        <f t="shared" ref="CE755" si="14392">W755/W777</f>
        <v>2.5862068965517241E-2</v>
      </c>
      <c r="CF755" s="129">
        <f t="shared" ref="CF755" si="14393">X755/X777</f>
        <v>6.3106796116504854E-2</v>
      </c>
      <c r="CG755" s="130">
        <f t="shared" ref="CG755" si="14394">Y755/Y777</f>
        <v>4.0914560770156441E-2</v>
      </c>
      <c r="CH755" s="131">
        <f t="shared" ref="CH755" si="14395">Z755/Z777</f>
        <v>3.4405217000224871E-2</v>
      </c>
      <c r="CI755" s="129">
        <f t="shared" ref="CI755" si="14396">AA755/AA777</f>
        <v>2.5185936443542934E-2</v>
      </c>
      <c r="CJ755" s="135">
        <f t="shared" ref="CJ755" si="14397">AB755/AB777</f>
        <v>3.5395782924300033E-2</v>
      </c>
      <c r="CK755" s="136">
        <f t="shared" ref="CK755" si="14398">AC755/AC777</f>
        <v>2.0032310177705976E-2</v>
      </c>
    </row>
    <row r="756" spans="1:89" ht="15" thickTop="1" thickBot="1">
      <c r="A756" s="137" t="s">
        <v>19</v>
      </c>
      <c r="B756" s="189">
        <v>213</v>
      </c>
      <c r="C756" s="190">
        <v>166</v>
      </c>
      <c r="D756" s="191">
        <v>159</v>
      </c>
      <c r="E756" s="192">
        <v>131</v>
      </c>
      <c r="F756" s="189">
        <v>286</v>
      </c>
      <c r="G756" s="193">
        <v>143</v>
      </c>
      <c r="H756" s="191">
        <v>376</v>
      </c>
      <c r="I756" s="192">
        <v>352</v>
      </c>
      <c r="J756" s="189">
        <v>34</v>
      </c>
      <c r="K756" s="193">
        <v>88</v>
      </c>
      <c r="L756" s="191">
        <v>91</v>
      </c>
      <c r="M756" s="189">
        <v>154</v>
      </c>
      <c r="N756" s="194">
        <v>310</v>
      </c>
      <c r="O756" s="195">
        <v>340</v>
      </c>
      <c r="P756" s="189">
        <v>216</v>
      </c>
      <c r="Q756" s="193">
        <v>213</v>
      </c>
      <c r="R756" s="191">
        <v>214</v>
      </c>
      <c r="S756" s="192">
        <v>133</v>
      </c>
      <c r="T756" s="189">
        <v>31</v>
      </c>
      <c r="U756" s="193">
        <v>49</v>
      </c>
      <c r="V756" s="191">
        <v>142</v>
      </c>
      <c r="W756" s="192">
        <v>135</v>
      </c>
      <c r="X756" s="189">
        <v>200</v>
      </c>
      <c r="Y756" s="193">
        <v>107</v>
      </c>
      <c r="Z756" s="191">
        <v>237</v>
      </c>
      <c r="AA756" s="189">
        <v>284</v>
      </c>
      <c r="AB756" s="172">
        <f t="shared" si="14343"/>
        <v>2509</v>
      </c>
      <c r="AC756" s="173">
        <f t="shared" si="14344"/>
        <v>2295</v>
      </c>
      <c r="AE756" s="269" t="s">
        <v>13</v>
      </c>
      <c r="AF756" s="20">
        <f t="shared" ref="AF756:BG756" si="14399">SUM(AF753:AF755)</f>
        <v>629</v>
      </c>
      <c r="AG756" s="21">
        <f t="shared" si="14399"/>
        <v>572</v>
      </c>
      <c r="AH756" s="20">
        <f t="shared" si="14399"/>
        <v>450</v>
      </c>
      <c r="AI756" s="21">
        <f t="shared" si="14399"/>
        <v>329</v>
      </c>
      <c r="AJ756" s="20">
        <f t="shared" si="14399"/>
        <v>644</v>
      </c>
      <c r="AK756" s="21">
        <f t="shared" si="14399"/>
        <v>287</v>
      </c>
      <c r="AL756" s="20">
        <f t="shared" si="14399"/>
        <v>1015</v>
      </c>
      <c r="AM756" s="21">
        <f t="shared" si="14399"/>
        <v>745</v>
      </c>
      <c r="AN756" s="20">
        <f t="shared" si="14399"/>
        <v>114</v>
      </c>
      <c r="AO756" s="21">
        <f t="shared" si="14399"/>
        <v>217</v>
      </c>
      <c r="AP756" s="20">
        <f t="shared" si="14399"/>
        <v>231</v>
      </c>
      <c r="AQ756" s="21">
        <f t="shared" si="14399"/>
        <v>579</v>
      </c>
      <c r="AR756" s="20">
        <f t="shared" si="14399"/>
        <v>720</v>
      </c>
      <c r="AS756" s="21">
        <f t="shared" si="14399"/>
        <v>873</v>
      </c>
      <c r="AT756" s="20">
        <f t="shared" si="14399"/>
        <v>500</v>
      </c>
      <c r="AU756" s="21">
        <f t="shared" si="14399"/>
        <v>304</v>
      </c>
      <c r="AV756" s="20">
        <f t="shared" si="14399"/>
        <v>572</v>
      </c>
      <c r="AW756" s="21">
        <f t="shared" si="14399"/>
        <v>350</v>
      </c>
      <c r="AX756" s="20">
        <f t="shared" si="14399"/>
        <v>56</v>
      </c>
      <c r="AY756" s="21">
        <f t="shared" si="14399"/>
        <v>91</v>
      </c>
      <c r="AZ756" s="20">
        <f t="shared" si="14399"/>
        <v>286</v>
      </c>
      <c r="BA756" s="21">
        <f t="shared" si="14399"/>
        <v>499</v>
      </c>
      <c r="BB756" s="20">
        <f t="shared" si="14399"/>
        <v>349</v>
      </c>
      <c r="BC756" s="21">
        <f t="shared" si="14399"/>
        <v>274</v>
      </c>
      <c r="BD756" s="20">
        <f t="shared" si="14399"/>
        <v>640</v>
      </c>
      <c r="BE756" s="21">
        <f t="shared" si="14399"/>
        <v>713</v>
      </c>
      <c r="BF756" s="174">
        <f t="shared" si="14399"/>
        <v>6206</v>
      </c>
      <c r="BG756" s="175">
        <f t="shared" si="14399"/>
        <v>5833</v>
      </c>
      <c r="BI756" s="137" t="s">
        <v>19</v>
      </c>
      <c r="BJ756" s="129">
        <f>B756/B777</f>
        <v>5.5817610062893083E-2</v>
      </c>
      <c r="BK756" s="130">
        <f t="shared" ref="BK756" si="14400">C756/C777</f>
        <v>3.3074317593146045E-2</v>
      </c>
      <c r="BL756" s="131">
        <f t="shared" ref="BL756" si="14401">D756/D777</f>
        <v>7.9500000000000001E-2</v>
      </c>
      <c r="BM756" s="132">
        <f t="shared" ref="BM756" si="14402">E756/E777</f>
        <v>4.540727902946274E-2</v>
      </c>
      <c r="BN756" s="129">
        <f t="shared" ref="BN756" si="14403">F756/F777</f>
        <v>8.6222490201989743E-2</v>
      </c>
      <c r="BO756" s="130">
        <f t="shared" ref="BO756" si="14404">G756/G777</f>
        <v>3.7424757916775714E-2</v>
      </c>
      <c r="BP756" s="131">
        <f t="shared" ref="BP756" si="14405">H756/H777</f>
        <v>5.9324708109813822E-2</v>
      </c>
      <c r="BQ756" s="132">
        <f t="shared" ref="BQ756" si="14406">I756/I777</f>
        <v>5.4029163468917882E-2</v>
      </c>
      <c r="BR756" s="129">
        <f t="shared" ref="BR756" si="14407">J756/J777</f>
        <v>3.2977691561590687E-2</v>
      </c>
      <c r="BS756" s="130">
        <f t="shared" ref="BS756" si="14408">K756/K777</f>
        <v>0.10057142857142858</v>
      </c>
      <c r="BT756" s="131">
        <f t="shared" ref="BT756" si="14409">L756/L777</f>
        <v>3.2523230879199429E-2</v>
      </c>
      <c r="BU756" s="129">
        <f t="shared" ref="BU756" si="14410">M756/M777</f>
        <v>6.6493955094991369E-2</v>
      </c>
      <c r="BV756" s="133">
        <f t="shared" ref="BV756" si="14411">N756/N777</f>
        <v>5.423372988103569E-2</v>
      </c>
      <c r="BW756" s="134">
        <f t="shared" ref="BW756" si="14412">O756/O777</f>
        <v>6.738010305192231E-2</v>
      </c>
      <c r="BX756" s="129">
        <f t="shared" ref="BX756" si="14413">P756/P777</f>
        <v>6.2992125984251968E-2</v>
      </c>
      <c r="BY756" s="130">
        <f t="shared" ref="BY756" si="14414">Q756/Q777</f>
        <v>8.1765834932821496E-2</v>
      </c>
      <c r="BZ756" s="131">
        <f t="shared" ref="BZ756" si="14415">R756/R777</f>
        <v>5.9378468368479466E-2</v>
      </c>
      <c r="CA756" s="132">
        <f t="shared" ref="CA756" si="14416">S756/S777</f>
        <v>4.3836519446275542E-2</v>
      </c>
      <c r="CB756" s="129">
        <f t="shared" ref="CB756" si="14417">T756/T777</f>
        <v>5.3540587219343697E-2</v>
      </c>
      <c r="CC756" s="130">
        <f t="shared" ref="CC756" si="14418">U756/U777</f>
        <v>0.12628865979381443</v>
      </c>
      <c r="CD756" s="131">
        <f t="shared" ref="CD756" si="14419">V756/V777</f>
        <v>3.6902286902286904E-2</v>
      </c>
      <c r="CE756" s="132">
        <f t="shared" ref="CE756" si="14420">W756/W777</f>
        <v>4.1564039408866993E-2</v>
      </c>
      <c r="CF756" s="129">
        <f t="shared" ref="CF756" si="14421">X756/X777</f>
        <v>8.0906148867313912E-2</v>
      </c>
      <c r="CG756" s="130">
        <f t="shared" ref="CG756" si="14422">Y756/Y777</f>
        <v>6.4380264741275575E-2</v>
      </c>
      <c r="CH756" s="131">
        <f t="shared" ref="CH756" si="14423">Z756/Z777</f>
        <v>5.3294355745446366E-2</v>
      </c>
      <c r="CI756" s="129">
        <f t="shared" ref="CI756" si="14424">AA756/AA777</f>
        <v>4.8005409060175794E-2</v>
      </c>
      <c r="CJ756" s="135">
        <f t="shared" ref="CJ756" si="14425">AB756/AB777</f>
        <v>5.7817720935591656E-2</v>
      </c>
      <c r="CK756" s="136">
        <f t="shared" ref="CK756" si="14426">AC756/AC777</f>
        <v>5.2965612739441496E-2</v>
      </c>
    </row>
    <row r="757" spans="1:89" ht="14" thickTop="1">
      <c r="A757" s="146" t="s">
        <v>20</v>
      </c>
      <c r="B757" s="196">
        <v>315</v>
      </c>
      <c r="C757" s="197">
        <v>262</v>
      </c>
      <c r="D757" s="198">
        <v>208</v>
      </c>
      <c r="E757" s="199">
        <v>196</v>
      </c>
      <c r="F757" s="196">
        <v>303</v>
      </c>
      <c r="G757" s="200">
        <v>154</v>
      </c>
      <c r="H757" s="198">
        <v>448</v>
      </c>
      <c r="I757" s="199">
        <v>330</v>
      </c>
      <c r="J757" s="196">
        <v>47</v>
      </c>
      <c r="K757" s="200">
        <v>118</v>
      </c>
      <c r="L757" s="198">
        <v>127</v>
      </c>
      <c r="M757" s="196">
        <v>266</v>
      </c>
      <c r="N757" s="201">
        <v>348</v>
      </c>
      <c r="O757" s="202">
        <v>410</v>
      </c>
      <c r="P757" s="196">
        <v>257</v>
      </c>
      <c r="Q757" s="200">
        <v>149</v>
      </c>
      <c r="R757" s="198">
        <v>253</v>
      </c>
      <c r="S757" s="199">
        <v>171</v>
      </c>
      <c r="T757" s="196">
        <v>32</v>
      </c>
      <c r="U757" s="200">
        <v>53</v>
      </c>
      <c r="V757" s="198">
        <v>128</v>
      </c>
      <c r="W757" s="199">
        <v>204</v>
      </c>
      <c r="X757" s="196">
        <v>180</v>
      </c>
      <c r="Y757" s="200">
        <v>145</v>
      </c>
      <c r="Z757" s="198">
        <v>294</v>
      </c>
      <c r="AA757" s="196">
        <v>382</v>
      </c>
      <c r="AB757" s="172">
        <f t="shared" si="14343"/>
        <v>2940</v>
      </c>
      <c r="AC757" s="173">
        <f t="shared" si="14344"/>
        <v>2840</v>
      </c>
      <c r="BI757" s="146" t="s">
        <v>20</v>
      </c>
      <c r="BJ757" s="129">
        <f>B757/B777</f>
        <v>8.254716981132075E-2</v>
      </c>
      <c r="BK757" s="130">
        <f t="shared" ref="BK757" si="14427">C757/C777</f>
        <v>5.2201633791591949E-2</v>
      </c>
      <c r="BL757" s="131">
        <f t="shared" ref="BL757" si="14428">D757/D777</f>
        <v>0.104</v>
      </c>
      <c r="BM757" s="132">
        <f t="shared" ref="BM757" si="14429">E757/E777</f>
        <v>6.7937608318890813E-2</v>
      </c>
      <c r="BN757" s="129">
        <f t="shared" ref="BN757" si="14430">F757/F777</f>
        <v>9.1347603255954174E-2</v>
      </c>
      <c r="BO757" s="130">
        <f t="shared" ref="BO757" si="14431">G757/G777</f>
        <v>4.0303585448835381E-2</v>
      </c>
      <c r="BP757" s="131">
        <f t="shared" ref="BP757" si="14432">H757/H777</f>
        <v>7.0684758598927103E-2</v>
      </c>
      <c r="BQ757" s="132">
        <f t="shared" ref="BQ757" si="14433">I757/I777</f>
        <v>5.0652340752110517E-2</v>
      </c>
      <c r="BR757" s="129">
        <f t="shared" ref="BR757" si="14434">J757/J777</f>
        <v>4.5586808923375362E-2</v>
      </c>
      <c r="BS757" s="130">
        <f t="shared" ref="BS757" si="14435">K757/K777</f>
        <v>0.13485714285714287</v>
      </c>
      <c r="BT757" s="131">
        <f t="shared" ref="BT757" si="14436">L757/L777</f>
        <v>4.5389563974267334E-2</v>
      </c>
      <c r="BU757" s="129">
        <f t="shared" ref="BU757" si="14437">M757/M777</f>
        <v>0.11485319516407599</v>
      </c>
      <c r="BV757" s="133">
        <f t="shared" ref="BV757" si="14438">N757/N777</f>
        <v>6.0881735479356193E-2</v>
      </c>
      <c r="BW757" s="134">
        <f t="shared" ref="BW757" si="14439">O757/O777</f>
        <v>8.125247720967102E-2</v>
      </c>
      <c r="BX757" s="129">
        <f t="shared" ref="BX757" si="14440">P757/P777</f>
        <v>7.4948964712744245E-2</v>
      </c>
      <c r="BY757" s="130">
        <f t="shared" ref="BY757" si="14441">Q757/Q777</f>
        <v>5.7197696737044147E-2</v>
      </c>
      <c r="BZ757" s="131">
        <f t="shared" ref="BZ757" si="14442">R757/R777</f>
        <v>7.019977802441732E-2</v>
      </c>
      <c r="CA757" s="132">
        <f t="shared" ref="CA757" si="14443">S757/S777</f>
        <v>5.6361239288068556E-2</v>
      </c>
      <c r="CB757" s="129">
        <f t="shared" ref="CB757" si="14444">T757/T777</f>
        <v>5.5267702936096716E-2</v>
      </c>
      <c r="CC757" s="130">
        <f t="shared" ref="CC757" si="14445">U757/U777</f>
        <v>0.13659793814432988</v>
      </c>
      <c r="CD757" s="131">
        <f t="shared" ref="CD757" si="14446">V757/V777</f>
        <v>3.3264033264033266E-2</v>
      </c>
      <c r="CE757" s="132">
        <f t="shared" ref="CE757" si="14447">W757/W777</f>
        <v>6.2807881773399021E-2</v>
      </c>
      <c r="CF757" s="129">
        <f t="shared" ref="CF757" si="14448">X757/X777</f>
        <v>7.281553398058252E-2</v>
      </c>
      <c r="CG757" s="130">
        <f t="shared" ref="CG757" si="14449">Y757/Y777</f>
        <v>8.7244283995186522E-2</v>
      </c>
      <c r="CH757" s="131">
        <f t="shared" ref="CH757" si="14450">Z757/Z777</f>
        <v>6.6111985608275248E-2</v>
      </c>
      <c r="CI757" s="129">
        <f t="shared" ref="CI757" si="14451">AA757/AA777</f>
        <v>6.4570655848546321E-2</v>
      </c>
      <c r="CJ757" s="135">
        <f t="shared" ref="CJ757" si="14452">AB757/AB777</f>
        <v>6.7749740753543036E-2</v>
      </c>
      <c r="CK757" s="136">
        <f t="shared" ref="CK757" si="14453">AC757/AC777</f>
        <v>6.5543503346411264E-2</v>
      </c>
    </row>
    <row r="758" spans="1:89" ht="14" thickBot="1">
      <c r="A758" s="137" t="s">
        <v>21</v>
      </c>
      <c r="B758" s="189">
        <v>314</v>
      </c>
      <c r="C758" s="190">
        <v>310</v>
      </c>
      <c r="D758" s="191">
        <v>242</v>
      </c>
      <c r="E758" s="192">
        <v>133</v>
      </c>
      <c r="F758" s="189">
        <v>341</v>
      </c>
      <c r="G758" s="193">
        <v>133</v>
      </c>
      <c r="H758" s="191">
        <v>567</v>
      </c>
      <c r="I758" s="192">
        <v>415</v>
      </c>
      <c r="J758" s="189">
        <v>67</v>
      </c>
      <c r="K758" s="193">
        <v>99</v>
      </c>
      <c r="L758" s="191">
        <v>104</v>
      </c>
      <c r="M758" s="189">
        <v>313</v>
      </c>
      <c r="N758" s="194">
        <v>372</v>
      </c>
      <c r="O758" s="195">
        <v>463</v>
      </c>
      <c r="P758" s="189">
        <v>243</v>
      </c>
      <c r="Q758" s="193">
        <v>155</v>
      </c>
      <c r="R758" s="191">
        <v>319</v>
      </c>
      <c r="S758" s="192">
        <v>179</v>
      </c>
      <c r="T758" s="189">
        <v>24</v>
      </c>
      <c r="U758" s="193">
        <v>38</v>
      </c>
      <c r="V758" s="191">
        <v>158</v>
      </c>
      <c r="W758" s="192">
        <v>295</v>
      </c>
      <c r="X758" s="189">
        <v>169</v>
      </c>
      <c r="Y758" s="193">
        <v>129</v>
      </c>
      <c r="Z758" s="191">
        <v>346</v>
      </c>
      <c r="AA758" s="189">
        <v>331</v>
      </c>
      <c r="AB758" s="172">
        <f t="shared" si="14343"/>
        <v>3266</v>
      </c>
      <c r="AC758" s="173">
        <f t="shared" si="14344"/>
        <v>2993</v>
      </c>
      <c r="AE758" s="272" t="s">
        <v>85</v>
      </c>
      <c r="BI758" s="137" t="s">
        <v>21</v>
      </c>
      <c r="BJ758" s="129">
        <f>B758/B777</f>
        <v>8.2285115303983233E-2</v>
      </c>
      <c r="BK758" s="130">
        <f t="shared" ref="BK758" si="14454">C758/C777</f>
        <v>6.1765291890814901E-2</v>
      </c>
      <c r="BL758" s="131">
        <f t="shared" ref="BL758" si="14455">D758/D777</f>
        <v>0.121</v>
      </c>
      <c r="BM758" s="132">
        <f t="shared" ref="BM758" si="14456">E758/E777</f>
        <v>4.6100519930675911E-2</v>
      </c>
      <c r="BN758" s="129">
        <f t="shared" ref="BN758" si="14457">F758/F777</f>
        <v>0.10280373831775701</v>
      </c>
      <c r="BO758" s="130">
        <f t="shared" ref="BO758" si="14458">G758/G777</f>
        <v>3.4807641978539652E-2</v>
      </c>
      <c r="BP758" s="131">
        <f t="shared" ref="BP758" si="14459">H758/H777</f>
        <v>8.9460397601767119E-2</v>
      </c>
      <c r="BQ758" s="132">
        <f t="shared" ref="BQ758" si="14460">I758/I777</f>
        <v>6.3699155794320797E-2</v>
      </c>
      <c r="BR758" s="129">
        <f t="shared" ref="BR758" si="14461">J758/J777</f>
        <v>6.4985451018428717E-2</v>
      </c>
      <c r="BS758" s="130">
        <f t="shared" ref="BS758" si="14462">K758/K777</f>
        <v>0.11314285714285714</v>
      </c>
      <c r="BT758" s="131">
        <f t="shared" ref="BT758" si="14463">L758/L777</f>
        <v>3.7169406719085057E-2</v>
      </c>
      <c r="BU758" s="129">
        <f t="shared" ref="BU758" si="14464">M758/M777</f>
        <v>0.13514680483592401</v>
      </c>
      <c r="BV758" s="133">
        <f t="shared" ref="BV758" si="14465">N758/N777</f>
        <v>6.5080475857242831E-2</v>
      </c>
      <c r="BW758" s="134">
        <f t="shared" ref="BW758" si="14466">O758/O777</f>
        <v>9.1755846214823619E-2</v>
      </c>
      <c r="BX758" s="129">
        <f t="shared" ref="BX758" si="14467">P758/P777</f>
        <v>7.0866141732283464E-2</v>
      </c>
      <c r="BY758" s="130">
        <f t="shared" ref="BY758" si="14468">Q758/Q777</f>
        <v>5.9500959692898273E-2</v>
      </c>
      <c r="BZ758" s="131">
        <f t="shared" ref="BZ758" si="14469">R758/R777</f>
        <v>8.8512763596004435E-2</v>
      </c>
      <c r="CA758" s="132">
        <f t="shared" ref="CA758" si="14470">S758/S777</f>
        <v>5.8998022412656559E-2</v>
      </c>
      <c r="CB758" s="129">
        <f t="shared" ref="CB758" si="14471">T758/T777</f>
        <v>4.145077720207254E-2</v>
      </c>
      <c r="CC758" s="130">
        <f t="shared" ref="CC758" si="14472">U758/U777</f>
        <v>9.7938144329896906E-2</v>
      </c>
      <c r="CD758" s="131">
        <f t="shared" ref="CD758" si="14473">V758/V777</f>
        <v>4.1060291060291063E-2</v>
      </c>
      <c r="CE758" s="132">
        <f t="shared" ref="CE758" si="14474">W758/W777</f>
        <v>9.0825123152709353E-2</v>
      </c>
      <c r="CF758" s="129">
        <f t="shared" ref="CF758" si="14475">X758/X777</f>
        <v>6.8365695792880266E-2</v>
      </c>
      <c r="CG758" s="130">
        <f t="shared" ref="CG758" si="14476">Y758/Y777</f>
        <v>7.7617328519855602E-2</v>
      </c>
      <c r="CH758" s="131">
        <f t="shared" ref="CH758" si="14477">Z758/Z777</f>
        <v>7.7805261974364742E-2</v>
      </c>
      <c r="CI758" s="129">
        <f t="shared" ref="CI758" si="14478">AA758/AA777</f>
        <v>5.5949966193373904E-2</v>
      </c>
      <c r="CJ758" s="135">
        <f t="shared" ref="CJ758" si="14479">AB758/AB777</f>
        <v>7.5262126973153584E-2</v>
      </c>
      <c r="CK758" s="136">
        <f t="shared" ref="CK758" si="14480">AC758/AC777</f>
        <v>6.9074544195707369E-2</v>
      </c>
    </row>
    <row r="759" spans="1:89" ht="15" thickTop="1" thickBot="1">
      <c r="A759" s="146" t="s">
        <v>22</v>
      </c>
      <c r="B759" s="196">
        <v>281</v>
      </c>
      <c r="C759" s="197">
        <v>417</v>
      </c>
      <c r="D759" s="198">
        <v>184</v>
      </c>
      <c r="E759" s="199">
        <v>132</v>
      </c>
      <c r="F759" s="196">
        <v>292</v>
      </c>
      <c r="G759" s="200">
        <v>110</v>
      </c>
      <c r="H759" s="198">
        <v>482</v>
      </c>
      <c r="I759" s="199">
        <v>401</v>
      </c>
      <c r="J759" s="196">
        <v>70</v>
      </c>
      <c r="K759" s="200">
        <v>103</v>
      </c>
      <c r="L759" s="198">
        <v>109</v>
      </c>
      <c r="M759" s="196">
        <v>293</v>
      </c>
      <c r="N759" s="201">
        <v>352</v>
      </c>
      <c r="O759" s="202">
        <v>565</v>
      </c>
      <c r="P759" s="196">
        <v>211</v>
      </c>
      <c r="Q759" s="200">
        <v>154</v>
      </c>
      <c r="R759" s="198">
        <v>329</v>
      </c>
      <c r="S759" s="199">
        <v>186</v>
      </c>
      <c r="T759" s="196">
        <v>26</v>
      </c>
      <c r="U759" s="200">
        <v>31</v>
      </c>
      <c r="V759" s="198">
        <v>139</v>
      </c>
      <c r="W759" s="199">
        <v>444</v>
      </c>
      <c r="X759" s="196">
        <v>169</v>
      </c>
      <c r="Y759" s="200">
        <v>116</v>
      </c>
      <c r="Z759" s="198">
        <v>315</v>
      </c>
      <c r="AA759" s="196">
        <v>356</v>
      </c>
      <c r="AB759" s="172">
        <f t="shared" si="14343"/>
        <v>2959</v>
      </c>
      <c r="AC759" s="173">
        <f t="shared" si="14344"/>
        <v>3308</v>
      </c>
      <c r="AE759" s="298" t="s">
        <v>0</v>
      </c>
      <c r="AF759" s="292" t="s">
        <v>1</v>
      </c>
      <c r="AG759" s="293"/>
      <c r="AH759" s="292" t="s">
        <v>2</v>
      </c>
      <c r="AI759" s="293"/>
      <c r="AJ759" s="292" t="s">
        <v>3</v>
      </c>
      <c r="AK759" s="293"/>
      <c r="AL759" s="292" t="s">
        <v>4</v>
      </c>
      <c r="AM759" s="293"/>
      <c r="AN759" s="292" t="s">
        <v>5</v>
      </c>
      <c r="AO759" s="293"/>
      <c r="AP759" s="292" t="s">
        <v>6</v>
      </c>
      <c r="AQ759" s="293"/>
      <c r="AR759" s="292" t="s">
        <v>7</v>
      </c>
      <c r="AS759" s="293"/>
      <c r="AT759" s="292" t="s">
        <v>8</v>
      </c>
      <c r="AU759" s="293"/>
      <c r="AV759" s="292" t="s">
        <v>9</v>
      </c>
      <c r="AW759" s="293"/>
      <c r="AX759" s="292" t="s">
        <v>10</v>
      </c>
      <c r="AY759" s="293"/>
      <c r="AZ759" s="292" t="s">
        <v>11</v>
      </c>
      <c r="BA759" s="293"/>
      <c r="BB759" s="292" t="s">
        <v>12</v>
      </c>
      <c r="BC759" s="293"/>
      <c r="BD759" s="294" t="s">
        <v>40</v>
      </c>
      <c r="BE759" s="295"/>
      <c r="BF759" s="296" t="s">
        <v>41</v>
      </c>
      <c r="BG759" s="297"/>
      <c r="BI759" s="146" t="s">
        <v>22</v>
      </c>
      <c r="BJ759" s="129">
        <f>B759/B777</f>
        <v>7.3637316561844871E-2</v>
      </c>
      <c r="BK759" s="130">
        <f t="shared" ref="BK759" si="14481">C759/C777</f>
        <v>8.3084279736999403E-2</v>
      </c>
      <c r="BL759" s="131">
        <f t="shared" ref="BL759" si="14482">D759/D777</f>
        <v>9.1999999999999998E-2</v>
      </c>
      <c r="BM759" s="132">
        <f t="shared" ref="BM759" si="14483">E759/E777</f>
        <v>4.5753899480069325E-2</v>
      </c>
      <c r="BN759" s="129">
        <f t="shared" ref="BN759" si="14484">F759/F777</f>
        <v>8.8031353632800721E-2</v>
      </c>
      <c r="BO759" s="130">
        <f t="shared" ref="BO759" si="14485">G759/G777</f>
        <v>2.8788275320596704E-2</v>
      </c>
      <c r="BP759" s="131">
        <f t="shared" ref="BP759" si="14486">H759/H777</f>
        <v>7.604922688545282E-2</v>
      </c>
      <c r="BQ759" s="132">
        <f t="shared" ref="BQ759" si="14487">I759/I777</f>
        <v>6.1550268610897928E-2</v>
      </c>
      <c r="BR759" s="129">
        <f t="shared" ref="BR759" si="14488">J759/J777</f>
        <v>6.7895247332686717E-2</v>
      </c>
      <c r="BS759" s="130">
        <f t="shared" ref="BS759" si="14489">K759/K777</f>
        <v>0.11771428571428572</v>
      </c>
      <c r="BT759" s="131">
        <f t="shared" ref="BT759" si="14490">L759/L777</f>
        <v>3.8956397426733382E-2</v>
      </c>
      <c r="BU759" s="129">
        <f t="shared" ref="BU759" si="14491">M759/M777</f>
        <v>0.12651122625215888</v>
      </c>
      <c r="BV759" s="133">
        <f t="shared" ref="BV759" si="14492">N759/N777</f>
        <v>6.1581525542337298E-2</v>
      </c>
      <c r="BW759" s="134">
        <f t="shared" ref="BW759" si="14493">O759/O777</f>
        <v>0.11196987713040031</v>
      </c>
      <c r="BX759" s="129">
        <f t="shared" ref="BX759" si="14494">P759/P777</f>
        <v>6.1533974919801691E-2</v>
      </c>
      <c r="BY759" s="130">
        <f t="shared" ref="BY759" si="14495">Q759/Q777</f>
        <v>5.9117082533589251E-2</v>
      </c>
      <c r="BZ759" s="131">
        <f t="shared" ref="BZ759" si="14496">R759/R777</f>
        <v>9.1287458379578246E-2</v>
      </c>
      <c r="CA759" s="132">
        <f t="shared" ref="CA759" si="14497">S759/S777</f>
        <v>6.1305207646671064E-2</v>
      </c>
      <c r="CB759" s="129">
        <f t="shared" ref="CB759" si="14498">T759/T777</f>
        <v>4.4905008635578586E-2</v>
      </c>
      <c r="CC759" s="130">
        <f t="shared" ref="CC759" si="14499">U759/U777</f>
        <v>7.9896907216494839E-2</v>
      </c>
      <c r="CD759" s="131">
        <f t="shared" ref="CD759" si="14500">V759/V777</f>
        <v>3.6122661122661125E-2</v>
      </c>
      <c r="CE759" s="132">
        <f t="shared" ref="CE759" si="14501">W759/W777</f>
        <v>0.13669950738916256</v>
      </c>
      <c r="CF759" s="129">
        <f t="shared" ref="CF759" si="14502">X759/X777</f>
        <v>6.8365695792880266E-2</v>
      </c>
      <c r="CG759" s="130">
        <f t="shared" ref="CG759" si="14503">Y759/Y777</f>
        <v>6.9795427196149215E-2</v>
      </c>
      <c r="CH759" s="131">
        <f t="shared" ref="CH759" si="14504">Z759/Z777</f>
        <v>7.0834270294580615E-2</v>
      </c>
      <c r="CI759" s="129">
        <f t="shared" ref="CI759" si="14505">AA759/AA777</f>
        <v>6.0175794455713319E-2</v>
      </c>
      <c r="CJ759" s="135">
        <f t="shared" ref="CJ759" si="14506">AB759/AB777</f>
        <v>6.8187579214195188E-2</v>
      </c>
      <c r="CK759" s="136">
        <f t="shared" ref="CK759" si="14507">AC759/AC777</f>
        <v>7.6344334179552276E-2</v>
      </c>
    </row>
    <row r="760" spans="1:89" ht="15" thickTop="1" thickBot="1">
      <c r="A760" s="137" t="s">
        <v>23</v>
      </c>
      <c r="B760" s="189">
        <v>162</v>
      </c>
      <c r="C760" s="190">
        <v>309</v>
      </c>
      <c r="D760" s="191">
        <v>129</v>
      </c>
      <c r="E760" s="192">
        <v>140</v>
      </c>
      <c r="F760" s="189">
        <v>243</v>
      </c>
      <c r="G760" s="193">
        <v>109</v>
      </c>
      <c r="H760" s="191">
        <v>333</v>
      </c>
      <c r="I760" s="192">
        <v>276</v>
      </c>
      <c r="J760" s="189">
        <v>64</v>
      </c>
      <c r="K760" s="193">
        <v>60</v>
      </c>
      <c r="L760" s="191">
        <v>90</v>
      </c>
      <c r="M760" s="189">
        <v>215</v>
      </c>
      <c r="N760" s="194">
        <v>248</v>
      </c>
      <c r="O760" s="195">
        <v>411</v>
      </c>
      <c r="P760" s="189">
        <v>194</v>
      </c>
      <c r="Q760" s="193">
        <v>127</v>
      </c>
      <c r="R760" s="191">
        <v>290</v>
      </c>
      <c r="S760" s="192">
        <v>152</v>
      </c>
      <c r="T760" s="189">
        <v>23</v>
      </c>
      <c r="U760" s="193">
        <v>22</v>
      </c>
      <c r="V760" s="191">
        <v>141</v>
      </c>
      <c r="W760" s="192">
        <v>287</v>
      </c>
      <c r="X760" s="189">
        <v>127</v>
      </c>
      <c r="Y760" s="193">
        <v>75</v>
      </c>
      <c r="Z760" s="191">
        <v>289</v>
      </c>
      <c r="AA760" s="189">
        <v>325</v>
      </c>
      <c r="AB760" s="172">
        <f t="shared" si="14343"/>
        <v>2333</v>
      </c>
      <c r="AC760" s="173">
        <f t="shared" si="14344"/>
        <v>2508</v>
      </c>
      <c r="AE760" s="299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4.2452830188679243E-2</v>
      </c>
      <c r="BK760" s="130">
        <f t="shared" ref="BK760" si="14508">C760/C777</f>
        <v>6.1566049013747758E-2</v>
      </c>
      <c r="BL760" s="131">
        <f t="shared" ref="BL760" si="14509">D760/D777</f>
        <v>6.4500000000000002E-2</v>
      </c>
      <c r="BM760" s="132">
        <f t="shared" ref="BM760" si="14510">E760/E777</f>
        <v>4.852686308492201E-2</v>
      </c>
      <c r="BN760" s="129">
        <f t="shared" ref="BN760" si="14511">F760/F777</f>
        <v>7.3258968947844436E-2</v>
      </c>
      <c r="BO760" s="130">
        <f t="shared" ref="BO760" si="14512">G760/G777</f>
        <v>2.8526563726773094E-2</v>
      </c>
      <c r="BP760" s="131">
        <f t="shared" ref="BP760" si="14513">H760/H777</f>
        <v>5.254023351214894E-2</v>
      </c>
      <c r="BQ760" s="132">
        <f t="shared" ref="BQ760" si="14514">I760/I777</f>
        <v>4.2363775901765155E-2</v>
      </c>
      <c r="BR760" s="129">
        <f t="shared" ref="BR760" si="14515">J760/J777</f>
        <v>6.2075654704170709E-2</v>
      </c>
      <c r="BS760" s="130">
        <f t="shared" ref="BS760" si="14516">K760/K777</f>
        <v>6.8571428571428575E-2</v>
      </c>
      <c r="BT760" s="131">
        <f t="shared" ref="BT760" si="14517">L760/L777</f>
        <v>3.2165832737669764E-2</v>
      </c>
      <c r="BU760" s="129">
        <f t="shared" ref="BU760" si="14518">M760/M777</f>
        <v>9.2832469775474963E-2</v>
      </c>
      <c r="BV760" s="133">
        <f t="shared" ref="BV760" si="14519">N760/N777</f>
        <v>4.3386983904828549E-2</v>
      </c>
      <c r="BW760" s="134">
        <f t="shared" ref="BW760" si="14520">O760/O777</f>
        <v>8.1450653983353147E-2</v>
      </c>
      <c r="BX760" s="129">
        <f t="shared" ref="BX760" si="14521">P760/P777</f>
        <v>5.6576261300670748E-2</v>
      </c>
      <c r="BY760" s="130">
        <f t="shared" ref="BY760" si="14522">Q760/Q777</f>
        <v>4.8752399232245683E-2</v>
      </c>
      <c r="BZ760" s="131">
        <f t="shared" ref="BZ760" si="14523">R760/R777</f>
        <v>8.0466148723640399E-2</v>
      </c>
      <c r="CA760" s="132">
        <f t="shared" ref="CA760" si="14524">S760/S777</f>
        <v>5.0098879367172049E-2</v>
      </c>
      <c r="CB760" s="129">
        <f t="shared" ref="CB760" si="14525">T760/T777</f>
        <v>3.9723661485319514E-2</v>
      </c>
      <c r="CC760" s="130">
        <f t="shared" ref="CC760" si="14526">U760/U777</f>
        <v>5.6701030927835051E-2</v>
      </c>
      <c r="CD760" s="131">
        <f t="shared" ref="CD760" si="14527">V760/V777</f>
        <v>3.6642411642411644E-2</v>
      </c>
      <c r="CE760" s="132">
        <f t="shared" ref="CE760" si="14528">W760/W777</f>
        <v>8.8362068965517238E-2</v>
      </c>
      <c r="CF760" s="129">
        <f t="shared" ref="CF760" si="14529">X760/X777</f>
        <v>5.1375404530744337E-2</v>
      </c>
      <c r="CG760" s="130">
        <f t="shared" ref="CG760" si="14530">Y760/Y777</f>
        <v>4.5126353790613721E-2</v>
      </c>
      <c r="CH760" s="131">
        <f t="shared" ref="CH760" si="14531">Z760/Z777</f>
        <v>6.4987632111535867E-2</v>
      </c>
      <c r="CI760" s="129">
        <f t="shared" ref="CI760" si="14532">AA760/AA777</f>
        <v>5.4935767410412444E-2</v>
      </c>
      <c r="CJ760" s="135">
        <f t="shared" ref="CJ760" si="14533">AB760/AB777</f>
        <v>5.3761954142182281E-2</v>
      </c>
      <c r="CK760" s="136">
        <f t="shared" ref="CK760" si="14534">AC760/AC777</f>
        <v>5.788137549042234E-2</v>
      </c>
    </row>
    <row r="761" spans="1:89" ht="14" thickTop="1">
      <c r="A761" s="146" t="s">
        <v>24</v>
      </c>
      <c r="B761" s="203">
        <v>168</v>
      </c>
      <c r="C761" s="197">
        <v>284</v>
      </c>
      <c r="D761" s="198">
        <v>97</v>
      </c>
      <c r="E761" s="199">
        <v>161</v>
      </c>
      <c r="F761" s="196">
        <v>202</v>
      </c>
      <c r="G761" s="200">
        <v>142</v>
      </c>
      <c r="H761" s="198">
        <v>349</v>
      </c>
      <c r="I761" s="199">
        <v>305</v>
      </c>
      <c r="J761" s="196">
        <v>34</v>
      </c>
      <c r="K761" s="200">
        <v>53</v>
      </c>
      <c r="L761" s="198">
        <v>114</v>
      </c>
      <c r="M761" s="196">
        <v>119</v>
      </c>
      <c r="N761" s="201">
        <v>247</v>
      </c>
      <c r="O761" s="204">
        <v>269</v>
      </c>
      <c r="P761" s="196">
        <v>166</v>
      </c>
      <c r="Q761" s="200">
        <v>117</v>
      </c>
      <c r="R761" s="198">
        <v>229</v>
      </c>
      <c r="S761" s="199">
        <v>124</v>
      </c>
      <c r="T761" s="196">
        <v>19</v>
      </c>
      <c r="U761" s="200">
        <v>25</v>
      </c>
      <c r="V761" s="198">
        <v>145</v>
      </c>
      <c r="W761" s="205">
        <v>198</v>
      </c>
      <c r="X761" s="196">
        <v>117</v>
      </c>
      <c r="Y761" s="200">
        <v>81</v>
      </c>
      <c r="Z761" s="198">
        <v>259</v>
      </c>
      <c r="AA761" s="196">
        <v>330</v>
      </c>
      <c r="AB761" s="172">
        <f t="shared" si="14343"/>
        <v>2146</v>
      </c>
      <c r="AC761" s="173">
        <f t="shared" si="14344"/>
        <v>2208</v>
      </c>
      <c r="AE761" s="275" t="str">
        <f>$AE$17</f>
        <v>17:00 - 17:59</v>
      </c>
      <c r="AF761" s="126">
        <f t="shared" ref="AF761:AU763" si="14535">SUMIF($A$9:$A$32,$AE761,B$753:B$776)</f>
        <v>287</v>
      </c>
      <c r="AG761" s="186">
        <f t="shared" si="14535"/>
        <v>396</v>
      </c>
      <c r="AH761" s="127">
        <f t="shared" si="14535"/>
        <v>138</v>
      </c>
      <c r="AI761" s="180">
        <f t="shared" si="14535"/>
        <v>241</v>
      </c>
      <c r="AJ761" s="126">
        <f t="shared" si="14535"/>
        <v>183</v>
      </c>
      <c r="AK761" s="128">
        <f t="shared" si="14535"/>
        <v>517</v>
      </c>
      <c r="AL761" s="127">
        <f t="shared" si="14535"/>
        <v>515</v>
      </c>
      <c r="AM761" s="180">
        <f t="shared" si="14535"/>
        <v>573</v>
      </c>
      <c r="AN761" s="126">
        <f t="shared" si="14535"/>
        <v>80</v>
      </c>
      <c r="AO761" s="128">
        <f t="shared" si="14535"/>
        <v>25</v>
      </c>
      <c r="AP761" s="127">
        <f t="shared" si="14535"/>
        <v>204</v>
      </c>
      <c r="AQ761" s="126">
        <f t="shared" si="14535"/>
        <v>85</v>
      </c>
      <c r="AR761" s="179">
        <f t="shared" si="14535"/>
        <v>426</v>
      </c>
      <c r="AS761" s="181">
        <f t="shared" si="14535"/>
        <v>324</v>
      </c>
      <c r="AT761" s="126">
        <f t="shared" si="14535"/>
        <v>324</v>
      </c>
      <c r="AU761" s="128">
        <f t="shared" si="14535"/>
        <v>220</v>
      </c>
      <c r="AV761" s="127">
        <f t="shared" ref="AP761:BE763" si="14536">SUMIF($A$9:$A$32,$AE761,R$753:R$776)</f>
        <v>251</v>
      </c>
      <c r="AW761" s="180">
        <f t="shared" si="14536"/>
        <v>233</v>
      </c>
      <c r="AX761" s="126">
        <f t="shared" si="14536"/>
        <v>83</v>
      </c>
      <c r="AY761" s="128">
        <f t="shared" si="14536"/>
        <v>17</v>
      </c>
      <c r="AZ761" s="127">
        <f t="shared" si="14536"/>
        <v>342</v>
      </c>
      <c r="BA761" s="180">
        <f t="shared" si="14536"/>
        <v>216</v>
      </c>
      <c r="BB761" s="126">
        <f t="shared" si="14536"/>
        <v>221</v>
      </c>
      <c r="BC761" s="128">
        <f t="shared" si="14536"/>
        <v>137</v>
      </c>
      <c r="BD761" s="184">
        <f t="shared" si="14536"/>
        <v>420</v>
      </c>
      <c r="BE761" s="185">
        <f t="shared" si="14536"/>
        <v>501</v>
      </c>
      <c r="BF761" s="170">
        <f>AF761+AH761+AJ761+AL761+AN761+AP761+AR761+AT761+AV761+AX761+AZ761+BB761+BD761</f>
        <v>3474</v>
      </c>
      <c r="BG761" s="171">
        <f>AG761+AI761+AK761+AM761+AO761+AQ761+AS761+AU761+AW761+AY761+BA761+BC761+BE761</f>
        <v>3485</v>
      </c>
      <c r="BI761" s="146" t="s">
        <v>24</v>
      </c>
      <c r="BJ761" s="129">
        <f>B761/B777</f>
        <v>4.40251572327044E-2</v>
      </c>
      <c r="BK761" s="130">
        <f t="shared" ref="BK761" si="14537">C761/C777</f>
        <v>5.6584977087069138E-2</v>
      </c>
      <c r="BL761" s="131">
        <f t="shared" ref="BL761" si="14538">D761/D777</f>
        <v>4.8500000000000001E-2</v>
      </c>
      <c r="BM761" s="132">
        <f t="shared" ref="BM761" si="14539">E761/E777</f>
        <v>5.5805892547660309E-2</v>
      </c>
      <c r="BN761" s="129">
        <f t="shared" ref="BN761" si="14540">F761/F777</f>
        <v>6.0898402170636114E-2</v>
      </c>
      <c r="BO761" s="130">
        <f t="shared" ref="BO761" si="14541">G761/G777</f>
        <v>3.7163046322952108E-2</v>
      </c>
      <c r="BP761" s="131">
        <f t="shared" ref="BP761" si="14542">H761/H777</f>
        <v>5.5064689176396342E-2</v>
      </c>
      <c r="BQ761" s="132">
        <f t="shared" ref="BQ761" si="14543">I761/I777</f>
        <v>4.6815042210283958E-2</v>
      </c>
      <c r="BR761" s="129">
        <f t="shared" ref="BR761" si="14544">J761/J777</f>
        <v>3.2977691561590687E-2</v>
      </c>
      <c r="BS761" s="130">
        <f t="shared" ref="BS761" si="14545">K761/K777</f>
        <v>6.0571428571428575E-2</v>
      </c>
      <c r="BT761" s="131">
        <f t="shared" ref="BT761" si="14546">L761/L777</f>
        <v>4.0743388134381699E-2</v>
      </c>
      <c r="BU761" s="129">
        <f t="shared" ref="BU761" si="14547">M761/M777</f>
        <v>5.1381692573402415E-2</v>
      </c>
      <c r="BV761" s="133">
        <f t="shared" ref="BV761" si="14548">N761/N777</f>
        <v>4.3212036389083275E-2</v>
      </c>
      <c r="BW761" s="134">
        <f t="shared" ref="BW761" si="14549">O761/O777</f>
        <v>5.3309552120491481E-2</v>
      </c>
      <c r="BX761" s="129">
        <f t="shared" ref="BX761" si="14550">P761/P777</f>
        <v>4.8410615339749198E-2</v>
      </c>
      <c r="BY761" s="130">
        <f t="shared" ref="BY761" si="14551">Q761/Q777</f>
        <v>4.4913627639155469E-2</v>
      </c>
      <c r="BZ761" s="131">
        <f t="shared" ref="BZ761" si="14552">R761/R777</f>
        <v>6.3540510543840176E-2</v>
      </c>
      <c r="CA761" s="132">
        <f t="shared" ref="CA761" si="14553">S761/S777</f>
        <v>4.0870138431114041E-2</v>
      </c>
      <c r="CB761" s="129">
        <f t="shared" ref="CB761" si="14554">T761/T777</f>
        <v>3.281519861830743E-2</v>
      </c>
      <c r="CC761" s="130">
        <f t="shared" ref="CC761" si="14555">U761/U777</f>
        <v>6.4432989690721643E-2</v>
      </c>
      <c r="CD761" s="131">
        <f t="shared" ref="CD761" si="14556">V761/V777</f>
        <v>3.7681912681912684E-2</v>
      </c>
      <c r="CE761" s="132">
        <f t="shared" ref="CE761" si="14557">W761/W777</f>
        <v>6.0960591133004928E-2</v>
      </c>
      <c r="CF761" s="129">
        <f t="shared" ref="CF761" si="14558">X761/X777</f>
        <v>4.7330097087378641E-2</v>
      </c>
      <c r="CG761" s="130">
        <f t="shared" ref="CG761" si="14559">Y761/Y777</f>
        <v>4.8736462093862815E-2</v>
      </c>
      <c r="CH761" s="131">
        <f t="shared" ref="CH761" si="14560">Z761/Z777</f>
        <v>5.824151113109962E-2</v>
      </c>
      <c r="CI761" s="129">
        <f t="shared" ref="CI761" si="14561">AA761/AA777</f>
        <v>5.5780933062880324E-2</v>
      </c>
      <c r="CJ761" s="135">
        <f t="shared" ref="CJ761" si="14562">AB761/AB777</f>
        <v>4.9452701924184814E-2</v>
      </c>
      <c r="CK761" s="136">
        <f t="shared" ref="CK761" si="14563">AC761/AC777</f>
        <v>5.0957765981998616E-2</v>
      </c>
    </row>
    <row r="762" spans="1:89">
      <c r="A762" s="137" t="s">
        <v>25</v>
      </c>
      <c r="B762" s="206">
        <v>200</v>
      </c>
      <c r="C762" s="190">
        <v>206</v>
      </c>
      <c r="D762" s="191">
        <v>110</v>
      </c>
      <c r="E762" s="192">
        <v>148</v>
      </c>
      <c r="F762" s="189">
        <v>147</v>
      </c>
      <c r="G762" s="193">
        <v>140</v>
      </c>
      <c r="H762" s="191">
        <v>309</v>
      </c>
      <c r="I762" s="192">
        <v>337</v>
      </c>
      <c r="J762" s="189">
        <v>52</v>
      </c>
      <c r="K762" s="190">
        <v>32</v>
      </c>
      <c r="L762" s="191">
        <v>100</v>
      </c>
      <c r="M762" s="189">
        <v>112</v>
      </c>
      <c r="N762" s="194">
        <v>235</v>
      </c>
      <c r="O762" s="207">
        <v>155</v>
      </c>
      <c r="P762" s="189">
        <v>169</v>
      </c>
      <c r="Q762" s="190">
        <v>78</v>
      </c>
      <c r="R762" s="191">
        <v>190</v>
      </c>
      <c r="S762" s="192">
        <v>134</v>
      </c>
      <c r="T762" s="198">
        <v>33</v>
      </c>
      <c r="U762" s="189">
        <v>12</v>
      </c>
      <c r="V762" s="191">
        <v>176</v>
      </c>
      <c r="W762" s="208">
        <v>137</v>
      </c>
      <c r="X762" s="189">
        <v>108</v>
      </c>
      <c r="Y762" s="193">
        <v>69</v>
      </c>
      <c r="Z762" s="191">
        <v>257</v>
      </c>
      <c r="AA762" s="189">
        <v>260</v>
      </c>
      <c r="AB762" s="172">
        <f t="shared" si="14343"/>
        <v>2086</v>
      </c>
      <c r="AC762" s="173">
        <f t="shared" si="14344"/>
        <v>1820</v>
      </c>
      <c r="AE762" s="277" t="str">
        <f>$AE$18</f>
        <v>18:00 - 18:59</v>
      </c>
      <c r="AF762" s="126">
        <f t="shared" si="14535"/>
        <v>388</v>
      </c>
      <c r="AG762" s="190">
        <f t="shared" si="14535"/>
        <v>375</v>
      </c>
      <c r="AH762" s="191">
        <f t="shared" si="14535"/>
        <v>102</v>
      </c>
      <c r="AI762" s="192">
        <f t="shared" si="14535"/>
        <v>240</v>
      </c>
      <c r="AJ762" s="278">
        <f t="shared" si="14535"/>
        <v>149</v>
      </c>
      <c r="AK762" s="193">
        <f t="shared" si="14535"/>
        <v>418</v>
      </c>
      <c r="AL762" s="191">
        <f t="shared" si="14535"/>
        <v>426</v>
      </c>
      <c r="AM762" s="192">
        <f t="shared" si="14535"/>
        <v>604</v>
      </c>
      <c r="AN762" s="278">
        <f t="shared" si="14535"/>
        <v>99</v>
      </c>
      <c r="AO762" s="193">
        <f t="shared" si="14535"/>
        <v>40</v>
      </c>
      <c r="AP762" s="191">
        <f t="shared" si="14536"/>
        <v>363</v>
      </c>
      <c r="AQ762" s="278">
        <f t="shared" si="14536"/>
        <v>94</v>
      </c>
      <c r="AR762" s="194">
        <f t="shared" si="14536"/>
        <v>510</v>
      </c>
      <c r="AS762" s="195">
        <f t="shared" si="14536"/>
        <v>291</v>
      </c>
      <c r="AT762" s="278">
        <f t="shared" si="14536"/>
        <v>204</v>
      </c>
      <c r="AU762" s="193">
        <f t="shared" si="14536"/>
        <v>232</v>
      </c>
      <c r="AV762" s="191">
        <f t="shared" si="14536"/>
        <v>259</v>
      </c>
      <c r="AW762" s="192">
        <f t="shared" si="14536"/>
        <v>265</v>
      </c>
      <c r="AX762" s="278">
        <f t="shared" si="14536"/>
        <v>56</v>
      </c>
      <c r="AY762" s="193">
        <f t="shared" si="14536"/>
        <v>11</v>
      </c>
      <c r="AZ762" s="191">
        <f t="shared" si="14536"/>
        <v>536</v>
      </c>
      <c r="BA762" s="192">
        <f t="shared" si="14536"/>
        <v>203</v>
      </c>
      <c r="BB762" s="278">
        <f t="shared" si="14536"/>
        <v>189</v>
      </c>
      <c r="BC762" s="193">
        <f t="shared" si="14536"/>
        <v>142</v>
      </c>
      <c r="BD762" s="191">
        <f t="shared" si="14536"/>
        <v>304</v>
      </c>
      <c r="BE762" s="278">
        <f t="shared" si="14536"/>
        <v>374</v>
      </c>
      <c r="BF762" s="172">
        <f>SUM(AF762,AH762,AJ762,AL762,AN762,AP762,AR762,AT762,AV762,AX762,AZ762,BB762,BD762)</f>
        <v>3585</v>
      </c>
      <c r="BG762" s="173">
        <f>SUM(AG762,AI762,AK762,AM762,AO762,AQ762,AS762,AU762,AW762,AY762,BA762,BC762,BE762)</f>
        <v>3289</v>
      </c>
      <c r="BI762" s="137" t="s">
        <v>25</v>
      </c>
      <c r="BJ762" s="129">
        <f>B762/B777</f>
        <v>5.2410901467505239E-2</v>
      </c>
      <c r="BK762" s="130">
        <f t="shared" ref="BK762" si="14564">C762/C777</f>
        <v>4.1044032675831836E-2</v>
      </c>
      <c r="BL762" s="131">
        <f t="shared" ref="BL762" si="14565">D762/D777</f>
        <v>5.5E-2</v>
      </c>
      <c r="BM762" s="132">
        <f t="shared" ref="BM762" si="14566">E762/E777</f>
        <v>5.1299826689774695E-2</v>
      </c>
      <c r="BN762" s="129">
        <f t="shared" ref="BN762" si="14567">F762/F777</f>
        <v>4.4317154054868857E-2</v>
      </c>
      <c r="BO762" s="130">
        <f t="shared" ref="BO762" si="14568">G762/G777</f>
        <v>3.6639623135304895E-2</v>
      </c>
      <c r="BP762" s="131">
        <f t="shared" ref="BP762" si="14569">H762/H777</f>
        <v>4.8753550015777851E-2</v>
      </c>
      <c r="BQ762" s="132">
        <f t="shared" ref="BQ762" si="14570">I762/I777</f>
        <v>5.1726784343821948E-2</v>
      </c>
      <c r="BR762" s="129">
        <f t="shared" ref="BR762" si="14571">J762/J777</f>
        <v>5.0436469447138699E-2</v>
      </c>
      <c r="BS762" s="130">
        <f t="shared" ref="BS762" si="14572">K762/K777</f>
        <v>3.6571428571428574E-2</v>
      </c>
      <c r="BT762" s="131">
        <f t="shared" ref="BT762" si="14573">L762/L777</f>
        <v>3.5739814152966405E-2</v>
      </c>
      <c r="BU762" s="129">
        <f t="shared" ref="BU762" si="14574">M762/M777</f>
        <v>4.8359240069084632E-2</v>
      </c>
      <c r="BV762" s="133">
        <f t="shared" ref="BV762" si="14575">N762/N777</f>
        <v>4.1112666200139959E-2</v>
      </c>
      <c r="BW762" s="134">
        <f t="shared" ref="BW762" si="14576">O762/O777</f>
        <v>3.0717399920729291E-2</v>
      </c>
      <c r="BX762" s="129">
        <f t="shared" ref="BX762" si="14577">P762/P777</f>
        <v>4.9285505978419367E-2</v>
      </c>
      <c r="BY762" s="130">
        <f t="shared" ref="BY762" si="14578">Q762/Q777</f>
        <v>2.9942418426103647E-2</v>
      </c>
      <c r="BZ762" s="131">
        <f t="shared" ref="BZ762" si="14579">R762/R777</f>
        <v>5.2719200887902329E-2</v>
      </c>
      <c r="CA762" s="132">
        <f t="shared" ref="CA762" si="14580">S762/S777</f>
        <v>4.4166117336849046E-2</v>
      </c>
      <c r="CB762" s="129">
        <f t="shared" ref="CB762" si="14581">T762/T777</f>
        <v>5.6994818652849742E-2</v>
      </c>
      <c r="CC762" s="130">
        <f t="shared" ref="CC762" si="14582">U762/U777</f>
        <v>3.0927835051546393E-2</v>
      </c>
      <c r="CD762" s="131">
        <f t="shared" ref="CD762" si="14583">V762/V777</f>
        <v>4.5738045738045741E-2</v>
      </c>
      <c r="CE762" s="132">
        <f t="shared" ref="CE762" si="14584">W762/W777</f>
        <v>4.2179802955665022E-2</v>
      </c>
      <c r="CF762" s="129">
        <f t="shared" ref="CF762" si="14585">X762/X777</f>
        <v>4.3689320388349516E-2</v>
      </c>
      <c r="CG762" s="130">
        <f t="shared" ref="CG762" si="14586">Y762/Y777</f>
        <v>4.1516245487364621E-2</v>
      </c>
      <c r="CH762" s="131">
        <f t="shared" ref="CH762" si="14587">Z762/Z777</f>
        <v>5.7791769732403866E-2</v>
      </c>
      <c r="CI762" s="129">
        <f t="shared" ref="CI762" si="14588">AA762/AA777</f>
        <v>4.3948613928329952E-2</v>
      </c>
      <c r="CJ762" s="135">
        <f t="shared" ref="CJ762" si="14589">AB762/AB777</f>
        <v>4.8070054153704342E-2</v>
      </c>
      <c r="CK762" s="136">
        <f t="shared" ref="CK762" si="14590">AC762/AC777</f>
        <v>4.2003231017770599E-2</v>
      </c>
    </row>
    <row r="763" spans="1:89" ht="14" thickBot="1">
      <c r="A763" s="146" t="s">
        <v>26</v>
      </c>
      <c r="B763" s="203">
        <v>183</v>
      </c>
      <c r="C763" s="197">
        <v>268</v>
      </c>
      <c r="D763" s="198">
        <v>81</v>
      </c>
      <c r="E763" s="199">
        <v>149</v>
      </c>
      <c r="F763" s="196">
        <v>167</v>
      </c>
      <c r="G763" s="200">
        <v>157</v>
      </c>
      <c r="H763" s="198">
        <v>353</v>
      </c>
      <c r="I763" s="199">
        <v>384</v>
      </c>
      <c r="J763" s="196">
        <v>35</v>
      </c>
      <c r="K763" s="197">
        <v>36</v>
      </c>
      <c r="L763" s="198">
        <v>102</v>
      </c>
      <c r="M763" s="196">
        <v>117</v>
      </c>
      <c r="N763" s="201">
        <v>272</v>
      </c>
      <c r="O763" s="204">
        <v>255</v>
      </c>
      <c r="P763" s="196">
        <v>204</v>
      </c>
      <c r="Q763" s="197">
        <v>153</v>
      </c>
      <c r="R763" s="198">
        <v>171</v>
      </c>
      <c r="S763" s="199">
        <v>172</v>
      </c>
      <c r="T763" s="196">
        <v>28</v>
      </c>
      <c r="U763" s="200">
        <v>24</v>
      </c>
      <c r="V763" s="198">
        <v>144</v>
      </c>
      <c r="W763" s="205">
        <v>199</v>
      </c>
      <c r="X763" s="196">
        <v>127</v>
      </c>
      <c r="Y763" s="200">
        <v>67</v>
      </c>
      <c r="Z763" s="198">
        <v>241</v>
      </c>
      <c r="AA763" s="196">
        <v>329</v>
      </c>
      <c r="AB763" s="172">
        <f t="shared" si="14343"/>
        <v>2108</v>
      </c>
      <c r="AC763" s="173">
        <f t="shared" si="14344"/>
        <v>2310</v>
      </c>
      <c r="AE763" s="275">
        <f>$AE$19</f>
        <v>0</v>
      </c>
      <c r="AF763" s="126">
        <f t="shared" si="14535"/>
        <v>0</v>
      </c>
      <c r="AG763" s="197">
        <f t="shared" si="14535"/>
        <v>0</v>
      </c>
      <c r="AH763" s="198">
        <f t="shared" si="14535"/>
        <v>0</v>
      </c>
      <c r="AI763" s="199">
        <f t="shared" si="14535"/>
        <v>0</v>
      </c>
      <c r="AJ763" s="196">
        <f t="shared" si="14535"/>
        <v>0</v>
      </c>
      <c r="AK763" s="200">
        <f t="shared" si="14535"/>
        <v>0</v>
      </c>
      <c r="AL763" s="198">
        <f t="shared" si="14535"/>
        <v>0</v>
      </c>
      <c r="AM763" s="199">
        <f t="shared" si="14535"/>
        <v>0</v>
      </c>
      <c r="AN763" s="196">
        <f t="shared" si="14535"/>
        <v>0</v>
      </c>
      <c r="AO763" s="200">
        <f t="shared" si="14535"/>
        <v>0</v>
      </c>
      <c r="AP763" s="198">
        <f t="shared" si="14536"/>
        <v>0</v>
      </c>
      <c r="AQ763" s="196">
        <f t="shared" si="14536"/>
        <v>0</v>
      </c>
      <c r="AR763" s="201">
        <f t="shared" si="14536"/>
        <v>0</v>
      </c>
      <c r="AS763" s="202">
        <f t="shared" si="14536"/>
        <v>0</v>
      </c>
      <c r="AT763" s="196">
        <f t="shared" si="14536"/>
        <v>0</v>
      </c>
      <c r="AU763" s="200">
        <f t="shared" si="14536"/>
        <v>0</v>
      </c>
      <c r="AV763" s="198">
        <f t="shared" si="14536"/>
        <v>0</v>
      </c>
      <c r="AW763" s="199">
        <f t="shared" si="14536"/>
        <v>0</v>
      </c>
      <c r="AX763" s="196">
        <f t="shared" si="14536"/>
        <v>0</v>
      </c>
      <c r="AY763" s="200">
        <f t="shared" si="14536"/>
        <v>0</v>
      </c>
      <c r="AZ763" s="198">
        <f t="shared" si="14536"/>
        <v>0</v>
      </c>
      <c r="BA763" s="199">
        <f t="shared" si="14536"/>
        <v>0</v>
      </c>
      <c r="BB763" s="196">
        <f t="shared" si="14536"/>
        <v>0</v>
      </c>
      <c r="BC763" s="200">
        <f t="shared" si="14536"/>
        <v>0</v>
      </c>
      <c r="BD763" s="198">
        <f t="shared" si="14536"/>
        <v>0</v>
      </c>
      <c r="BE763" s="196">
        <f t="shared" si="14536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4.7955974842767299E-2</v>
      </c>
      <c r="BK763" s="130">
        <f t="shared" ref="BK763" si="14591">C763/C777</f>
        <v>5.3397091053994816E-2</v>
      </c>
      <c r="BL763" s="131">
        <f t="shared" ref="BL763" si="14592">D763/D777</f>
        <v>4.0500000000000001E-2</v>
      </c>
      <c r="BM763" s="132">
        <f t="shared" ref="BM763" si="14593">E763/E777</f>
        <v>5.1646447140381281E-2</v>
      </c>
      <c r="BN763" s="129">
        <f t="shared" ref="BN763" si="14594">F763/F777</f>
        <v>5.034669882423877E-2</v>
      </c>
      <c r="BO763" s="130">
        <f t="shared" ref="BO763" si="14595">G763/G777</f>
        <v>4.10887202303062E-2</v>
      </c>
      <c r="BP763" s="131">
        <f t="shared" ref="BP763" si="14596">H763/H777</f>
        <v>5.5695803092458189E-2</v>
      </c>
      <c r="BQ763" s="132">
        <f t="shared" ref="BQ763" si="14597">I763/I777</f>
        <v>5.8940905602455872E-2</v>
      </c>
      <c r="BR763" s="129">
        <f t="shared" ref="BR763" si="14598">J763/J777</f>
        <v>3.3947623666343359E-2</v>
      </c>
      <c r="BS763" s="130">
        <f t="shared" ref="BS763" si="14599">K763/K777</f>
        <v>4.1142857142857141E-2</v>
      </c>
      <c r="BT763" s="131">
        <f t="shared" ref="BT763" si="14600">L763/L777</f>
        <v>3.6454610436025735E-2</v>
      </c>
      <c r="BU763" s="129">
        <f t="shared" ref="BU763" si="14601">M763/M777</f>
        <v>5.0518134715025906E-2</v>
      </c>
      <c r="BV763" s="133">
        <f t="shared" ref="BV763" si="14602">N763/N777</f>
        <v>4.7585724282715187E-2</v>
      </c>
      <c r="BW763" s="134">
        <f t="shared" ref="BW763" si="14603">O763/O777</f>
        <v>5.0535077288941736E-2</v>
      </c>
      <c r="BX763" s="129">
        <f t="shared" ref="BX763" si="14604">P763/P777</f>
        <v>5.94925634295713E-2</v>
      </c>
      <c r="BY763" s="130">
        <f t="shared" ref="BY763" si="14605">Q763/Q777</f>
        <v>5.8733205374280228E-2</v>
      </c>
      <c r="BZ763" s="131">
        <f t="shared" ref="BZ763" si="14606">R763/R777</f>
        <v>4.7447280799112097E-2</v>
      </c>
      <c r="CA763" s="132">
        <f t="shared" ref="CA763" si="14607">S763/S777</f>
        <v>5.6690837178642053E-2</v>
      </c>
      <c r="CB763" s="129">
        <f t="shared" ref="CB763" si="14608">T763/T777</f>
        <v>4.8359240069084632E-2</v>
      </c>
      <c r="CC763" s="130">
        <f t="shared" ref="CC763" si="14609">U763/U777</f>
        <v>6.1855670103092786E-2</v>
      </c>
      <c r="CD763" s="131">
        <f t="shared" ref="CD763" si="14610">V763/V777</f>
        <v>3.7422037422037424E-2</v>
      </c>
      <c r="CE763" s="132">
        <f t="shared" ref="CE763" si="14611">W763/W777</f>
        <v>6.1268472906403942E-2</v>
      </c>
      <c r="CF763" s="129">
        <f t="shared" ref="CF763" si="14612">X763/X777</f>
        <v>5.1375404530744337E-2</v>
      </c>
      <c r="CG763" s="130">
        <f t="shared" ref="CG763" si="14613">Y763/Y777</f>
        <v>4.0312876052948254E-2</v>
      </c>
      <c r="CH763" s="131">
        <f t="shared" ref="CH763" si="14614">Z763/Z777</f>
        <v>5.4193838542837866E-2</v>
      </c>
      <c r="CI763" s="129">
        <f t="shared" ref="CI763" si="14615">AA763/AA777</f>
        <v>5.5611899932386751E-2</v>
      </c>
      <c r="CJ763" s="135">
        <f t="shared" ref="CJ763" si="14616">AB763/AB777</f>
        <v>4.8577025002880518E-2</v>
      </c>
      <c r="CK763" s="136">
        <f t="shared" ref="CK763" si="14617">AC763/AC777</f>
        <v>5.3311793214862679E-2</v>
      </c>
    </row>
    <row r="764" spans="1:89" ht="15" thickTop="1" thickBot="1">
      <c r="A764" s="137" t="s">
        <v>27</v>
      </c>
      <c r="B764" s="206">
        <v>172</v>
      </c>
      <c r="C764" s="190">
        <v>338</v>
      </c>
      <c r="D764" s="191">
        <v>101</v>
      </c>
      <c r="E764" s="192">
        <v>154</v>
      </c>
      <c r="F764" s="189">
        <v>129</v>
      </c>
      <c r="G764" s="193">
        <v>133</v>
      </c>
      <c r="H764" s="191">
        <v>338</v>
      </c>
      <c r="I764" s="192">
        <v>334</v>
      </c>
      <c r="J764" s="189">
        <v>38</v>
      </c>
      <c r="K764" s="190">
        <v>19</v>
      </c>
      <c r="L764" s="191">
        <v>127</v>
      </c>
      <c r="M764" s="189">
        <v>107</v>
      </c>
      <c r="N764" s="194">
        <v>327</v>
      </c>
      <c r="O764" s="207">
        <v>259</v>
      </c>
      <c r="P764" s="189">
        <v>193</v>
      </c>
      <c r="Q764" s="190">
        <v>105</v>
      </c>
      <c r="R764" s="191">
        <v>184</v>
      </c>
      <c r="S764" s="192">
        <v>147</v>
      </c>
      <c r="T764" s="189">
        <v>22</v>
      </c>
      <c r="U764" s="193">
        <v>20</v>
      </c>
      <c r="V764" s="191">
        <v>195</v>
      </c>
      <c r="W764" s="208">
        <v>166</v>
      </c>
      <c r="X764" s="189">
        <v>133</v>
      </c>
      <c r="Y764" s="193">
        <v>70</v>
      </c>
      <c r="Z764" s="191">
        <v>256</v>
      </c>
      <c r="AA764" s="189">
        <v>368</v>
      </c>
      <c r="AB764" s="172">
        <f t="shared" si="14343"/>
        <v>2215</v>
      </c>
      <c r="AC764" s="173">
        <f t="shared" si="14344"/>
        <v>2220</v>
      </c>
      <c r="AE764" s="269" t="s">
        <v>13</v>
      </c>
      <c r="AF764" s="20">
        <f t="shared" ref="AF764:BG764" si="14618">SUM(AF761:AF763)</f>
        <v>675</v>
      </c>
      <c r="AG764" s="21">
        <f t="shared" si="14618"/>
        <v>771</v>
      </c>
      <c r="AH764" s="20">
        <f t="shared" si="14618"/>
        <v>240</v>
      </c>
      <c r="AI764" s="21">
        <f t="shared" si="14618"/>
        <v>481</v>
      </c>
      <c r="AJ764" s="20">
        <f t="shared" si="14618"/>
        <v>332</v>
      </c>
      <c r="AK764" s="21">
        <f t="shared" si="14618"/>
        <v>935</v>
      </c>
      <c r="AL764" s="20">
        <f t="shared" si="14618"/>
        <v>941</v>
      </c>
      <c r="AM764" s="21">
        <f t="shared" si="14618"/>
        <v>1177</v>
      </c>
      <c r="AN764" s="20">
        <f t="shared" si="14618"/>
        <v>179</v>
      </c>
      <c r="AO764" s="21">
        <f t="shared" si="14618"/>
        <v>65</v>
      </c>
      <c r="AP764" s="20">
        <f t="shared" si="14618"/>
        <v>567</v>
      </c>
      <c r="AQ764" s="21">
        <f t="shared" si="14618"/>
        <v>179</v>
      </c>
      <c r="AR764" s="20">
        <f t="shared" si="14618"/>
        <v>936</v>
      </c>
      <c r="AS764" s="21">
        <f t="shared" si="14618"/>
        <v>615</v>
      </c>
      <c r="AT764" s="20">
        <f t="shared" si="14618"/>
        <v>528</v>
      </c>
      <c r="AU764" s="21">
        <f t="shared" si="14618"/>
        <v>452</v>
      </c>
      <c r="AV764" s="20">
        <f t="shared" si="14618"/>
        <v>510</v>
      </c>
      <c r="AW764" s="21">
        <f t="shared" si="14618"/>
        <v>498</v>
      </c>
      <c r="AX764" s="20">
        <f t="shared" si="14618"/>
        <v>139</v>
      </c>
      <c r="AY764" s="21">
        <f t="shared" si="14618"/>
        <v>28</v>
      </c>
      <c r="AZ764" s="20">
        <f t="shared" si="14618"/>
        <v>878</v>
      </c>
      <c r="BA764" s="21">
        <f t="shared" si="14618"/>
        <v>419</v>
      </c>
      <c r="BB764" s="20">
        <f t="shared" si="14618"/>
        <v>410</v>
      </c>
      <c r="BC764" s="21">
        <f t="shared" si="14618"/>
        <v>279</v>
      </c>
      <c r="BD764" s="20">
        <f t="shared" si="14618"/>
        <v>724</v>
      </c>
      <c r="BE764" s="21">
        <f t="shared" si="14618"/>
        <v>875</v>
      </c>
      <c r="BF764" s="174">
        <f t="shared" si="14618"/>
        <v>7059</v>
      </c>
      <c r="BG764" s="175">
        <f t="shared" si="14618"/>
        <v>6774</v>
      </c>
      <c r="BI764" s="137" t="s">
        <v>27</v>
      </c>
      <c r="BJ764" s="129">
        <f>B764/B777</f>
        <v>4.5073375262054509E-2</v>
      </c>
      <c r="BK764" s="130">
        <f t="shared" ref="BK764" si="14619">C764/C777</f>
        <v>6.7344092448694964E-2</v>
      </c>
      <c r="BL764" s="131">
        <f t="shared" ref="BL764" si="14620">D764/D777</f>
        <v>5.0500000000000003E-2</v>
      </c>
      <c r="BM764" s="132">
        <f t="shared" ref="BM764" si="14621">E764/E777</f>
        <v>5.3379549393414209E-2</v>
      </c>
      <c r="BN764" s="129">
        <f t="shared" ref="BN764" si="14622">F764/F777</f>
        <v>3.8890563762435937E-2</v>
      </c>
      <c r="BO764" s="130">
        <f t="shared" ref="BO764" si="14623">G764/G777</f>
        <v>3.4807641978539652E-2</v>
      </c>
      <c r="BP764" s="131">
        <f t="shared" ref="BP764" si="14624">H764/H777</f>
        <v>5.3329125907226257E-2</v>
      </c>
      <c r="BQ764" s="132">
        <f t="shared" ref="BQ764" si="14625">I764/I777</f>
        <v>5.1266308518802761E-2</v>
      </c>
      <c r="BR764" s="129">
        <f t="shared" ref="BR764" si="14626">J764/J777</f>
        <v>3.6857419980601359E-2</v>
      </c>
      <c r="BS764" s="130">
        <f t="shared" ref="BS764" si="14627">K764/K777</f>
        <v>2.1714285714285714E-2</v>
      </c>
      <c r="BT764" s="131">
        <f t="shared" ref="BT764" si="14628">L764/L777</f>
        <v>4.5389563974267334E-2</v>
      </c>
      <c r="BU764" s="129">
        <f t="shared" ref="BU764" si="14629">M764/M777</f>
        <v>4.6200345423143351E-2</v>
      </c>
      <c r="BV764" s="133">
        <f t="shared" ref="BV764" si="14630">N764/N777</f>
        <v>5.7207837648705386E-2</v>
      </c>
      <c r="BW764" s="134">
        <f t="shared" ref="BW764" si="14631">O764/O777</f>
        <v>5.1327784383670236E-2</v>
      </c>
      <c r="BX764" s="129">
        <f t="shared" ref="BX764" si="14632">P764/P777</f>
        <v>5.6284631087780694E-2</v>
      </c>
      <c r="BY764" s="130">
        <f t="shared" ref="BY764" si="14633">Q764/Q777</f>
        <v>4.0307101727447218E-2</v>
      </c>
      <c r="BZ764" s="131">
        <f t="shared" ref="BZ764" si="14634">R764/R777</f>
        <v>5.1054384017758046E-2</v>
      </c>
      <c r="CA764" s="132">
        <f t="shared" ref="CA764" si="14635">S764/S777</f>
        <v>4.8450889914304546E-2</v>
      </c>
      <c r="CB764" s="129">
        <f t="shared" ref="CB764" si="14636">T764/T777</f>
        <v>3.7996545768566495E-2</v>
      </c>
      <c r="CC764" s="130">
        <f t="shared" ref="CC764" si="14637">U764/U777</f>
        <v>5.1546391752577317E-2</v>
      </c>
      <c r="CD764" s="131">
        <f t="shared" ref="CD764" si="14638">V764/V777</f>
        <v>5.0675675675675678E-2</v>
      </c>
      <c r="CE764" s="132">
        <f t="shared" ref="CE764" si="14639">W764/W777</f>
        <v>5.1108374384236453E-2</v>
      </c>
      <c r="CF764" s="129">
        <f t="shared" ref="CF764" si="14640">X764/X777</f>
        <v>5.3802588996763753E-2</v>
      </c>
      <c r="CG764" s="130">
        <f t="shared" ref="CG764" si="14641">Y764/Y777</f>
        <v>4.2117930204572801E-2</v>
      </c>
      <c r="CH764" s="131">
        <f t="shared" ref="CH764" si="14642">Z764/Z777</f>
        <v>5.7566899033055993E-2</v>
      </c>
      <c r="CI764" s="129">
        <f t="shared" ref="CI764" si="14643">AA764/AA777</f>
        <v>6.220419202163624E-2</v>
      </c>
      <c r="CJ764" s="135">
        <f t="shared" ref="CJ764" si="14644">AB764/AB777</f>
        <v>5.1042746860237354E-2</v>
      </c>
      <c r="CK764" s="136">
        <f t="shared" ref="CK764" si="14645">AC764/AC777</f>
        <v>5.1234710362335567E-2</v>
      </c>
    </row>
    <row r="765" spans="1:89" ht="14" thickTop="1">
      <c r="A765" s="146" t="s">
        <v>28</v>
      </c>
      <c r="B765" s="203">
        <v>208</v>
      </c>
      <c r="C765" s="197">
        <v>307</v>
      </c>
      <c r="D765" s="198">
        <v>87</v>
      </c>
      <c r="E765" s="199">
        <v>202</v>
      </c>
      <c r="F765" s="196">
        <v>172</v>
      </c>
      <c r="G765" s="200">
        <v>261</v>
      </c>
      <c r="H765" s="198">
        <v>405</v>
      </c>
      <c r="I765" s="199">
        <v>415</v>
      </c>
      <c r="J765" s="196">
        <v>67</v>
      </c>
      <c r="K765" s="197">
        <v>25</v>
      </c>
      <c r="L765" s="198">
        <v>205</v>
      </c>
      <c r="M765" s="196">
        <v>93</v>
      </c>
      <c r="N765" s="201">
        <v>408</v>
      </c>
      <c r="O765" s="204">
        <v>253</v>
      </c>
      <c r="P765" s="196">
        <v>235</v>
      </c>
      <c r="Q765" s="197">
        <v>128</v>
      </c>
      <c r="R765" s="198">
        <v>202</v>
      </c>
      <c r="S765" s="199">
        <v>185</v>
      </c>
      <c r="T765" s="196">
        <v>38</v>
      </c>
      <c r="U765" s="200">
        <v>16</v>
      </c>
      <c r="V765" s="198">
        <v>235</v>
      </c>
      <c r="W765" s="205">
        <v>176</v>
      </c>
      <c r="X765" s="196">
        <v>135</v>
      </c>
      <c r="Y765" s="200">
        <v>84</v>
      </c>
      <c r="Z765" s="198">
        <v>298</v>
      </c>
      <c r="AA765" s="196">
        <v>275</v>
      </c>
      <c r="AB765" s="172">
        <f t="shared" si="14343"/>
        <v>2695</v>
      </c>
      <c r="AC765" s="173">
        <f t="shared" si="14344"/>
        <v>2420</v>
      </c>
      <c r="BI765" s="146" t="s">
        <v>28</v>
      </c>
      <c r="BJ765" s="129">
        <f>B765/B777</f>
        <v>5.450733752620545E-2</v>
      </c>
      <c r="BK765" s="130">
        <f t="shared" ref="BK765" si="14646">C765/C777</f>
        <v>6.1167563259613471E-2</v>
      </c>
      <c r="BL765" s="131">
        <f t="shared" ref="BL765" si="14647">D765/D777</f>
        <v>4.3499999999999997E-2</v>
      </c>
      <c r="BM765" s="132">
        <f t="shared" ref="BM765" si="14648">E765/E777</f>
        <v>7.0017331022530327E-2</v>
      </c>
      <c r="BN765" s="129">
        <f t="shared" ref="BN765" si="14649">F765/F777</f>
        <v>5.1854085016581251E-2</v>
      </c>
      <c r="BO765" s="130">
        <f t="shared" ref="BO765" si="14650">G765/G777</f>
        <v>6.8306725987961267E-2</v>
      </c>
      <c r="BP765" s="131">
        <f t="shared" ref="BP765" si="14651">H765/H777</f>
        <v>6.3900284001262228E-2</v>
      </c>
      <c r="BQ765" s="132">
        <f t="shared" ref="BQ765" si="14652">I765/I777</f>
        <v>6.3699155794320797E-2</v>
      </c>
      <c r="BR765" s="129">
        <f t="shared" ref="BR765" si="14653">J765/J777</f>
        <v>6.4985451018428717E-2</v>
      </c>
      <c r="BS765" s="130">
        <f t="shared" ref="BS765" si="14654">K765/K777</f>
        <v>2.8571428571428571E-2</v>
      </c>
      <c r="BT765" s="131">
        <f t="shared" ref="BT765" si="14655">L765/L777</f>
        <v>7.3266619013581127E-2</v>
      </c>
      <c r="BU765" s="129">
        <f t="shared" ref="BU765" si="14656">M765/M777</f>
        <v>4.0155440414507769E-2</v>
      </c>
      <c r="BV765" s="133">
        <f t="shared" ref="BV765" si="14657">N765/N777</f>
        <v>7.1378586424072785E-2</v>
      </c>
      <c r="BW765" s="134">
        <f t="shared" ref="BW765" si="14658">O765/O777</f>
        <v>5.013872374157749E-2</v>
      </c>
      <c r="BX765" s="129">
        <f t="shared" ref="BX765" si="14659">P765/P777</f>
        <v>6.8533100029163019E-2</v>
      </c>
      <c r="BY765" s="130">
        <f t="shared" ref="BY765" si="14660">Q765/Q777</f>
        <v>4.9136276391554705E-2</v>
      </c>
      <c r="BZ765" s="131">
        <f t="shared" ref="BZ765" si="14661">R765/R777</f>
        <v>5.6048834628190901E-2</v>
      </c>
      <c r="CA765" s="132">
        <f t="shared" ref="CA765" si="14662">S765/S777</f>
        <v>6.097560975609756E-2</v>
      </c>
      <c r="CB765" s="129">
        <f t="shared" ref="CB765" si="14663">T765/T777</f>
        <v>6.563039723661486E-2</v>
      </c>
      <c r="CC765" s="130">
        <f t="shared" ref="CC765" si="14664">U765/U777</f>
        <v>4.1237113402061855E-2</v>
      </c>
      <c r="CD765" s="131">
        <f t="shared" ref="CD765" si="14665">V765/V777</f>
        <v>6.1070686070686074E-2</v>
      </c>
      <c r="CE765" s="132">
        <f t="shared" ref="CE765" si="14666">W765/W777</f>
        <v>5.4187192118226604E-2</v>
      </c>
      <c r="CF765" s="129">
        <f t="shared" ref="CF765" si="14667">X765/X777</f>
        <v>5.461165048543689E-2</v>
      </c>
      <c r="CG765" s="130">
        <f t="shared" ref="CG765" si="14668">Y765/Y777</f>
        <v>5.0541516245487361E-2</v>
      </c>
      <c r="CH765" s="131">
        <f t="shared" ref="CH765" si="14669">Z765/Z777</f>
        <v>6.7011468405666741E-2</v>
      </c>
      <c r="CI765" s="129">
        <f t="shared" ref="CI765" si="14670">AA765/AA777</f>
        <v>4.6484110885733607E-2</v>
      </c>
      <c r="CJ765" s="135">
        <f t="shared" ref="CJ765" si="14671">AB765/AB777</f>
        <v>6.2103929024081114E-2</v>
      </c>
      <c r="CK765" s="136">
        <f t="shared" ref="CK765" si="14672">AC765/AC777</f>
        <v>5.5850450034618047E-2</v>
      </c>
    </row>
    <row r="766" spans="1:89">
      <c r="A766" s="137" t="s">
        <v>29</v>
      </c>
      <c r="B766" s="206">
        <v>238</v>
      </c>
      <c r="C766" s="190">
        <v>377</v>
      </c>
      <c r="D766" s="191">
        <v>100</v>
      </c>
      <c r="E766" s="192">
        <v>230</v>
      </c>
      <c r="F766" s="189">
        <v>172</v>
      </c>
      <c r="G766" s="193">
        <v>398</v>
      </c>
      <c r="H766" s="191">
        <v>469</v>
      </c>
      <c r="I766" s="192">
        <v>555</v>
      </c>
      <c r="J766" s="189">
        <v>118</v>
      </c>
      <c r="K766" s="190">
        <v>27</v>
      </c>
      <c r="L766" s="191">
        <v>275</v>
      </c>
      <c r="M766" s="189">
        <v>117</v>
      </c>
      <c r="N766" s="194">
        <v>479</v>
      </c>
      <c r="O766" s="207">
        <v>298</v>
      </c>
      <c r="P766" s="189">
        <v>368</v>
      </c>
      <c r="Q766" s="190">
        <v>173</v>
      </c>
      <c r="R766" s="191">
        <v>224</v>
      </c>
      <c r="S766" s="192">
        <v>243</v>
      </c>
      <c r="T766" s="189">
        <v>89</v>
      </c>
      <c r="U766" s="193">
        <v>21</v>
      </c>
      <c r="V766" s="191">
        <v>302</v>
      </c>
      <c r="W766" s="208">
        <v>209</v>
      </c>
      <c r="X766" s="189">
        <v>216</v>
      </c>
      <c r="Y766" s="193">
        <v>133</v>
      </c>
      <c r="Z766" s="191">
        <v>340</v>
      </c>
      <c r="AA766" s="189">
        <v>424</v>
      </c>
      <c r="AB766" s="172">
        <f t="shared" si="14343"/>
        <v>3390</v>
      </c>
      <c r="AC766" s="173">
        <f t="shared" si="14344"/>
        <v>3205</v>
      </c>
      <c r="BI766" s="137" t="s">
        <v>29</v>
      </c>
      <c r="BJ766" s="129">
        <f>B766/B777</f>
        <v>6.2368972746331235E-2</v>
      </c>
      <c r="BK766" s="130">
        <f t="shared" ref="BK766" si="14673">C766/C777</f>
        <v>7.5114564654313612E-2</v>
      </c>
      <c r="BL766" s="131">
        <f t="shared" ref="BL766" si="14674">D766/D777</f>
        <v>0.05</v>
      </c>
      <c r="BM766" s="132">
        <f t="shared" ref="BM766" si="14675">E766/E777</f>
        <v>7.9722703639514725E-2</v>
      </c>
      <c r="BN766" s="129">
        <f t="shared" ref="BN766" si="14676">F766/F777</f>
        <v>5.1854085016581251E-2</v>
      </c>
      <c r="BO766" s="130">
        <f t="shared" ref="BO766" si="14677">G766/G777</f>
        <v>0.10416121434179534</v>
      </c>
      <c r="BP766" s="131">
        <f t="shared" ref="BP766" si="14678">H766/H777</f>
        <v>7.3998106658251808E-2</v>
      </c>
      <c r="BQ766" s="132">
        <f t="shared" ref="BQ766" si="14679">I766/I777</f>
        <v>8.5188027628549504E-2</v>
      </c>
      <c r="BR766" s="129">
        <f t="shared" ref="BR766" si="14680">J766/J777</f>
        <v>0.11445198836081474</v>
      </c>
      <c r="BS766" s="130">
        <f t="shared" ref="BS766" si="14681">K766/K777</f>
        <v>3.0857142857142857E-2</v>
      </c>
      <c r="BT766" s="131">
        <f t="shared" ref="BT766" si="14682">L766/L777</f>
        <v>9.8284488920657609E-2</v>
      </c>
      <c r="BU766" s="129">
        <f t="shared" ref="BU766" si="14683">M766/M777</f>
        <v>5.0518134715025906E-2</v>
      </c>
      <c r="BV766" s="133">
        <f t="shared" ref="BV766" si="14684">N766/N777</f>
        <v>8.3799860041987403E-2</v>
      </c>
      <c r="BW766" s="134">
        <f t="shared" ref="BW766" si="14685">O766/O777</f>
        <v>5.905667855727309E-2</v>
      </c>
      <c r="BX766" s="129">
        <f t="shared" ref="BX766" si="14686">P766/P777</f>
        <v>0.10731991834354039</v>
      </c>
      <c r="BY766" s="130">
        <f t="shared" ref="BY766" si="14687">Q766/Q777</f>
        <v>6.6410748560460656E-2</v>
      </c>
      <c r="BZ766" s="131">
        <f t="shared" ref="BZ766" si="14688">R766/R777</f>
        <v>6.2153163152053277E-2</v>
      </c>
      <c r="CA766" s="132">
        <f t="shared" ref="CA766" si="14689">S766/S777</f>
        <v>8.0092287409360585E-2</v>
      </c>
      <c r="CB766" s="129">
        <f t="shared" ref="CB766" si="14690">T766/T777</f>
        <v>0.153713298791019</v>
      </c>
      <c r="CC766" s="130">
        <f t="shared" ref="CC766" si="14691">U766/U777</f>
        <v>5.4123711340206188E-2</v>
      </c>
      <c r="CD766" s="131">
        <f t="shared" ref="CD766" si="14692">V766/V777</f>
        <v>7.8482328482328487E-2</v>
      </c>
      <c r="CE766" s="132">
        <f t="shared" ref="CE766" si="14693">W766/W777</f>
        <v>6.4347290640394086E-2</v>
      </c>
      <c r="CF766" s="129">
        <f t="shared" ref="CF766" si="14694">X766/X777</f>
        <v>8.7378640776699032E-2</v>
      </c>
      <c r="CG766" s="130">
        <f t="shared" ref="CG766" si="14695">Y766/Y777</f>
        <v>8.0024067388688322E-2</v>
      </c>
      <c r="CH766" s="131">
        <f t="shared" ref="CH766" si="14696">Z766/Z777</f>
        <v>7.6456037778277489E-2</v>
      </c>
      <c r="CI766" s="129">
        <f t="shared" ref="CI766" si="14697">AA766/AA777</f>
        <v>7.1670047329276537E-2</v>
      </c>
      <c r="CJ766" s="135">
        <f t="shared" ref="CJ766" si="14698">AB766/AB777</f>
        <v>7.8119599032146561E-2</v>
      </c>
      <c r="CK766" s="136">
        <f t="shared" ref="CK766" si="14699">AC766/AC777</f>
        <v>7.39672282483268E-2</v>
      </c>
    </row>
    <row r="767" spans="1:89">
      <c r="A767" s="146" t="s">
        <v>30</v>
      </c>
      <c r="B767" s="203">
        <v>287</v>
      </c>
      <c r="C767" s="197">
        <v>396</v>
      </c>
      <c r="D767" s="198">
        <v>138</v>
      </c>
      <c r="E767" s="199">
        <v>241</v>
      </c>
      <c r="F767" s="196">
        <v>183</v>
      </c>
      <c r="G767" s="200">
        <v>517</v>
      </c>
      <c r="H767" s="198">
        <v>515</v>
      </c>
      <c r="I767" s="199">
        <v>573</v>
      </c>
      <c r="J767" s="196">
        <v>80</v>
      </c>
      <c r="K767" s="197">
        <v>25</v>
      </c>
      <c r="L767" s="198">
        <v>204</v>
      </c>
      <c r="M767" s="196">
        <v>85</v>
      </c>
      <c r="N767" s="201">
        <v>426</v>
      </c>
      <c r="O767" s="204">
        <v>324</v>
      </c>
      <c r="P767" s="196">
        <v>324</v>
      </c>
      <c r="Q767" s="197">
        <v>220</v>
      </c>
      <c r="R767" s="198">
        <v>251</v>
      </c>
      <c r="S767" s="199">
        <v>233</v>
      </c>
      <c r="T767" s="196">
        <v>83</v>
      </c>
      <c r="U767" s="200">
        <v>17</v>
      </c>
      <c r="V767" s="198">
        <v>342</v>
      </c>
      <c r="W767" s="205">
        <v>216</v>
      </c>
      <c r="X767" s="196">
        <v>221</v>
      </c>
      <c r="Y767" s="200">
        <v>137</v>
      </c>
      <c r="Z767" s="198">
        <v>420</v>
      </c>
      <c r="AA767" s="196">
        <v>501</v>
      </c>
      <c r="AB767" s="172">
        <f t="shared" si="14343"/>
        <v>3474</v>
      </c>
      <c r="AC767" s="173">
        <f t="shared" si="14344"/>
        <v>3485</v>
      </c>
      <c r="BI767" s="146" t="s">
        <v>30</v>
      </c>
      <c r="BJ767" s="129">
        <f>B767/B777</f>
        <v>7.5209643605870027E-2</v>
      </c>
      <c r="BK767" s="130">
        <f t="shared" ref="BK767" si="14700">C767/C777</f>
        <v>7.8900179318589364E-2</v>
      </c>
      <c r="BL767" s="131">
        <f t="shared" ref="BL767" si="14701">D767/D777</f>
        <v>6.9000000000000006E-2</v>
      </c>
      <c r="BM767" s="132">
        <f t="shared" ref="BM767" si="14702">E767/E777</f>
        <v>8.3535528596187181E-2</v>
      </c>
      <c r="BN767" s="129">
        <f t="shared" ref="BN767" si="14703">F767/F777</f>
        <v>5.5170334639734697E-2</v>
      </c>
      <c r="BO767" s="130">
        <f t="shared" ref="BO767" si="14704">G767/G777</f>
        <v>0.13530489400680451</v>
      </c>
      <c r="BP767" s="131">
        <f t="shared" ref="BP767" si="14705">H767/H777</f>
        <v>8.1255916692963073E-2</v>
      </c>
      <c r="BQ767" s="132">
        <f t="shared" ref="BQ767" si="14706">I767/I777</f>
        <v>8.7950882578664624E-2</v>
      </c>
      <c r="BR767" s="129">
        <f t="shared" ref="BR767" si="14707">J767/J777</f>
        <v>7.7594568380213391E-2</v>
      </c>
      <c r="BS767" s="130">
        <f t="shared" ref="BS767" si="14708">K767/K777</f>
        <v>2.8571428571428571E-2</v>
      </c>
      <c r="BT767" s="131">
        <f t="shared" ref="BT767" si="14709">L767/L777</f>
        <v>7.290922087205147E-2</v>
      </c>
      <c r="BU767" s="129">
        <f t="shared" ref="BU767" si="14710">M767/M777</f>
        <v>3.670120898100173E-2</v>
      </c>
      <c r="BV767" s="133">
        <f t="shared" ref="BV767" si="14711">N767/N777</f>
        <v>7.4527641707487755E-2</v>
      </c>
      <c r="BW767" s="134">
        <f t="shared" ref="BW767" si="14712">O767/O777</f>
        <v>6.4209274673008326E-2</v>
      </c>
      <c r="BX767" s="129">
        <f t="shared" ref="BX767" si="14713">P767/P777</f>
        <v>9.4488188976377951E-2</v>
      </c>
      <c r="BY767" s="130">
        <f t="shared" ref="BY767" si="14714">Q767/Q777</f>
        <v>8.4452975047984644E-2</v>
      </c>
      <c r="BZ767" s="131">
        <f t="shared" ref="BZ767" si="14715">R767/R777</f>
        <v>6.9644839067702552E-2</v>
      </c>
      <c r="CA767" s="132">
        <f t="shared" ref="CA767" si="14716">S767/S777</f>
        <v>7.6796308503625579E-2</v>
      </c>
      <c r="CB767" s="129">
        <f t="shared" ref="CB767" si="14717">T767/T777</f>
        <v>0.14335060449050085</v>
      </c>
      <c r="CC767" s="130">
        <f t="shared" ref="CC767" si="14718">U767/U777</f>
        <v>4.3814432989690719E-2</v>
      </c>
      <c r="CD767" s="131">
        <f t="shared" ref="CD767" si="14719">V767/V777</f>
        <v>8.8877338877338882E-2</v>
      </c>
      <c r="CE767" s="132">
        <f t="shared" ref="CE767" si="14720">W767/W777</f>
        <v>6.6502463054187194E-2</v>
      </c>
      <c r="CF767" s="129">
        <f t="shared" ref="CF767" si="14721">X767/X777</f>
        <v>8.9401294498381884E-2</v>
      </c>
      <c r="CG767" s="130">
        <f t="shared" ref="CG767" si="14722">Y767/Y777</f>
        <v>8.2430806257521055E-2</v>
      </c>
      <c r="CH767" s="131">
        <f t="shared" ref="CH767" si="14723">Z767/Z777</f>
        <v>9.4445693726107491E-2</v>
      </c>
      <c r="CI767" s="129">
        <f t="shared" ref="CI767" si="14724">AA767/AA777</f>
        <v>8.4685598377281943E-2</v>
      </c>
      <c r="CJ767" s="135">
        <f t="shared" ref="CJ767" si="14725">AB767/AB777</f>
        <v>8.0055305910819219E-2</v>
      </c>
      <c r="CK767" s="136">
        <f t="shared" ref="CK767" si="14726">AC767/AC777</f>
        <v>8.0429263789522268E-2</v>
      </c>
    </row>
    <row r="768" spans="1:89">
      <c r="A768" s="137" t="s">
        <v>31</v>
      </c>
      <c r="B768" s="206">
        <v>388</v>
      </c>
      <c r="C768" s="190">
        <v>375</v>
      </c>
      <c r="D768" s="191">
        <v>102</v>
      </c>
      <c r="E768" s="192">
        <v>240</v>
      </c>
      <c r="F768" s="189">
        <v>149</v>
      </c>
      <c r="G768" s="193">
        <v>418</v>
      </c>
      <c r="H768" s="191">
        <v>426</v>
      </c>
      <c r="I768" s="192">
        <v>604</v>
      </c>
      <c r="J768" s="189">
        <v>99</v>
      </c>
      <c r="K768" s="190">
        <v>40</v>
      </c>
      <c r="L768" s="191">
        <v>363</v>
      </c>
      <c r="M768" s="189">
        <v>94</v>
      </c>
      <c r="N768" s="194">
        <v>510</v>
      </c>
      <c r="O768" s="207">
        <v>291</v>
      </c>
      <c r="P768" s="189">
        <v>204</v>
      </c>
      <c r="Q768" s="190">
        <v>232</v>
      </c>
      <c r="R768" s="191">
        <v>259</v>
      </c>
      <c r="S768" s="192">
        <v>265</v>
      </c>
      <c r="T768" s="189">
        <v>56</v>
      </c>
      <c r="U768" s="193">
        <v>11</v>
      </c>
      <c r="V768" s="191">
        <v>536</v>
      </c>
      <c r="W768" s="208">
        <v>203</v>
      </c>
      <c r="X768" s="189">
        <v>189</v>
      </c>
      <c r="Y768" s="193">
        <v>142</v>
      </c>
      <c r="Z768" s="191">
        <v>304</v>
      </c>
      <c r="AA768" s="189">
        <v>374</v>
      </c>
      <c r="AB768" s="172">
        <f t="shared" si="14343"/>
        <v>3585</v>
      </c>
      <c r="AC768" s="173">
        <f t="shared" si="14344"/>
        <v>3289</v>
      </c>
      <c r="BI768" s="137" t="s">
        <v>31</v>
      </c>
      <c r="BJ768" s="129">
        <f>B768/B777</f>
        <v>0.10167714884696016</v>
      </c>
      <c r="BK768" s="130">
        <f t="shared" ref="BK768" si="14727">C768/C777</f>
        <v>7.4716078900179325E-2</v>
      </c>
      <c r="BL768" s="131">
        <f t="shared" ref="BL768" si="14728">D768/D777</f>
        <v>5.0999999999999997E-2</v>
      </c>
      <c r="BM768" s="132">
        <f t="shared" ref="BM768" si="14729">E768/E777</f>
        <v>8.3188908145580595E-2</v>
      </c>
      <c r="BN768" s="129">
        <f t="shared" ref="BN768" si="14730">F768/F777</f>
        <v>4.492010853180585E-2</v>
      </c>
      <c r="BO768" s="130">
        <f t="shared" ref="BO768" si="14731">G768/G777</f>
        <v>0.10939544621826747</v>
      </c>
      <c r="BP768" s="131">
        <f t="shared" ref="BP768" si="14732">H768/H777</f>
        <v>6.7213632060586934E-2</v>
      </c>
      <c r="BQ768" s="132">
        <f t="shared" ref="BQ768" si="14733">I768/I777</f>
        <v>9.2709132770529543E-2</v>
      </c>
      <c r="BR768" s="129">
        <f t="shared" ref="BR768" si="14734">J768/J777</f>
        <v>9.6023278370514067E-2</v>
      </c>
      <c r="BS768" s="130">
        <f t="shared" ref="BS768" si="14735">K768/K777</f>
        <v>4.5714285714285714E-2</v>
      </c>
      <c r="BT768" s="131">
        <f t="shared" ref="BT768" si="14736">L768/L777</f>
        <v>0.12973552537526806</v>
      </c>
      <c r="BU768" s="129">
        <f t="shared" ref="BU768" si="14737">M768/M777</f>
        <v>4.0587219343696031E-2</v>
      </c>
      <c r="BV768" s="133">
        <f t="shared" ref="BV768" si="14738">N768/N777</f>
        <v>8.922323303009097E-2</v>
      </c>
      <c r="BW768" s="134">
        <f t="shared" ref="BW768" si="14739">O768/O777</f>
        <v>5.7669441141498218E-2</v>
      </c>
      <c r="BX768" s="129">
        <f t="shared" ref="BX768" si="14740">P768/P777</f>
        <v>5.94925634295713E-2</v>
      </c>
      <c r="BY768" s="130">
        <f t="shared" ref="BY768" si="14741">Q768/Q777</f>
        <v>8.9059500959692894E-2</v>
      </c>
      <c r="BZ768" s="131">
        <f t="shared" ref="BZ768" si="14742">R768/R777</f>
        <v>7.1864594894561595E-2</v>
      </c>
      <c r="CA768" s="132">
        <f t="shared" ref="CA768" si="14743">S768/S777</f>
        <v>8.7343441001977593E-2</v>
      </c>
      <c r="CB768" s="129">
        <f t="shared" ref="CB768" si="14744">T768/T777</f>
        <v>9.6718480138169263E-2</v>
      </c>
      <c r="CC768" s="130">
        <f t="shared" ref="CC768" si="14745">U768/U777</f>
        <v>2.8350515463917526E-2</v>
      </c>
      <c r="CD768" s="131">
        <f t="shared" ref="CD768" si="14746">V768/V777</f>
        <v>0.1392931392931393</v>
      </c>
      <c r="CE768" s="132">
        <f t="shared" ref="CE768" si="14747">W768/W777</f>
        <v>6.25E-2</v>
      </c>
      <c r="CF768" s="129">
        <f t="shared" ref="CF768" si="14748">X768/X777</f>
        <v>7.6456310679611644E-2</v>
      </c>
      <c r="CG768" s="130">
        <f t="shared" ref="CG768" si="14749">Y768/Y777</f>
        <v>8.5439229843561976E-2</v>
      </c>
      <c r="CH768" s="131">
        <f t="shared" ref="CH768" si="14750">Z768/Z777</f>
        <v>6.8360692601753995E-2</v>
      </c>
      <c r="CI768" s="129">
        <f t="shared" ref="CI768" si="14751">AA768/AA777</f>
        <v>6.3218390804597707E-2</v>
      </c>
      <c r="CJ768" s="135">
        <f t="shared" ref="CJ768" si="14752">AB768/AB777</f>
        <v>8.2613204286208095E-2</v>
      </c>
      <c r="CK768" s="136">
        <f t="shared" ref="CK768" si="14753">AC768/AC777</f>
        <v>7.5905838910685433E-2</v>
      </c>
    </row>
    <row r="769" spans="1:89">
      <c r="A769" s="146" t="s">
        <v>32</v>
      </c>
      <c r="B769" s="203">
        <v>348</v>
      </c>
      <c r="C769" s="197">
        <v>403</v>
      </c>
      <c r="D769" s="198">
        <v>88</v>
      </c>
      <c r="E769" s="199">
        <v>277</v>
      </c>
      <c r="F769" s="196">
        <v>133</v>
      </c>
      <c r="G769" s="200">
        <v>475</v>
      </c>
      <c r="H769" s="198">
        <v>453</v>
      </c>
      <c r="I769" s="199">
        <v>555</v>
      </c>
      <c r="J769" s="196">
        <v>117</v>
      </c>
      <c r="K769" s="197">
        <v>47</v>
      </c>
      <c r="L769" s="198">
        <v>242</v>
      </c>
      <c r="M769" s="196">
        <v>71</v>
      </c>
      <c r="N769" s="201">
        <v>577</v>
      </c>
      <c r="O769" s="204">
        <v>288</v>
      </c>
      <c r="P769" s="196">
        <v>213</v>
      </c>
      <c r="Q769" s="197">
        <v>259</v>
      </c>
      <c r="R769" s="198">
        <v>246</v>
      </c>
      <c r="S769" s="199">
        <v>375</v>
      </c>
      <c r="T769" s="196">
        <v>33</v>
      </c>
      <c r="U769" s="200">
        <v>11</v>
      </c>
      <c r="V769" s="198">
        <v>520</v>
      </c>
      <c r="W769" s="205">
        <v>134</v>
      </c>
      <c r="X769" s="196">
        <v>142</v>
      </c>
      <c r="Y769" s="200">
        <v>135</v>
      </c>
      <c r="Z769" s="198">
        <v>222</v>
      </c>
      <c r="AA769" s="196">
        <v>563</v>
      </c>
      <c r="AB769" s="172">
        <f t="shared" si="14343"/>
        <v>3334</v>
      </c>
      <c r="AC769" s="173">
        <f t="shared" si="14344"/>
        <v>3593</v>
      </c>
      <c r="BI769" s="146" t="s">
        <v>32</v>
      </c>
      <c r="BJ769" s="129">
        <f>B769/B777</f>
        <v>9.1194968553459113E-2</v>
      </c>
      <c r="BK769" s="130">
        <f t="shared" ref="BK769" si="14754">C769/C777</f>
        <v>8.0294879458059368E-2</v>
      </c>
      <c r="BL769" s="131">
        <f t="shared" ref="BL769" si="14755">D769/D777</f>
        <v>4.3999999999999997E-2</v>
      </c>
      <c r="BM769" s="132">
        <f t="shared" ref="BM769" si="14756">E769/E777</f>
        <v>9.6013864818024264E-2</v>
      </c>
      <c r="BN769" s="129">
        <f t="shared" ref="BN769" si="14757">F769/F777</f>
        <v>4.0096472716309915E-2</v>
      </c>
      <c r="BO769" s="130">
        <f t="shared" ref="BO769" si="14758">G769/G777</f>
        <v>0.12431300706621304</v>
      </c>
      <c r="BP769" s="131">
        <f t="shared" ref="BP769" si="14759">H769/H777</f>
        <v>7.147365099400442E-2</v>
      </c>
      <c r="BQ769" s="132">
        <f t="shared" ref="BQ769" si="14760">I769/I777</f>
        <v>8.5188027628549504E-2</v>
      </c>
      <c r="BR769" s="129">
        <f t="shared" ref="BR769" si="14761">J769/J777</f>
        <v>0.11348205625606207</v>
      </c>
      <c r="BS769" s="130">
        <f t="shared" ref="BS769" si="14762">K769/K777</f>
        <v>5.3714285714285714E-2</v>
      </c>
      <c r="BT769" s="131">
        <f t="shared" ref="BT769" si="14763">L769/L777</f>
        <v>8.6490350250178705E-2</v>
      </c>
      <c r="BU769" s="129">
        <f t="shared" ref="BU769" si="14764">M769/M777</f>
        <v>3.0656303972366149E-2</v>
      </c>
      <c r="BV769" s="133">
        <f t="shared" ref="BV769" si="14765">N769/N777</f>
        <v>0.10094471658502449</v>
      </c>
      <c r="BW769" s="134">
        <f t="shared" ref="BW769" si="14766">O769/O777</f>
        <v>5.7074910820451845E-2</v>
      </c>
      <c r="BX769" s="129">
        <f t="shared" ref="BX769" si="14767">P769/P777</f>
        <v>6.2117235345581799E-2</v>
      </c>
      <c r="BY769" s="130">
        <f t="shared" ref="BY769" si="14768">Q769/Q777</f>
        <v>9.9424184261036469E-2</v>
      </c>
      <c r="BZ769" s="131">
        <f t="shared" ref="BZ769" si="14769">R769/R777</f>
        <v>6.8257491675915646E-2</v>
      </c>
      <c r="CA769" s="132">
        <f t="shared" ref="CA769" si="14770">S769/S777</f>
        <v>0.12359920896506263</v>
      </c>
      <c r="CB769" s="129">
        <f t="shared" ref="CB769" si="14771">T769/T777</f>
        <v>5.6994818652849742E-2</v>
      </c>
      <c r="CC769" s="130">
        <f t="shared" ref="CC769" si="14772">U769/U777</f>
        <v>2.8350515463917526E-2</v>
      </c>
      <c r="CD769" s="131">
        <f t="shared" ref="CD769" si="14773">V769/V777</f>
        <v>0.13513513513513514</v>
      </c>
      <c r="CE769" s="132">
        <f t="shared" ref="CE769" si="14774">W769/W777</f>
        <v>4.1256157635467978E-2</v>
      </c>
      <c r="CF769" s="129">
        <f t="shared" ref="CF769" si="14775">X769/X777</f>
        <v>5.7443365695792878E-2</v>
      </c>
      <c r="CG769" s="130">
        <f t="shared" ref="CG769" si="14776">Y769/Y777</f>
        <v>8.1227436823104696E-2</v>
      </c>
      <c r="CH769" s="131">
        <f t="shared" ref="CH769" si="14777">Z769/Z777</f>
        <v>4.9921295255228246E-2</v>
      </c>
      <c r="CI769" s="129">
        <f t="shared" ref="CI769" si="14778">AA769/AA777</f>
        <v>9.5165652467883707E-2</v>
      </c>
      <c r="CJ769" s="135">
        <f t="shared" ref="CJ769" si="14779">AB769/AB777</f>
        <v>7.6829127779698123E-2</v>
      </c>
      <c r="CK769" s="136">
        <f t="shared" ref="CK769" si="14780">AC769/AC777</f>
        <v>8.2921763212554817E-2</v>
      </c>
    </row>
    <row r="770" spans="1:89">
      <c r="A770" s="137" t="s">
        <v>33</v>
      </c>
      <c r="B770" s="206">
        <v>158</v>
      </c>
      <c r="C770" s="190">
        <v>362</v>
      </c>
      <c r="D770" s="191">
        <v>50</v>
      </c>
      <c r="E770" s="192">
        <v>209</v>
      </c>
      <c r="F770" s="189">
        <v>62</v>
      </c>
      <c r="G770" s="193">
        <v>380</v>
      </c>
      <c r="H770" s="191">
        <v>173</v>
      </c>
      <c r="I770" s="192">
        <v>481</v>
      </c>
      <c r="J770" s="189">
        <v>70</v>
      </c>
      <c r="K770" s="190">
        <v>50</v>
      </c>
      <c r="L770" s="191">
        <v>367</v>
      </c>
      <c r="M770" s="189">
        <v>57</v>
      </c>
      <c r="N770" s="194">
        <v>364</v>
      </c>
      <c r="O770" s="207">
        <v>198</v>
      </c>
      <c r="P770" s="189">
        <v>73</v>
      </c>
      <c r="Q770" s="190">
        <v>171</v>
      </c>
      <c r="R770" s="191">
        <v>114</v>
      </c>
      <c r="S770" s="192">
        <v>207</v>
      </c>
      <c r="T770" s="189">
        <v>19</v>
      </c>
      <c r="U770" s="193">
        <v>20</v>
      </c>
      <c r="V770" s="191">
        <v>409</v>
      </c>
      <c r="W770" s="208">
        <v>128</v>
      </c>
      <c r="X770" s="189">
        <v>63</v>
      </c>
      <c r="Y770" s="193">
        <v>70</v>
      </c>
      <c r="Z770" s="191">
        <v>138</v>
      </c>
      <c r="AA770" s="189">
        <v>441</v>
      </c>
      <c r="AB770" s="172">
        <f t="shared" si="14343"/>
        <v>2060</v>
      </c>
      <c r="AC770" s="173">
        <f t="shared" si="14344"/>
        <v>2774</v>
      </c>
      <c r="BI770" s="137" t="s">
        <v>33</v>
      </c>
      <c r="BJ770" s="129">
        <f>B770/B777</f>
        <v>4.1404612159329141E-2</v>
      </c>
      <c r="BK770" s="130">
        <f t="shared" ref="BK770" si="14781">C770/C777</f>
        <v>7.2125921498306433E-2</v>
      </c>
      <c r="BL770" s="131">
        <f t="shared" ref="BL770" si="14782">D770/D777</f>
        <v>2.5000000000000001E-2</v>
      </c>
      <c r="BM770" s="132">
        <f t="shared" ref="BM770" si="14783">E770/E777</f>
        <v>7.2443674176776426E-2</v>
      </c>
      <c r="BN770" s="129">
        <f t="shared" ref="BN770" si="14784">F770/F777</f>
        <v>1.8691588785046728E-2</v>
      </c>
      <c r="BO770" s="130">
        <f t="shared" ref="BO770" si="14785">G770/G777</f>
        <v>9.9450405652970433E-2</v>
      </c>
      <c r="BP770" s="131">
        <f t="shared" ref="BP770" si="14786">H770/H777</f>
        <v>2.7295676869674976E-2</v>
      </c>
      <c r="BQ770" s="132">
        <f t="shared" ref="BQ770" si="14787">I770/I777</f>
        <v>7.3829623944742906E-2</v>
      </c>
      <c r="BR770" s="129">
        <f t="shared" ref="BR770" si="14788">J770/J777</f>
        <v>6.7895247332686717E-2</v>
      </c>
      <c r="BS770" s="130">
        <f t="shared" ref="BS770" si="14789">K770/K777</f>
        <v>5.7142857142857141E-2</v>
      </c>
      <c r="BT770" s="131">
        <f t="shared" ref="BT770" si="14790">L770/L777</f>
        <v>0.13116511794138672</v>
      </c>
      <c r="BU770" s="129">
        <f t="shared" ref="BU770" si="14791">M770/M777</f>
        <v>2.4611398963730571E-2</v>
      </c>
      <c r="BV770" s="133">
        <f t="shared" ref="BV770" si="14792">N770/N777</f>
        <v>6.3680895731280621E-2</v>
      </c>
      <c r="BW770" s="134">
        <f t="shared" ref="BW770" si="14793">O770/O777</f>
        <v>3.9239001189060645E-2</v>
      </c>
      <c r="BX770" s="129">
        <f t="shared" ref="BX770" si="14794">P770/P777</f>
        <v>2.1289005540974047E-2</v>
      </c>
      <c r="BY770" s="130">
        <f t="shared" ref="BY770" si="14795">Q770/Q777</f>
        <v>6.5642994241842612E-2</v>
      </c>
      <c r="BZ770" s="131">
        <f t="shared" ref="BZ770" si="14796">R770/R777</f>
        <v>3.1631520532741396E-2</v>
      </c>
      <c r="CA770" s="132">
        <f t="shared" ref="CA770" si="14797">S770/S777</f>
        <v>6.8226763348714567E-2</v>
      </c>
      <c r="CB770" s="129">
        <f t="shared" ref="CB770" si="14798">T770/T777</f>
        <v>3.281519861830743E-2</v>
      </c>
      <c r="CC770" s="130">
        <f t="shared" ref="CC770" si="14799">U770/U777</f>
        <v>5.1546391752577317E-2</v>
      </c>
      <c r="CD770" s="131">
        <f t="shared" ref="CD770" si="14800">V770/V777</f>
        <v>0.10628898128898129</v>
      </c>
      <c r="CE770" s="132">
        <f t="shared" ref="CE770" si="14801">W770/W777</f>
        <v>3.9408866995073892E-2</v>
      </c>
      <c r="CF770" s="129">
        <f t="shared" ref="CF770" si="14802">X770/X777</f>
        <v>2.5485436893203883E-2</v>
      </c>
      <c r="CG770" s="130">
        <f t="shared" ref="CG770" si="14803">Y770/Y777</f>
        <v>4.2117930204572801E-2</v>
      </c>
      <c r="CH770" s="131">
        <f t="shared" ref="CH770" si="14804">Z770/Z777</f>
        <v>3.1032156510006747E-2</v>
      </c>
      <c r="CI770" s="129">
        <f t="shared" ref="CI770" si="14805">AA770/AA777</f>
        <v>7.4543610547667338E-2</v>
      </c>
      <c r="CJ770" s="135">
        <f t="shared" ref="CJ770" si="14806">AB770/AB777</f>
        <v>4.7470906786496139E-2</v>
      </c>
      <c r="CK770" s="136">
        <f t="shared" ref="CK770" si="14807">AC770/AC777</f>
        <v>6.4020309254558039E-2</v>
      </c>
    </row>
    <row r="771" spans="1:89">
      <c r="A771" s="146" t="s">
        <v>34</v>
      </c>
      <c r="B771" s="203">
        <v>7</v>
      </c>
      <c r="C771" s="197">
        <v>190</v>
      </c>
      <c r="D771" s="198">
        <v>4</v>
      </c>
      <c r="E771" s="199">
        <v>114</v>
      </c>
      <c r="F771" s="196">
        <v>9</v>
      </c>
      <c r="G771" s="200">
        <v>137</v>
      </c>
      <c r="H771" s="198">
        <v>38</v>
      </c>
      <c r="I771" s="199">
        <v>125</v>
      </c>
      <c r="J771" s="196">
        <v>9</v>
      </c>
      <c r="K771" s="197">
        <v>18</v>
      </c>
      <c r="L771" s="198">
        <v>115</v>
      </c>
      <c r="M771" s="196">
        <v>15</v>
      </c>
      <c r="N771" s="201">
        <v>63</v>
      </c>
      <c r="O771" s="204">
        <v>70</v>
      </c>
      <c r="P771" s="196">
        <v>30</v>
      </c>
      <c r="Q771" s="197">
        <v>41</v>
      </c>
      <c r="R771" s="198">
        <v>29</v>
      </c>
      <c r="S771" s="199">
        <v>57</v>
      </c>
      <c r="T771" s="196">
        <v>8</v>
      </c>
      <c r="U771" s="200">
        <v>3</v>
      </c>
      <c r="V771" s="198">
        <v>69</v>
      </c>
      <c r="W771" s="205">
        <v>32</v>
      </c>
      <c r="X771" s="196">
        <v>19</v>
      </c>
      <c r="Y771" s="200">
        <v>31</v>
      </c>
      <c r="Z771" s="198">
        <v>72</v>
      </c>
      <c r="AA771" s="196">
        <v>208</v>
      </c>
      <c r="AB771" s="172">
        <f t="shared" si="14343"/>
        <v>472</v>
      </c>
      <c r="AC771" s="173">
        <f t="shared" si="14344"/>
        <v>1041</v>
      </c>
      <c r="BI771" s="146" t="s">
        <v>34</v>
      </c>
      <c r="BJ771" s="129">
        <f>B771/B777</f>
        <v>1.8343815513626835E-3</v>
      </c>
      <c r="BK771" s="130">
        <f t="shared" ref="BK771" si="14808">C771/C777</f>
        <v>3.7856146642757521E-2</v>
      </c>
      <c r="BL771" s="131">
        <f t="shared" ref="BL771" si="14809">D771/D777</f>
        <v>2E-3</v>
      </c>
      <c r="BM771" s="132">
        <f t="shared" ref="BM771" si="14810">E771/E777</f>
        <v>3.9514731369150777E-2</v>
      </c>
      <c r="BN771" s="129">
        <f t="shared" ref="BN771" si="14811">F771/F777</f>
        <v>2.7132951462164605E-3</v>
      </c>
      <c r="BO771" s="130">
        <f t="shared" ref="BO771" si="14812">G771/G777</f>
        <v>3.5854488353834077E-2</v>
      </c>
      <c r="BP771" s="131">
        <f t="shared" ref="BP771" si="14813">H771/H777</f>
        <v>5.9955822025875667E-3</v>
      </c>
      <c r="BQ771" s="132">
        <f t="shared" ref="BQ771" si="14814">I771/I777</f>
        <v>1.9186492709132769E-2</v>
      </c>
      <c r="BR771" s="129">
        <f t="shared" ref="BR771" si="14815">J771/J777</f>
        <v>8.7293889427740058E-3</v>
      </c>
      <c r="BS771" s="130">
        <f t="shared" ref="BS771" si="14816">K771/K777</f>
        <v>2.057142857142857E-2</v>
      </c>
      <c r="BT771" s="131">
        <f t="shared" ref="BT771" si="14817">L771/L777</f>
        <v>4.1100786275911363E-2</v>
      </c>
      <c r="BU771" s="129">
        <f t="shared" ref="BU771" si="14818">M771/M777</f>
        <v>6.4766839378238338E-3</v>
      </c>
      <c r="BV771" s="133">
        <f t="shared" ref="BV771" si="14819">N771/N777</f>
        <v>1.1021693491952414E-2</v>
      </c>
      <c r="BW771" s="134">
        <f t="shared" ref="BW771" si="14820">O771/O777</f>
        <v>1.3872374157748711E-2</v>
      </c>
      <c r="BX771" s="129">
        <f t="shared" ref="BX771" si="14821">P771/P777</f>
        <v>8.7489063867016627E-3</v>
      </c>
      <c r="BY771" s="130">
        <f t="shared" ref="BY771" si="14822">Q771/Q777</f>
        <v>1.5738963531669866E-2</v>
      </c>
      <c r="BZ771" s="131">
        <f t="shared" ref="BZ771" si="14823">R771/R777</f>
        <v>8.0466148723640392E-3</v>
      </c>
      <c r="CA771" s="132">
        <f t="shared" ref="CA771" si="14824">S771/S777</f>
        <v>1.8787079762689517E-2</v>
      </c>
      <c r="CB771" s="129">
        <f t="shared" ref="CB771" si="14825">T771/T777</f>
        <v>1.3816925734024179E-2</v>
      </c>
      <c r="CC771" s="130">
        <f t="shared" ref="CC771" si="14826">U771/U777</f>
        <v>7.7319587628865982E-3</v>
      </c>
      <c r="CD771" s="131">
        <f t="shared" ref="CD771" si="14827">V771/V777</f>
        <v>1.7931392931392932E-2</v>
      </c>
      <c r="CE771" s="132">
        <f t="shared" ref="CE771" si="14828">W771/W777</f>
        <v>9.852216748768473E-3</v>
      </c>
      <c r="CF771" s="129">
        <f t="shared" ref="CF771" si="14829">X771/X777</f>
        <v>7.6860841423948218E-3</v>
      </c>
      <c r="CG771" s="130">
        <f t="shared" ref="CG771" si="14830">Y771/Y777</f>
        <v>1.8652226233453671E-2</v>
      </c>
      <c r="CH771" s="131">
        <f t="shared" ref="CH771" si="14831">Z771/Z777</f>
        <v>1.6190690353046999E-2</v>
      </c>
      <c r="CI771" s="129">
        <f t="shared" ref="CI771" si="14832">AA771/AA777</f>
        <v>3.5158891142663962E-2</v>
      </c>
      <c r="CJ771" s="135">
        <f t="shared" ref="CJ771" si="14833">AB771/AB777</f>
        <v>1.0876829127779698E-2</v>
      </c>
      <c r="CK771" s="136">
        <f t="shared" ref="CK771" si="14834">AC771/AC777</f>
        <v>2.4024924994230326E-2</v>
      </c>
    </row>
    <row r="772" spans="1:89">
      <c r="A772" s="137" t="s">
        <v>35</v>
      </c>
      <c r="B772" s="206">
        <v>0</v>
      </c>
      <c r="C772" s="190">
        <v>48</v>
      </c>
      <c r="D772" s="191">
        <v>0</v>
      </c>
      <c r="E772" s="192">
        <v>24</v>
      </c>
      <c r="F772" s="189">
        <v>0</v>
      </c>
      <c r="G772" s="193">
        <v>7</v>
      </c>
      <c r="H772" s="191">
        <v>12</v>
      </c>
      <c r="I772" s="192">
        <v>12</v>
      </c>
      <c r="J772" s="189">
        <v>2</v>
      </c>
      <c r="K772" s="190">
        <v>3</v>
      </c>
      <c r="L772" s="191">
        <v>3</v>
      </c>
      <c r="M772" s="189">
        <v>1</v>
      </c>
      <c r="N772" s="194">
        <v>8</v>
      </c>
      <c r="O772" s="207">
        <v>5</v>
      </c>
      <c r="P772" s="189">
        <v>2</v>
      </c>
      <c r="Q772" s="190">
        <v>1</v>
      </c>
      <c r="R772" s="191">
        <v>3</v>
      </c>
      <c r="S772" s="192">
        <v>6</v>
      </c>
      <c r="T772" s="189">
        <v>0</v>
      </c>
      <c r="U772" s="193">
        <v>0</v>
      </c>
      <c r="V772" s="191">
        <v>6</v>
      </c>
      <c r="W772" s="208">
        <v>1</v>
      </c>
      <c r="X772" s="189">
        <v>1</v>
      </c>
      <c r="Y772" s="193">
        <v>3</v>
      </c>
      <c r="Z772" s="191">
        <v>6</v>
      </c>
      <c r="AA772" s="189">
        <v>16</v>
      </c>
      <c r="AB772" s="172">
        <f t="shared" si="14343"/>
        <v>43</v>
      </c>
      <c r="AC772" s="173">
        <f t="shared" si="14344"/>
        <v>127</v>
      </c>
      <c r="BI772" s="137" t="s">
        <v>35</v>
      </c>
      <c r="BJ772" s="129">
        <f>B772/B777</f>
        <v>0</v>
      </c>
      <c r="BK772" s="130">
        <f t="shared" ref="BK772" si="14835">C772/C777</f>
        <v>9.563658099222952E-3</v>
      </c>
      <c r="BL772" s="131">
        <f t="shared" ref="BL772" si="14836">D772/D777</f>
        <v>0</v>
      </c>
      <c r="BM772" s="132">
        <f t="shared" ref="BM772" si="14837">E772/E777</f>
        <v>8.3188908145580588E-3</v>
      </c>
      <c r="BN772" s="129">
        <f t="shared" ref="BN772" si="14838">F772/F777</f>
        <v>0</v>
      </c>
      <c r="BO772" s="130">
        <f t="shared" ref="BO772" si="14839">G772/G777</f>
        <v>1.8319811567652448E-3</v>
      </c>
      <c r="BP772" s="131">
        <f t="shared" ref="BP772" si="14840">H772/H777</f>
        <v>1.8933417481855476E-3</v>
      </c>
      <c r="BQ772" s="132">
        <f t="shared" ref="BQ772" si="14841">I772/I777</f>
        <v>1.841903300076746E-3</v>
      </c>
      <c r="BR772" s="129">
        <f t="shared" ref="BR772" si="14842">J772/J777</f>
        <v>1.9398642095053346E-3</v>
      </c>
      <c r="BS772" s="130">
        <f t="shared" ref="BS772" si="14843">K772/K777</f>
        <v>3.4285714285714284E-3</v>
      </c>
      <c r="BT772" s="131">
        <f t="shared" ref="BT772" si="14844">L772/L777</f>
        <v>1.0721944245889921E-3</v>
      </c>
      <c r="BU772" s="129">
        <f t="shared" ref="BU772" si="14845">M772/M777</f>
        <v>4.3177892918825559E-4</v>
      </c>
      <c r="BV772" s="133">
        <f t="shared" ref="BV772" si="14846">N772/N777</f>
        <v>1.3995801259622112E-3</v>
      </c>
      <c r="BW772" s="134">
        <f t="shared" ref="BW772" si="14847">O772/O777</f>
        <v>9.9088386841062219E-4</v>
      </c>
      <c r="BX772" s="129">
        <f t="shared" ref="BX772" si="14848">P772/P777</f>
        <v>5.8326042578011087E-4</v>
      </c>
      <c r="BY772" s="130">
        <f t="shared" ref="BY772" si="14849">Q772/Q777</f>
        <v>3.8387715930902113E-4</v>
      </c>
      <c r="BZ772" s="131">
        <f t="shared" ref="BZ772" si="14850">R772/R777</f>
        <v>8.3240843507214203E-4</v>
      </c>
      <c r="CA772" s="132">
        <f t="shared" ref="CA772" si="14851">S772/S777</f>
        <v>1.977587343441002E-3</v>
      </c>
      <c r="CB772" s="129">
        <f t="shared" ref="CB772" si="14852">T772/T777</f>
        <v>0</v>
      </c>
      <c r="CC772" s="130">
        <f t="shared" ref="CC772" si="14853">U772/U777</f>
        <v>0</v>
      </c>
      <c r="CD772" s="131">
        <f t="shared" ref="CD772" si="14854">V772/V777</f>
        <v>1.5592515592515593E-3</v>
      </c>
      <c r="CE772" s="132">
        <f t="shared" ref="CE772" si="14855">W772/W777</f>
        <v>3.0788177339901478E-4</v>
      </c>
      <c r="CF772" s="129">
        <f t="shared" ref="CF772" si="14856">X772/X777</f>
        <v>4.045307443365696E-4</v>
      </c>
      <c r="CG772" s="130">
        <f t="shared" ref="CG772" si="14857">Y772/Y777</f>
        <v>1.8050541516245488E-3</v>
      </c>
      <c r="CH772" s="131">
        <f t="shared" ref="CH772" si="14858">Z772/Z777</f>
        <v>1.3492241960872497E-3</v>
      </c>
      <c r="CI772" s="129">
        <f t="shared" ref="CI772" si="14859">AA772/AA777</f>
        <v>2.7045300878972278E-3</v>
      </c>
      <c r="CJ772" s="135">
        <f t="shared" ref="CJ772" si="14860">AB772/AB777</f>
        <v>9.90897568844337E-4</v>
      </c>
      <c r="CK772" s="136">
        <f t="shared" ref="CK772" si="14861">AC772/AC777</f>
        <v>2.9309946918993769E-3</v>
      </c>
    </row>
    <row r="773" spans="1:89">
      <c r="A773" s="146" t="s">
        <v>36</v>
      </c>
      <c r="B773" s="203">
        <v>0</v>
      </c>
      <c r="C773" s="197">
        <v>1</v>
      </c>
      <c r="D773" s="198">
        <v>0</v>
      </c>
      <c r="E773" s="199">
        <v>0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2">
        <f t="shared" si="14343"/>
        <v>0</v>
      </c>
      <c r="AC773" s="173">
        <f t="shared" si="14344"/>
        <v>1</v>
      </c>
      <c r="BI773" s="146" t="s">
        <v>36</v>
      </c>
      <c r="BJ773" s="129">
        <f>B773/B777</f>
        <v>0</v>
      </c>
      <c r="BK773" s="130">
        <f t="shared" ref="BK773" si="14862">C773/C777</f>
        <v>1.9924287706714485E-4</v>
      </c>
      <c r="BL773" s="131">
        <f t="shared" ref="BL773" si="14863">D773/D777</f>
        <v>0</v>
      </c>
      <c r="BM773" s="132">
        <f t="shared" ref="BM773" si="14864">E773/E777</f>
        <v>0</v>
      </c>
      <c r="BN773" s="129">
        <f t="shared" ref="BN773" si="14865">F773/F777</f>
        <v>0</v>
      </c>
      <c r="BO773" s="130">
        <f t="shared" ref="BO773" si="14866">G773/G777</f>
        <v>0</v>
      </c>
      <c r="BP773" s="131">
        <f t="shared" ref="BP773" si="14867">H773/H777</f>
        <v>0</v>
      </c>
      <c r="BQ773" s="132">
        <f t="shared" ref="BQ773" si="14868">I773/I777</f>
        <v>0</v>
      </c>
      <c r="BR773" s="129">
        <f t="shared" ref="BR773" si="14869">J773/J777</f>
        <v>0</v>
      </c>
      <c r="BS773" s="130">
        <f t="shared" ref="BS773" si="14870">K773/K777</f>
        <v>0</v>
      </c>
      <c r="BT773" s="131">
        <f t="shared" ref="BT773" si="14871">L773/L777</f>
        <v>0</v>
      </c>
      <c r="BU773" s="129">
        <f t="shared" ref="BU773" si="14872">M773/M777</f>
        <v>0</v>
      </c>
      <c r="BV773" s="133">
        <f t="shared" ref="BV773" si="14873">N773/N777</f>
        <v>0</v>
      </c>
      <c r="BW773" s="134">
        <f t="shared" ref="BW773" si="14874">O773/O777</f>
        <v>0</v>
      </c>
      <c r="BX773" s="129">
        <f t="shared" ref="BX773" si="14875">P773/P777</f>
        <v>0</v>
      </c>
      <c r="BY773" s="130">
        <f t="shared" ref="BY773" si="14876">Q773/Q777</f>
        <v>0</v>
      </c>
      <c r="BZ773" s="131">
        <f t="shared" ref="BZ773" si="14877">R773/R777</f>
        <v>0</v>
      </c>
      <c r="CA773" s="132">
        <f t="shared" ref="CA773" si="14878">S773/S777</f>
        <v>0</v>
      </c>
      <c r="CB773" s="129">
        <f t="shared" ref="CB773" si="14879">T773/T777</f>
        <v>0</v>
      </c>
      <c r="CC773" s="130">
        <f t="shared" ref="CC773" si="14880">U773/U777</f>
        <v>0</v>
      </c>
      <c r="CD773" s="131">
        <f t="shared" ref="CD773" si="14881">V773/V777</f>
        <v>0</v>
      </c>
      <c r="CE773" s="132">
        <f t="shared" ref="CE773" si="14882">W773/W777</f>
        <v>0</v>
      </c>
      <c r="CF773" s="129">
        <f t="shared" ref="CF773" si="14883">X773/X777</f>
        <v>0</v>
      </c>
      <c r="CG773" s="130">
        <f t="shared" ref="CG773" si="14884">Y773/Y777</f>
        <v>0</v>
      </c>
      <c r="CH773" s="131">
        <f t="shared" ref="CH773" si="14885">Z773/Z777</f>
        <v>0</v>
      </c>
      <c r="CI773" s="129">
        <f t="shared" ref="CI773" si="14886">AA773/AA777</f>
        <v>0</v>
      </c>
      <c r="CJ773" s="135">
        <f t="shared" ref="CJ773" si="14887">AB773/AB777</f>
        <v>0</v>
      </c>
      <c r="CK773" s="136">
        <f t="shared" ref="CK773" si="14888">AC773/AC777</f>
        <v>2.3078698361412415E-5</v>
      </c>
    </row>
    <row r="774" spans="1:89">
      <c r="A774" s="137" t="s">
        <v>37</v>
      </c>
      <c r="B774" s="59"/>
      <c r="C774" s="60"/>
      <c r="D774" s="139"/>
      <c r="E774" s="140"/>
      <c r="F774" s="138"/>
      <c r="G774" s="141"/>
      <c r="H774" s="139"/>
      <c r="I774" s="140"/>
      <c r="J774" s="138"/>
      <c r="K774" s="141"/>
      <c r="L774" s="139"/>
      <c r="M774" s="138"/>
      <c r="N774" s="142"/>
      <c r="O774" s="143"/>
      <c r="P774" s="138"/>
      <c r="Q774" s="141"/>
      <c r="R774" s="139"/>
      <c r="S774" s="140"/>
      <c r="T774" s="138"/>
      <c r="U774" s="141"/>
      <c r="V774" s="139"/>
      <c r="W774" s="140"/>
      <c r="X774" s="138"/>
      <c r="Y774" s="141"/>
      <c r="Z774" s="144"/>
      <c r="AA774" s="145"/>
      <c r="AB774" s="172"/>
      <c r="AC774" s="173"/>
      <c r="BI774" s="137" t="s">
        <v>37</v>
      </c>
      <c r="BJ774" s="129">
        <f>B774/B777</f>
        <v>0</v>
      </c>
      <c r="BK774" s="130">
        <f t="shared" ref="BK774" si="14889">C774/C777</f>
        <v>0</v>
      </c>
      <c r="BL774" s="131">
        <f t="shared" ref="BL774" si="14890">D774/D777</f>
        <v>0</v>
      </c>
      <c r="BM774" s="132">
        <f t="shared" ref="BM774" si="14891">E774/E777</f>
        <v>0</v>
      </c>
      <c r="BN774" s="129">
        <f t="shared" ref="BN774" si="14892">F774/F777</f>
        <v>0</v>
      </c>
      <c r="BO774" s="130">
        <f t="shared" ref="BO774" si="14893">G774/G777</f>
        <v>0</v>
      </c>
      <c r="BP774" s="131">
        <f t="shared" ref="BP774" si="14894">H774/H777</f>
        <v>0</v>
      </c>
      <c r="BQ774" s="132">
        <f t="shared" ref="BQ774" si="14895">I774/I777</f>
        <v>0</v>
      </c>
      <c r="BR774" s="129">
        <f t="shared" ref="BR774" si="14896">J774/J777</f>
        <v>0</v>
      </c>
      <c r="BS774" s="130">
        <f t="shared" ref="BS774" si="14897">K774/K777</f>
        <v>0</v>
      </c>
      <c r="BT774" s="131">
        <f t="shared" ref="BT774" si="14898">L774/L777</f>
        <v>0</v>
      </c>
      <c r="BU774" s="129">
        <f t="shared" ref="BU774" si="14899">M774/M777</f>
        <v>0</v>
      </c>
      <c r="BV774" s="133">
        <f t="shared" ref="BV774" si="14900">N774/N777</f>
        <v>0</v>
      </c>
      <c r="BW774" s="134">
        <f t="shared" ref="BW774" si="14901">O774/O777</f>
        <v>0</v>
      </c>
      <c r="BX774" s="129">
        <f t="shared" ref="BX774" si="14902">P774/P777</f>
        <v>0</v>
      </c>
      <c r="BY774" s="130">
        <f t="shared" ref="BY774" si="14903">Q774/Q777</f>
        <v>0</v>
      </c>
      <c r="BZ774" s="131">
        <f t="shared" ref="BZ774" si="14904">R774/R777</f>
        <v>0</v>
      </c>
      <c r="CA774" s="132">
        <f t="shared" ref="CA774" si="14905">S774/S777</f>
        <v>0</v>
      </c>
      <c r="CB774" s="129">
        <f t="shared" ref="CB774" si="14906">T774/T777</f>
        <v>0</v>
      </c>
      <c r="CC774" s="130">
        <f t="shared" ref="CC774" si="14907">U774/U777</f>
        <v>0</v>
      </c>
      <c r="CD774" s="131">
        <f t="shared" ref="CD774" si="14908">V774/V777</f>
        <v>0</v>
      </c>
      <c r="CE774" s="132">
        <f t="shared" ref="CE774" si="14909">W774/W777</f>
        <v>0</v>
      </c>
      <c r="CF774" s="129">
        <f t="shared" ref="CF774" si="14910">X774/X777</f>
        <v>0</v>
      </c>
      <c r="CG774" s="130">
        <f t="shared" ref="CG774" si="14911">Y774/Y777</f>
        <v>0</v>
      </c>
      <c r="CH774" s="131">
        <f t="shared" ref="CH774" si="14912">Z774/Z777</f>
        <v>0</v>
      </c>
      <c r="CI774" s="129">
        <f t="shared" ref="CI774" si="14913">AA774/AA777</f>
        <v>0</v>
      </c>
      <c r="CJ774" s="135">
        <f t="shared" ref="CJ774" si="14914">AB774/AB777</f>
        <v>0</v>
      </c>
      <c r="CK774" s="136">
        <f t="shared" ref="CK774" si="14915">AC774/AC777</f>
        <v>0</v>
      </c>
    </row>
    <row r="775" spans="1:89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/>
      <c r="AC775" s="173"/>
      <c r="BI775" s="146" t="s">
        <v>38</v>
      </c>
      <c r="BJ775" s="129">
        <f>B775/B777</f>
        <v>0</v>
      </c>
      <c r="BK775" s="130">
        <f t="shared" ref="BK775" si="14916">C775/C777</f>
        <v>0</v>
      </c>
      <c r="BL775" s="131">
        <f t="shared" ref="BL775" si="14917">D775/D777</f>
        <v>0</v>
      </c>
      <c r="BM775" s="132">
        <f t="shared" ref="BM775" si="14918">E775/E777</f>
        <v>0</v>
      </c>
      <c r="BN775" s="129">
        <f t="shared" ref="BN775" si="14919">F775/F777</f>
        <v>0</v>
      </c>
      <c r="BO775" s="130">
        <f t="shared" ref="BO775" si="14920">G775/G777</f>
        <v>0</v>
      </c>
      <c r="BP775" s="131">
        <f t="shared" ref="BP775" si="14921">H775/H777</f>
        <v>0</v>
      </c>
      <c r="BQ775" s="132">
        <f t="shared" ref="BQ775" si="14922">I775/I777</f>
        <v>0</v>
      </c>
      <c r="BR775" s="129">
        <f t="shared" ref="BR775" si="14923">J775/J777</f>
        <v>0</v>
      </c>
      <c r="BS775" s="130">
        <f t="shared" ref="BS775" si="14924">K775/K777</f>
        <v>0</v>
      </c>
      <c r="BT775" s="131">
        <f t="shared" ref="BT775" si="14925">L775/L777</f>
        <v>0</v>
      </c>
      <c r="BU775" s="129">
        <f t="shared" ref="BU775" si="14926">M775/M777</f>
        <v>0</v>
      </c>
      <c r="BV775" s="133">
        <f t="shared" ref="BV775" si="14927">N775/N777</f>
        <v>0</v>
      </c>
      <c r="BW775" s="134">
        <f t="shared" ref="BW775" si="14928">O775/O777</f>
        <v>0</v>
      </c>
      <c r="BX775" s="129">
        <f t="shared" ref="BX775" si="14929">P775/P777</f>
        <v>0</v>
      </c>
      <c r="BY775" s="130">
        <f t="shared" ref="BY775" si="14930">Q775/Q777</f>
        <v>0</v>
      </c>
      <c r="BZ775" s="131">
        <f t="shared" ref="BZ775" si="14931">R775/R777</f>
        <v>0</v>
      </c>
      <c r="CA775" s="132">
        <f t="shared" ref="CA775" si="14932">S775/S777</f>
        <v>0</v>
      </c>
      <c r="CB775" s="129">
        <f t="shared" ref="CB775" si="14933">T775/T777</f>
        <v>0</v>
      </c>
      <c r="CC775" s="130">
        <f t="shared" ref="CC775" si="14934">U775/U777</f>
        <v>0</v>
      </c>
      <c r="CD775" s="131">
        <f t="shared" ref="CD775" si="14935">V775/V777</f>
        <v>0</v>
      </c>
      <c r="CE775" s="132">
        <f t="shared" ref="CE775" si="14936">W775/W777</f>
        <v>0</v>
      </c>
      <c r="CF775" s="129">
        <f t="shared" ref="CF775" si="14937">X775/X777</f>
        <v>0</v>
      </c>
      <c r="CG775" s="130">
        <f t="shared" ref="CG775" si="14938">Y775/Y777</f>
        <v>0</v>
      </c>
      <c r="CH775" s="131">
        <f t="shared" ref="CH775" si="14939">Z775/Z777</f>
        <v>0</v>
      </c>
      <c r="CI775" s="129">
        <f t="shared" ref="CI775" si="14940">AA775/AA777</f>
        <v>0</v>
      </c>
      <c r="CJ775" s="135">
        <f t="shared" ref="CJ775" si="14941">AB775/AB777</f>
        <v>0</v>
      </c>
      <c r="CK775" s="136">
        <f t="shared" ref="CK775" si="14942">AC775/AC777</f>
        <v>0</v>
      </c>
    </row>
    <row r="776" spans="1:89" ht="14" thickBot="1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/>
      <c r="AC776" s="173"/>
      <c r="BI776" s="137" t="s">
        <v>39</v>
      </c>
      <c r="BJ776" s="129">
        <f>B776/B777</f>
        <v>0</v>
      </c>
      <c r="BK776" s="130">
        <f t="shared" ref="BK776" si="14943">C776/C777</f>
        <v>0</v>
      </c>
      <c r="BL776" s="131">
        <f t="shared" ref="BL776" si="14944">D776/D777</f>
        <v>0</v>
      </c>
      <c r="BM776" s="132">
        <f t="shared" ref="BM776" si="14945">E776/E777</f>
        <v>0</v>
      </c>
      <c r="BN776" s="129">
        <f t="shared" ref="BN776" si="14946">F776/F777</f>
        <v>0</v>
      </c>
      <c r="BO776" s="130">
        <f t="shared" ref="BO776" si="14947">G776/G777</f>
        <v>0</v>
      </c>
      <c r="BP776" s="131">
        <f t="shared" ref="BP776" si="14948">H776/H777</f>
        <v>0</v>
      </c>
      <c r="BQ776" s="132">
        <f t="shared" ref="BQ776" si="14949">I776/I777</f>
        <v>0</v>
      </c>
      <c r="BR776" s="129">
        <f t="shared" ref="BR776" si="14950">J776/J777</f>
        <v>0</v>
      </c>
      <c r="BS776" s="130">
        <f t="shared" ref="BS776" si="14951">K776/K777</f>
        <v>0</v>
      </c>
      <c r="BT776" s="131">
        <f t="shared" ref="BT776" si="14952">L776/L777</f>
        <v>0</v>
      </c>
      <c r="BU776" s="129">
        <f t="shared" ref="BU776" si="14953">M776/M777</f>
        <v>0</v>
      </c>
      <c r="BV776" s="133">
        <f t="shared" ref="BV776" si="14954">N776/N777</f>
        <v>0</v>
      </c>
      <c r="BW776" s="134">
        <f t="shared" ref="BW776" si="14955">O776/O777</f>
        <v>0</v>
      </c>
      <c r="BX776" s="129">
        <f t="shared" ref="BX776" si="14956">P776/P777</f>
        <v>0</v>
      </c>
      <c r="BY776" s="130">
        <f t="shared" ref="BY776" si="14957">Q776/Q777</f>
        <v>0</v>
      </c>
      <c r="BZ776" s="131">
        <f t="shared" ref="BZ776" si="14958">R776/R777</f>
        <v>0</v>
      </c>
      <c r="CA776" s="132">
        <f t="shared" ref="CA776" si="14959">S776/S777</f>
        <v>0</v>
      </c>
      <c r="CB776" s="129">
        <f t="shared" ref="CB776" si="14960">T776/T777</f>
        <v>0</v>
      </c>
      <c r="CC776" s="130">
        <f t="shared" ref="CC776" si="14961">U776/U777</f>
        <v>0</v>
      </c>
      <c r="CD776" s="131">
        <f t="shared" ref="CD776" si="14962">V776/V777</f>
        <v>0</v>
      </c>
      <c r="CE776" s="132">
        <f t="shared" ref="CE776" si="14963">W776/W777</f>
        <v>0</v>
      </c>
      <c r="CF776" s="129">
        <f t="shared" ref="CF776" si="14964">X776/X777</f>
        <v>0</v>
      </c>
      <c r="CG776" s="130">
        <f t="shared" ref="CG776" si="14965">Y776/Y777</f>
        <v>0</v>
      </c>
      <c r="CH776" s="131">
        <f t="shared" ref="CH776" si="14966">Z776/Z777</f>
        <v>0</v>
      </c>
      <c r="CI776" s="129">
        <f t="shared" ref="CI776" si="14967">AA776/AA777</f>
        <v>0</v>
      </c>
      <c r="CJ776" s="135">
        <f t="shared" ref="CJ776" si="14968">AB776/AB777</f>
        <v>0</v>
      </c>
      <c r="CK776" s="136">
        <f t="shared" ref="CK776" si="14969">AC776/AC777</f>
        <v>0</v>
      </c>
    </row>
    <row r="777" spans="1:89" ht="15" thickTop="1" thickBot="1">
      <c r="A777" s="269" t="s">
        <v>13</v>
      </c>
      <c r="B777" s="20">
        <f t="shared" ref="B777:AA777" si="14970">SUM(B754:B776)</f>
        <v>3816</v>
      </c>
      <c r="C777" s="21">
        <f t="shared" si="14970"/>
        <v>5019</v>
      </c>
      <c r="D777" s="20">
        <f t="shared" si="14970"/>
        <v>2000</v>
      </c>
      <c r="E777" s="21">
        <f t="shared" si="14970"/>
        <v>2885</v>
      </c>
      <c r="F777" s="20">
        <f t="shared" si="14970"/>
        <v>3317</v>
      </c>
      <c r="G777" s="21">
        <f t="shared" si="14970"/>
        <v>3821</v>
      </c>
      <c r="H777" s="20">
        <f t="shared" si="14970"/>
        <v>6338</v>
      </c>
      <c r="I777" s="21">
        <f t="shared" si="14970"/>
        <v>6515</v>
      </c>
      <c r="J777" s="20">
        <f t="shared" si="14970"/>
        <v>1031</v>
      </c>
      <c r="K777" s="21">
        <f t="shared" si="14970"/>
        <v>875</v>
      </c>
      <c r="L777" s="20">
        <f t="shared" si="14970"/>
        <v>2798</v>
      </c>
      <c r="M777" s="21">
        <f t="shared" si="14970"/>
        <v>2316</v>
      </c>
      <c r="N777" s="20">
        <f t="shared" si="14970"/>
        <v>5716</v>
      </c>
      <c r="O777" s="21">
        <f t="shared" si="14970"/>
        <v>5046</v>
      </c>
      <c r="P777" s="20">
        <f t="shared" si="14970"/>
        <v>3429</v>
      </c>
      <c r="Q777" s="21">
        <f t="shared" si="14970"/>
        <v>2605</v>
      </c>
      <c r="R777" s="20">
        <f t="shared" si="14970"/>
        <v>3604</v>
      </c>
      <c r="S777" s="21">
        <f t="shared" si="14970"/>
        <v>3034</v>
      </c>
      <c r="T777" s="20">
        <f t="shared" si="14970"/>
        <v>579</v>
      </c>
      <c r="U777" s="21">
        <f t="shared" si="14970"/>
        <v>388</v>
      </c>
      <c r="V777" s="20">
        <f t="shared" si="14970"/>
        <v>3848</v>
      </c>
      <c r="W777" s="21">
        <f t="shared" si="14970"/>
        <v>3248</v>
      </c>
      <c r="X777" s="20">
        <f t="shared" si="14970"/>
        <v>2472</v>
      </c>
      <c r="Y777" s="21">
        <f t="shared" si="14970"/>
        <v>1662</v>
      </c>
      <c r="Z777" s="20">
        <f t="shared" si="14970"/>
        <v>4447</v>
      </c>
      <c r="AA777" s="21">
        <f t="shared" si="14970"/>
        <v>5916</v>
      </c>
      <c r="AB777" s="174">
        <f t="shared" ref="AB777:AC777" si="14971">SUM(AB753:AB776)</f>
        <v>43395</v>
      </c>
      <c r="AC777" s="175">
        <f t="shared" si="14971"/>
        <v>43330</v>
      </c>
      <c r="BI777" s="269" t="s">
        <v>13</v>
      </c>
      <c r="BJ777" s="155">
        <f>SUM(BJ753:BJ776)</f>
        <v>0.99999999999999989</v>
      </c>
      <c r="BK777" s="156">
        <f t="shared" ref="BK777:CK777" si="14972">SUM(BK753:BK776)</f>
        <v>1</v>
      </c>
      <c r="BL777" s="155">
        <f t="shared" si="14972"/>
        <v>1.0000000000000002</v>
      </c>
      <c r="BM777" s="156">
        <f t="shared" si="14972"/>
        <v>1</v>
      </c>
      <c r="BN777" s="155">
        <f t="shared" si="14972"/>
        <v>1</v>
      </c>
      <c r="BO777" s="156">
        <f t="shared" si="14972"/>
        <v>1.0000000000000002</v>
      </c>
      <c r="BP777" s="155">
        <f t="shared" si="14972"/>
        <v>0.99999999999999989</v>
      </c>
      <c r="BQ777" s="156">
        <f t="shared" si="14972"/>
        <v>0.99999999999999989</v>
      </c>
      <c r="BR777" s="155">
        <f t="shared" si="14972"/>
        <v>1</v>
      </c>
      <c r="BS777" s="156">
        <f t="shared" si="14972"/>
        <v>1</v>
      </c>
      <c r="BT777" s="155">
        <f t="shared" si="14972"/>
        <v>1.0000000000000002</v>
      </c>
      <c r="BU777" s="156">
        <f t="shared" si="14972"/>
        <v>0.99999999999999989</v>
      </c>
      <c r="BV777" s="155">
        <f t="shared" si="14972"/>
        <v>0.99999999999999989</v>
      </c>
      <c r="BW777" s="156">
        <f t="shared" si="14972"/>
        <v>0.99999999999999989</v>
      </c>
      <c r="BX777" s="155">
        <f t="shared" si="14972"/>
        <v>1</v>
      </c>
      <c r="BY777" s="156">
        <f t="shared" si="14972"/>
        <v>0.99999999999999989</v>
      </c>
      <c r="BZ777" s="155">
        <f t="shared" si="14972"/>
        <v>1</v>
      </c>
      <c r="CA777" s="156">
        <f t="shared" si="14972"/>
        <v>1</v>
      </c>
      <c r="CB777" s="155">
        <f t="shared" si="14972"/>
        <v>1</v>
      </c>
      <c r="CC777" s="156">
        <f t="shared" si="14972"/>
        <v>1</v>
      </c>
      <c r="CD777" s="155">
        <f t="shared" si="14972"/>
        <v>0.99999999999999978</v>
      </c>
      <c r="CE777" s="156">
        <f t="shared" si="14972"/>
        <v>0.99999999999999989</v>
      </c>
      <c r="CF777" s="155">
        <f t="shared" si="14972"/>
        <v>1</v>
      </c>
      <c r="CG777" s="156">
        <f t="shared" si="14972"/>
        <v>1</v>
      </c>
      <c r="CH777" s="155">
        <f t="shared" si="14972"/>
        <v>1</v>
      </c>
      <c r="CI777" s="156">
        <f t="shared" si="14972"/>
        <v>0.99999999999999978</v>
      </c>
      <c r="CJ777" s="155">
        <f t="shared" si="14972"/>
        <v>0.99999999999999989</v>
      </c>
      <c r="CK777" s="156">
        <f t="shared" si="14972"/>
        <v>1.0000000000000002</v>
      </c>
    </row>
    <row r="778" spans="1:89" ht="14" thickTop="1">
      <c r="A778" s="187"/>
    </row>
    <row r="780" spans="1:89">
      <c r="A780" s="301">
        <f>+A749+1</f>
        <v>44038</v>
      </c>
      <c r="B780" s="301"/>
      <c r="C780" s="301"/>
      <c r="D780" s="301"/>
      <c r="BI780" s="300">
        <f>+BI718+2</f>
        <v>44038</v>
      </c>
      <c r="BJ780" s="300"/>
      <c r="BK780" s="300"/>
      <c r="BL780" s="300"/>
    </row>
    <row r="781" spans="1:89" ht="14" thickBot="1">
      <c r="AE781" s="272" t="s">
        <v>84</v>
      </c>
    </row>
    <row r="782" spans="1:89" ht="15" thickTop="1" thickBot="1">
      <c r="A782" s="298" t="s">
        <v>0</v>
      </c>
      <c r="B782" s="292" t="s">
        <v>1</v>
      </c>
      <c r="C782" s="293"/>
      <c r="D782" s="292" t="s">
        <v>2</v>
      </c>
      <c r="E782" s="293"/>
      <c r="F782" s="292" t="s">
        <v>3</v>
      </c>
      <c r="G782" s="293"/>
      <c r="H782" s="292" t="s">
        <v>4</v>
      </c>
      <c r="I782" s="293"/>
      <c r="J782" s="292" t="s">
        <v>5</v>
      </c>
      <c r="K782" s="293"/>
      <c r="L782" s="292" t="s">
        <v>6</v>
      </c>
      <c r="M782" s="293"/>
      <c r="N782" s="292" t="s">
        <v>7</v>
      </c>
      <c r="O782" s="293"/>
      <c r="P782" s="292" t="s">
        <v>8</v>
      </c>
      <c r="Q782" s="293"/>
      <c r="R782" s="292" t="s">
        <v>9</v>
      </c>
      <c r="S782" s="293"/>
      <c r="T782" s="292" t="s">
        <v>10</v>
      </c>
      <c r="U782" s="293"/>
      <c r="V782" s="292" t="s">
        <v>11</v>
      </c>
      <c r="W782" s="293"/>
      <c r="X782" s="292" t="s">
        <v>12</v>
      </c>
      <c r="Y782" s="293"/>
      <c r="Z782" s="294" t="s">
        <v>40</v>
      </c>
      <c r="AA782" s="295"/>
      <c r="AB782" s="296" t="s">
        <v>41</v>
      </c>
      <c r="AC782" s="297"/>
      <c r="AE782" s="298" t="s">
        <v>0</v>
      </c>
      <c r="AF782" s="292" t="s">
        <v>1</v>
      </c>
      <c r="AG782" s="293"/>
      <c r="AH782" s="292" t="s">
        <v>2</v>
      </c>
      <c r="AI782" s="293"/>
      <c r="AJ782" s="292" t="s">
        <v>3</v>
      </c>
      <c r="AK782" s="293"/>
      <c r="AL782" s="292" t="s">
        <v>4</v>
      </c>
      <c r="AM782" s="293"/>
      <c r="AN782" s="292" t="s">
        <v>5</v>
      </c>
      <c r="AO782" s="293"/>
      <c r="AP782" s="292" t="s">
        <v>6</v>
      </c>
      <c r="AQ782" s="293"/>
      <c r="AR782" s="292" t="s">
        <v>7</v>
      </c>
      <c r="AS782" s="293"/>
      <c r="AT782" s="292" t="s">
        <v>8</v>
      </c>
      <c r="AU782" s="293"/>
      <c r="AV782" s="292" t="s">
        <v>9</v>
      </c>
      <c r="AW782" s="293"/>
      <c r="AX782" s="292" t="s">
        <v>10</v>
      </c>
      <c r="AY782" s="293"/>
      <c r="AZ782" s="292" t="s">
        <v>11</v>
      </c>
      <c r="BA782" s="293"/>
      <c r="BB782" s="292" t="s">
        <v>12</v>
      </c>
      <c r="BC782" s="293"/>
      <c r="BD782" s="294" t="s">
        <v>40</v>
      </c>
      <c r="BE782" s="295"/>
      <c r="BF782" s="296" t="s">
        <v>41</v>
      </c>
      <c r="BG782" s="297"/>
      <c r="BI782" s="298" t="s">
        <v>0</v>
      </c>
      <c r="BJ782" s="292" t="s">
        <v>1</v>
      </c>
      <c r="BK782" s="293"/>
      <c r="BL782" s="292" t="s">
        <v>2</v>
      </c>
      <c r="BM782" s="293"/>
      <c r="BN782" s="292" t="s">
        <v>3</v>
      </c>
      <c r="BO782" s="293"/>
      <c r="BP782" s="292" t="s">
        <v>4</v>
      </c>
      <c r="BQ782" s="293"/>
      <c r="BR782" s="292" t="s">
        <v>5</v>
      </c>
      <c r="BS782" s="293"/>
      <c r="BT782" s="292" t="s">
        <v>6</v>
      </c>
      <c r="BU782" s="293"/>
      <c r="BV782" s="292" t="s">
        <v>7</v>
      </c>
      <c r="BW782" s="293"/>
      <c r="BX782" s="292" t="s">
        <v>8</v>
      </c>
      <c r="BY782" s="293"/>
      <c r="BZ782" s="292" t="s">
        <v>9</v>
      </c>
      <c r="CA782" s="293"/>
      <c r="CB782" s="292" t="s">
        <v>10</v>
      </c>
      <c r="CC782" s="293"/>
      <c r="CD782" s="292" t="s">
        <v>11</v>
      </c>
      <c r="CE782" s="293"/>
      <c r="CF782" s="292" t="s">
        <v>12</v>
      </c>
      <c r="CG782" s="293"/>
      <c r="CH782" s="294" t="s">
        <v>40</v>
      </c>
      <c r="CI782" s="295"/>
      <c r="CJ782" s="292" t="s">
        <v>41</v>
      </c>
      <c r="CK782" s="293"/>
    </row>
    <row r="783" spans="1:89" ht="15" thickTop="1" thickBot="1">
      <c r="A783" s="299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9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9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4" thickTop="1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5" t="str">
        <f>$AE$9</f>
        <v>07:00 - 07:59</v>
      </c>
      <c r="AF784" s="126">
        <f>SUMIF($A$9:$A$32,$AE784,B$784:B$807)</f>
        <v>168</v>
      </c>
      <c r="AG784" s="186">
        <f t="shared" ref="AG784:AV786" si="14973">SUMIF($A$9:$A$32,$AE784,C$784:C$807)</f>
        <v>175</v>
      </c>
      <c r="AH784" s="127">
        <f t="shared" si="14973"/>
        <v>141</v>
      </c>
      <c r="AI784" s="180">
        <f t="shared" si="14973"/>
        <v>127</v>
      </c>
      <c r="AJ784" s="126">
        <f t="shared" si="14973"/>
        <v>237</v>
      </c>
      <c r="AK784" s="128">
        <f t="shared" si="14973"/>
        <v>148</v>
      </c>
      <c r="AL784" s="127">
        <f t="shared" si="14973"/>
        <v>340</v>
      </c>
      <c r="AM784" s="180">
        <f t="shared" si="14973"/>
        <v>248</v>
      </c>
      <c r="AN784" s="126">
        <f t="shared" si="14973"/>
        <v>34</v>
      </c>
      <c r="AO784" s="128">
        <f t="shared" si="14973"/>
        <v>57</v>
      </c>
      <c r="AP784" s="127">
        <f t="shared" si="14973"/>
        <v>85</v>
      </c>
      <c r="AQ784" s="126">
        <f t="shared" si="14973"/>
        <v>156</v>
      </c>
      <c r="AR784" s="179">
        <f t="shared" si="14973"/>
        <v>265</v>
      </c>
      <c r="AS784" s="181">
        <f t="shared" si="14973"/>
        <v>247</v>
      </c>
      <c r="AT784" s="126">
        <f t="shared" si="14973"/>
        <v>172</v>
      </c>
      <c r="AU784" s="128">
        <f t="shared" si="14973"/>
        <v>106</v>
      </c>
      <c r="AV784" s="127">
        <f t="shared" si="14973"/>
        <v>166</v>
      </c>
      <c r="AW784" s="180">
        <f t="shared" ref="AW784:BE786" si="14974">SUMIF($A$9:$A$32,$AE784,S$784:S$807)</f>
        <v>91</v>
      </c>
      <c r="AX784" s="126">
        <f t="shared" si="14974"/>
        <v>30</v>
      </c>
      <c r="AY784" s="128">
        <f t="shared" si="14974"/>
        <v>21</v>
      </c>
      <c r="AZ784" s="127">
        <f t="shared" si="14974"/>
        <v>112</v>
      </c>
      <c r="BA784" s="180">
        <f t="shared" si="14974"/>
        <v>110</v>
      </c>
      <c r="BB784" s="126">
        <f t="shared" si="14974"/>
        <v>135</v>
      </c>
      <c r="BC784" s="128">
        <f t="shared" si="14974"/>
        <v>74</v>
      </c>
      <c r="BD784" s="184">
        <f t="shared" si="14974"/>
        <v>213</v>
      </c>
      <c r="BE784" s="185">
        <f t="shared" si="14974"/>
        <v>229</v>
      </c>
      <c r="BF784" s="170">
        <f>AF784+AH784+AJ784+AL784+AN784+AP784+AR784+AT784+AV784+AX784+AZ784+BB784+BD784</f>
        <v>2098</v>
      </c>
      <c r="BG784" s="171">
        <f>AG784+AI784+AK784+AM784+AO784+AQ784+AS784+AU784+AW784+AY784+BA784+BC784+BE784</f>
        <v>1789</v>
      </c>
      <c r="BI784" s="125" t="s">
        <v>16</v>
      </c>
      <c r="BJ784" s="129">
        <f>B784/B808</f>
        <v>0</v>
      </c>
      <c r="BK784" s="130">
        <f t="shared" ref="BK784" si="14975">C784/C808</f>
        <v>0</v>
      </c>
      <c r="BL784" s="131">
        <f t="shared" ref="BL784" si="14976">D784/D808</f>
        <v>0</v>
      </c>
      <c r="BM784" s="132">
        <f t="shared" ref="BM784" si="14977">E784/E808</f>
        <v>0</v>
      </c>
      <c r="BN784" s="129">
        <f t="shared" ref="BN784" si="14978">F784/F808</f>
        <v>0</v>
      </c>
      <c r="BO784" s="130">
        <f t="shared" ref="BO784" si="14979">G784/G808</f>
        <v>0</v>
      </c>
      <c r="BP784" s="131">
        <f t="shared" ref="BP784" si="14980">H784/H808</f>
        <v>0</v>
      </c>
      <c r="BQ784" s="132">
        <f t="shared" ref="BQ784" si="14981">I784/I808</f>
        <v>0</v>
      </c>
      <c r="BR784" s="129">
        <f t="shared" ref="BR784" si="14982">J784/J808</f>
        <v>0</v>
      </c>
      <c r="BS784" s="130">
        <f t="shared" ref="BS784" si="14983">K784/K808</f>
        <v>0</v>
      </c>
      <c r="BT784" s="131">
        <f t="shared" ref="BT784" si="14984">L784/L808</f>
        <v>0</v>
      </c>
      <c r="BU784" s="129">
        <f t="shared" ref="BU784" si="14985">M784/M808</f>
        <v>0</v>
      </c>
      <c r="BV784" s="133">
        <f t="shared" ref="BV784" si="14986">N784/N808</f>
        <v>0</v>
      </c>
      <c r="BW784" s="134">
        <f t="shared" ref="BW784" si="14987">O784/O808</f>
        <v>0</v>
      </c>
      <c r="BX784" s="129">
        <f t="shared" ref="BX784" si="14988">P784/P808</f>
        <v>0</v>
      </c>
      <c r="BY784" s="130">
        <f t="shared" ref="BY784" si="14989">Q784/Q808</f>
        <v>0</v>
      </c>
      <c r="BZ784" s="131">
        <f t="shared" ref="BZ784" si="14990">R784/R808</f>
        <v>0</v>
      </c>
      <c r="CA784" s="132">
        <f t="shared" ref="CA784" si="14991">S784/S808</f>
        <v>0</v>
      </c>
      <c r="CB784" s="129">
        <f t="shared" ref="CB784" si="14992">T784/T808</f>
        <v>0</v>
      </c>
      <c r="CC784" s="130">
        <f t="shared" ref="CC784" si="14993">U784/U808</f>
        <v>0</v>
      </c>
      <c r="CD784" s="131">
        <f t="shared" ref="CD784" si="14994">V784/V808</f>
        <v>0</v>
      </c>
      <c r="CE784" s="132">
        <f t="shared" ref="CE784" si="14995">W784/W808</f>
        <v>0</v>
      </c>
      <c r="CF784" s="129">
        <f t="shared" ref="CF784" si="14996">X784/X808</f>
        <v>0</v>
      </c>
      <c r="CG784" s="130">
        <f t="shared" ref="CG784" si="14997">Y784/Y808</f>
        <v>0</v>
      </c>
      <c r="CH784" s="131">
        <f t="shared" ref="CH784" si="14998">Z784/Z808</f>
        <v>0</v>
      </c>
      <c r="CI784" s="129">
        <f t="shared" ref="CI784" si="14999">AA784/AA808</f>
        <v>0</v>
      </c>
      <c r="CJ784" s="135">
        <f t="shared" ref="CJ784" si="15000">AB784/AB808</f>
        <v>0</v>
      </c>
      <c r="CK784" s="136">
        <f t="shared" ref="CK784" si="15001">AC784/AC808</f>
        <v>0</v>
      </c>
    </row>
    <row r="785" spans="1:89">
      <c r="A785" s="137" t="s">
        <v>17</v>
      </c>
      <c r="B785" s="189">
        <v>29</v>
      </c>
      <c r="C785" s="190">
        <v>0</v>
      </c>
      <c r="D785" s="191">
        <v>12</v>
      </c>
      <c r="E785" s="192">
        <v>0</v>
      </c>
      <c r="F785" s="189">
        <v>71</v>
      </c>
      <c r="G785" s="193">
        <v>1</v>
      </c>
      <c r="H785" s="191">
        <v>50</v>
      </c>
      <c r="I785" s="192">
        <v>2</v>
      </c>
      <c r="J785" s="189">
        <v>3</v>
      </c>
      <c r="K785" s="193">
        <v>5</v>
      </c>
      <c r="L785" s="191">
        <v>2</v>
      </c>
      <c r="M785" s="189">
        <v>5</v>
      </c>
      <c r="N785" s="194">
        <v>11</v>
      </c>
      <c r="O785" s="195">
        <v>0</v>
      </c>
      <c r="P785" s="189">
        <v>9</v>
      </c>
      <c r="Q785" s="193">
        <v>0</v>
      </c>
      <c r="R785" s="191">
        <v>0</v>
      </c>
      <c r="S785" s="192">
        <v>0</v>
      </c>
      <c r="T785" s="189">
        <v>0</v>
      </c>
      <c r="U785" s="193">
        <v>0</v>
      </c>
      <c r="V785" s="191">
        <v>0</v>
      </c>
      <c r="W785" s="192">
        <v>0</v>
      </c>
      <c r="X785" s="189">
        <v>0</v>
      </c>
      <c r="Y785" s="193">
        <v>0</v>
      </c>
      <c r="Z785" s="191">
        <v>0</v>
      </c>
      <c r="AA785" s="189">
        <v>0</v>
      </c>
      <c r="AB785" s="172">
        <f t="shared" ref="AB785:AB804" si="15002">SUM(B785,D785,F785,H785,J785,L785,N785,P785,R785,T785,V785,X785,Z785)</f>
        <v>187</v>
      </c>
      <c r="AC785" s="173">
        <f t="shared" ref="AC785:AC804" si="15003">SUM(C785,E785,G785,I785,K785,M785,O785,Q785,S785,U785,W785,Y785,AA785)</f>
        <v>13</v>
      </c>
      <c r="AE785" s="277" t="str">
        <f>$AE$10</f>
        <v>08:00 - 08:59</v>
      </c>
      <c r="AF785" s="126">
        <f>SUMIF($A$9:$A$32,$AE785,B$784:B$807)</f>
        <v>257</v>
      </c>
      <c r="AG785" s="190">
        <f t="shared" si="14973"/>
        <v>306</v>
      </c>
      <c r="AH785" s="191">
        <f t="shared" si="14973"/>
        <v>181</v>
      </c>
      <c r="AI785" s="192">
        <f t="shared" si="14973"/>
        <v>102</v>
      </c>
      <c r="AJ785" s="278">
        <f t="shared" si="14973"/>
        <v>320</v>
      </c>
      <c r="AK785" s="193">
        <f t="shared" si="14973"/>
        <v>109</v>
      </c>
      <c r="AL785" s="191">
        <f t="shared" si="14973"/>
        <v>467</v>
      </c>
      <c r="AM785" s="192">
        <f t="shared" si="14973"/>
        <v>347</v>
      </c>
      <c r="AN785" s="278">
        <f t="shared" si="14973"/>
        <v>51</v>
      </c>
      <c r="AO785" s="193">
        <f t="shared" si="14973"/>
        <v>72</v>
      </c>
      <c r="AP785" s="191">
        <f t="shared" si="14973"/>
        <v>73</v>
      </c>
      <c r="AQ785" s="278">
        <f t="shared" si="14973"/>
        <v>252</v>
      </c>
      <c r="AR785" s="194">
        <f t="shared" si="14973"/>
        <v>286</v>
      </c>
      <c r="AS785" s="195">
        <f t="shared" si="14973"/>
        <v>359</v>
      </c>
      <c r="AT785" s="278">
        <f t="shared" si="14973"/>
        <v>216</v>
      </c>
      <c r="AU785" s="193">
        <f t="shared" si="14973"/>
        <v>131</v>
      </c>
      <c r="AV785" s="191">
        <f t="shared" si="14973"/>
        <v>257</v>
      </c>
      <c r="AW785" s="192">
        <f t="shared" si="14974"/>
        <v>180</v>
      </c>
      <c r="AX785" s="278">
        <f t="shared" si="14974"/>
        <v>32</v>
      </c>
      <c r="AY785" s="193">
        <f t="shared" si="14974"/>
        <v>22</v>
      </c>
      <c r="AZ785" s="191">
        <f t="shared" si="14974"/>
        <v>141</v>
      </c>
      <c r="BA785" s="192">
        <f t="shared" si="14974"/>
        <v>309</v>
      </c>
      <c r="BB785" s="278">
        <f t="shared" si="14974"/>
        <v>118</v>
      </c>
      <c r="BC785" s="193">
        <f t="shared" si="14974"/>
        <v>118</v>
      </c>
      <c r="BD785" s="191">
        <f t="shared" si="14974"/>
        <v>297</v>
      </c>
      <c r="BE785" s="278">
        <f t="shared" si="14974"/>
        <v>325</v>
      </c>
      <c r="BF785" s="172">
        <f>SUM(AF785,AH785,AJ785,AL785,AN785,AP785,AR785,AT785,AV785,AX785,AZ785,BB785,BD785)</f>
        <v>2696</v>
      </c>
      <c r="BG785" s="173">
        <f>SUM(AG785,AI785,AK785,AM785,AO785,AQ785,AS785,AU785,AW785,AY785,BA785,BC785,BE785)</f>
        <v>2632</v>
      </c>
      <c r="BI785" s="137" t="s">
        <v>17</v>
      </c>
      <c r="BJ785" s="129">
        <f>B785/B808</f>
        <v>8.8957055214723933E-3</v>
      </c>
      <c r="BK785" s="130">
        <f t="shared" ref="BK785" si="15004">C785/C808</f>
        <v>0</v>
      </c>
      <c r="BL785" s="131">
        <f t="shared" ref="BL785" si="15005">D785/D808</f>
        <v>7.4028377544725476E-3</v>
      </c>
      <c r="BM785" s="132">
        <f t="shared" ref="BM785" si="15006">E785/E808</f>
        <v>0</v>
      </c>
      <c r="BN785" s="129">
        <f t="shared" ref="BN785" si="15007">F785/F808</f>
        <v>2.13855421686747E-2</v>
      </c>
      <c r="BO785" s="130">
        <f t="shared" ref="BO785" si="15008">G785/G808</f>
        <v>4.2589437819420784E-4</v>
      </c>
      <c r="BP785" s="131">
        <f t="shared" ref="BP785" si="15009">H785/H808</f>
        <v>9.3861460484325129E-3</v>
      </c>
      <c r="BQ785" s="132">
        <f t="shared" ref="BQ785" si="15010">I785/I808</f>
        <v>4.0184850311432592E-4</v>
      </c>
      <c r="BR785" s="129">
        <f t="shared" ref="BR785" si="15011">J785/J808</f>
        <v>4.2016806722689074E-3</v>
      </c>
      <c r="BS785" s="130">
        <f t="shared" ref="BS785" si="15012">K785/K808</f>
        <v>7.102272727272727E-3</v>
      </c>
      <c r="BT785" s="131">
        <f t="shared" ref="BT785" si="15013">L785/L808</f>
        <v>1.0427528675703858E-3</v>
      </c>
      <c r="BU785" s="129">
        <f t="shared" ref="BU785" si="15014">M785/M808</f>
        <v>2.6455026455026454E-3</v>
      </c>
      <c r="BV785" s="133">
        <f t="shared" ref="BV785" si="15015">N785/N808</f>
        <v>2.7086924402856438E-3</v>
      </c>
      <c r="BW785" s="134">
        <f t="shared" ref="BW785" si="15016">O785/O808</f>
        <v>0</v>
      </c>
      <c r="BX785" s="129">
        <f t="shared" ref="BX785" si="15017">P785/P808</f>
        <v>3.8346825734980826E-3</v>
      </c>
      <c r="BY785" s="130">
        <f t="shared" ref="BY785" si="15018">Q785/Q808</f>
        <v>0</v>
      </c>
      <c r="BZ785" s="131">
        <f t="shared" ref="BZ785" si="15019">R785/R808</f>
        <v>0</v>
      </c>
      <c r="CA785" s="132">
        <f t="shared" ref="CA785" si="15020">S785/S808</f>
        <v>0</v>
      </c>
      <c r="CB785" s="129">
        <f t="shared" ref="CB785" si="15021">T785/T808</f>
        <v>0</v>
      </c>
      <c r="CC785" s="130">
        <f t="shared" ref="CC785" si="15022">U785/U808</f>
        <v>0</v>
      </c>
      <c r="CD785" s="131">
        <f t="shared" ref="CD785" si="15023">V785/V808</f>
        <v>0</v>
      </c>
      <c r="CE785" s="132">
        <f t="shared" ref="CE785" si="15024">W785/W808</f>
        <v>0</v>
      </c>
      <c r="CF785" s="129">
        <f t="shared" ref="CF785" si="15025">X785/X808</f>
        <v>0</v>
      </c>
      <c r="CG785" s="130">
        <f t="shared" ref="CG785" si="15026">Y785/Y808</f>
        <v>0</v>
      </c>
      <c r="CH785" s="131">
        <f t="shared" ref="CH785" si="15027">Z785/Z808</f>
        <v>0</v>
      </c>
      <c r="CI785" s="129">
        <f t="shared" ref="CI785" si="15028">AA785/AA808</f>
        <v>0</v>
      </c>
      <c r="CJ785" s="135">
        <f t="shared" ref="CJ785" si="15029">AB785/AB808</f>
        <v>5.5268213388503032E-3</v>
      </c>
      <c r="CK785" s="136">
        <f t="shared" ref="CK785" si="15030">AC785/AC808</f>
        <v>3.8486588904020367E-4</v>
      </c>
    </row>
    <row r="786" spans="1:89" ht="14" thickBot="1">
      <c r="A786" s="146" t="s">
        <v>18</v>
      </c>
      <c r="B786" s="196">
        <v>92</v>
      </c>
      <c r="C786" s="197">
        <v>0</v>
      </c>
      <c r="D786" s="198">
        <v>54</v>
      </c>
      <c r="E786" s="199">
        <v>0</v>
      </c>
      <c r="F786" s="196">
        <v>144</v>
      </c>
      <c r="G786" s="200">
        <v>6</v>
      </c>
      <c r="H786" s="198">
        <v>189</v>
      </c>
      <c r="I786" s="199">
        <v>30</v>
      </c>
      <c r="J786" s="196">
        <v>12</v>
      </c>
      <c r="K786" s="200">
        <v>13</v>
      </c>
      <c r="L786" s="198">
        <v>19</v>
      </c>
      <c r="M786" s="196">
        <v>47</v>
      </c>
      <c r="N786" s="201">
        <v>130</v>
      </c>
      <c r="O786" s="202">
        <v>113</v>
      </c>
      <c r="P786" s="196">
        <v>76</v>
      </c>
      <c r="Q786" s="200">
        <v>84</v>
      </c>
      <c r="R786" s="198">
        <v>73</v>
      </c>
      <c r="S786" s="199">
        <v>52</v>
      </c>
      <c r="T786" s="196">
        <v>11</v>
      </c>
      <c r="U786" s="200">
        <v>22</v>
      </c>
      <c r="V786" s="198">
        <v>37</v>
      </c>
      <c r="W786" s="199">
        <v>60</v>
      </c>
      <c r="X786" s="196">
        <v>77</v>
      </c>
      <c r="Y786" s="200">
        <v>48</v>
      </c>
      <c r="Z786" s="198">
        <v>137</v>
      </c>
      <c r="AA786" s="196">
        <v>110</v>
      </c>
      <c r="AB786" s="172">
        <f t="shared" si="15002"/>
        <v>1051</v>
      </c>
      <c r="AC786" s="173">
        <f t="shared" si="15003"/>
        <v>585</v>
      </c>
      <c r="AE786" s="275">
        <f>$AE$11</f>
        <v>0</v>
      </c>
      <c r="AF786" s="126">
        <f>SUMIF($A$9:$A$32,$AE786,B$784:B$807)</f>
        <v>0</v>
      </c>
      <c r="AG786" s="197">
        <f t="shared" si="14973"/>
        <v>0</v>
      </c>
      <c r="AH786" s="198">
        <f t="shared" si="14973"/>
        <v>0</v>
      </c>
      <c r="AI786" s="199">
        <f t="shared" si="14973"/>
        <v>0</v>
      </c>
      <c r="AJ786" s="196">
        <f t="shared" si="14973"/>
        <v>0</v>
      </c>
      <c r="AK786" s="200">
        <f t="shared" si="14973"/>
        <v>0</v>
      </c>
      <c r="AL786" s="198">
        <f t="shared" si="14973"/>
        <v>0</v>
      </c>
      <c r="AM786" s="199">
        <f t="shared" si="14973"/>
        <v>0</v>
      </c>
      <c r="AN786" s="196">
        <f t="shared" si="14973"/>
        <v>0</v>
      </c>
      <c r="AO786" s="200">
        <f t="shared" si="14973"/>
        <v>0</v>
      </c>
      <c r="AP786" s="198">
        <f t="shared" si="14973"/>
        <v>0</v>
      </c>
      <c r="AQ786" s="196">
        <f t="shared" si="14973"/>
        <v>0</v>
      </c>
      <c r="AR786" s="201">
        <f t="shared" si="14973"/>
        <v>0</v>
      </c>
      <c r="AS786" s="202">
        <f t="shared" si="14973"/>
        <v>0</v>
      </c>
      <c r="AT786" s="196">
        <f t="shared" si="14973"/>
        <v>0</v>
      </c>
      <c r="AU786" s="200">
        <f t="shared" si="14973"/>
        <v>0</v>
      </c>
      <c r="AV786" s="198">
        <f t="shared" si="14973"/>
        <v>0</v>
      </c>
      <c r="AW786" s="199">
        <f t="shared" si="14974"/>
        <v>0</v>
      </c>
      <c r="AX786" s="196">
        <f t="shared" si="14974"/>
        <v>0</v>
      </c>
      <c r="AY786" s="200">
        <f t="shared" si="14974"/>
        <v>0</v>
      </c>
      <c r="AZ786" s="198">
        <f t="shared" si="14974"/>
        <v>0</v>
      </c>
      <c r="BA786" s="199">
        <f t="shared" si="14974"/>
        <v>0</v>
      </c>
      <c r="BB786" s="196">
        <f t="shared" si="14974"/>
        <v>0</v>
      </c>
      <c r="BC786" s="200">
        <f t="shared" si="14974"/>
        <v>0</v>
      </c>
      <c r="BD786" s="198">
        <f t="shared" si="14974"/>
        <v>0</v>
      </c>
      <c r="BE786" s="196">
        <f t="shared" si="14974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2.8220858895705522E-2</v>
      </c>
      <c r="BK786" s="130">
        <f t="shared" ref="BK786" si="15031">C786/C808</f>
        <v>0</v>
      </c>
      <c r="BL786" s="131">
        <f t="shared" ref="BL786" si="15032">D786/D808</f>
        <v>3.3312769895126465E-2</v>
      </c>
      <c r="BM786" s="132">
        <f t="shared" ref="BM786" si="15033">E786/E808</f>
        <v>0</v>
      </c>
      <c r="BN786" s="129">
        <f t="shared" ref="BN786" si="15034">F786/F808</f>
        <v>4.3373493975903614E-2</v>
      </c>
      <c r="BO786" s="130">
        <f t="shared" ref="BO786" si="15035">G786/G808</f>
        <v>2.5553662691652468E-3</v>
      </c>
      <c r="BP786" s="131">
        <f t="shared" ref="BP786" si="15036">H786/H808</f>
        <v>3.5479632063074903E-2</v>
      </c>
      <c r="BQ786" s="132">
        <f t="shared" ref="BQ786" si="15037">I786/I808</f>
        <v>6.0277275467148887E-3</v>
      </c>
      <c r="BR786" s="129">
        <f t="shared" ref="BR786" si="15038">J786/J808</f>
        <v>1.680672268907563E-2</v>
      </c>
      <c r="BS786" s="130">
        <f t="shared" ref="BS786" si="15039">K786/K808</f>
        <v>1.8465909090909092E-2</v>
      </c>
      <c r="BT786" s="131">
        <f t="shared" ref="BT786" si="15040">L786/L808</f>
        <v>9.9061522419186653E-3</v>
      </c>
      <c r="BU786" s="129">
        <f t="shared" ref="BU786" si="15041">M786/M808</f>
        <v>2.4867724867724868E-2</v>
      </c>
      <c r="BV786" s="133">
        <f t="shared" ref="BV786" si="15042">N786/N808</f>
        <v>3.2011819748830335E-2</v>
      </c>
      <c r="BW786" s="134">
        <f t="shared" ref="BW786" si="15043">O786/O808</f>
        <v>2.7949542418995794E-2</v>
      </c>
      <c r="BX786" s="129">
        <f t="shared" ref="BX786" si="15044">P786/P808</f>
        <v>3.238176395398381E-2</v>
      </c>
      <c r="BY786" s="130">
        <f t="shared" ref="BY786" si="15045">Q786/Q808</f>
        <v>3.6505867014341588E-2</v>
      </c>
      <c r="BZ786" s="131">
        <f t="shared" ref="BZ786" si="15046">R786/R808</f>
        <v>2.7188081936685288E-2</v>
      </c>
      <c r="CA786" s="132">
        <f t="shared" ref="CA786" si="15047">S786/S808</f>
        <v>1.9512195121951219E-2</v>
      </c>
      <c r="CB786" s="129">
        <f t="shared" ref="CB786" si="15048">T786/T808</f>
        <v>3.7037037037037035E-2</v>
      </c>
      <c r="CC786" s="130">
        <f t="shared" ref="CC786" si="15049">U786/U808</f>
        <v>6.9841269841269843E-2</v>
      </c>
      <c r="CD786" s="131">
        <f t="shared" ref="CD786" si="15050">V786/V808</f>
        <v>1.2374581939799331E-2</v>
      </c>
      <c r="CE786" s="132">
        <f t="shared" ref="CE786" si="15051">W786/W808</f>
        <v>2.2075055187637971E-2</v>
      </c>
      <c r="CF786" s="129">
        <f t="shared" ref="CF786" si="15052">X786/X808</f>
        <v>5.1956815114709849E-2</v>
      </c>
      <c r="CG786" s="130">
        <f t="shared" ref="CG786" si="15053">Y786/Y808</f>
        <v>3.5740878629932984E-2</v>
      </c>
      <c r="CH786" s="131">
        <f t="shared" ref="CH786" si="15054">Z786/Z808</f>
        <v>3.5929714135851033E-2</v>
      </c>
      <c r="CI786" s="129">
        <f t="shared" ref="CI786" si="15055">AA786/AA808</f>
        <v>2.2159548751007251E-2</v>
      </c>
      <c r="CJ786" s="135">
        <f t="shared" ref="CJ786" si="15056">AB786/AB808</f>
        <v>3.1062509235998226E-2</v>
      </c>
      <c r="CK786" s="136">
        <f t="shared" ref="CK786" si="15057">AC786/AC808</f>
        <v>1.7318965006809166E-2</v>
      </c>
    </row>
    <row r="787" spans="1:89" ht="15" thickTop="1" thickBot="1">
      <c r="A787" s="137" t="s">
        <v>19</v>
      </c>
      <c r="B787" s="189">
        <v>116</v>
      </c>
      <c r="C787" s="190">
        <v>109</v>
      </c>
      <c r="D787" s="191">
        <v>82</v>
      </c>
      <c r="E787" s="192">
        <v>72</v>
      </c>
      <c r="F787" s="189">
        <v>196</v>
      </c>
      <c r="G787" s="193">
        <v>132</v>
      </c>
      <c r="H787" s="191">
        <v>235</v>
      </c>
      <c r="I787" s="192">
        <v>237</v>
      </c>
      <c r="J787" s="189">
        <v>30</v>
      </c>
      <c r="K787" s="193">
        <v>57</v>
      </c>
      <c r="L787" s="191">
        <v>80</v>
      </c>
      <c r="M787" s="189">
        <v>108</v>
      </c>
      <c r="N787" s="194">
        <v>172</v>
      </c>
      <c r="O787" s="195">
        <v>176</v>
      </c>
      <c r="P787" s="189">
        <v>134</v>
      </c>
      <c r="Q787" s="193">
        <v>101</v>
      </c>
      <c r="R787" s="191">
        <v>134</v>
      </c>
      <c r="S787" s="192">
        <v>84</v>
      </c>
      <c r="T787" s="189">
        <v>20</v>
      </c>
      <c r="U787" s="193">
        <v>30</v>
      </c>
      <c r="V787" s="191">
        <v>91</v>
      </c>
      <c r="W787" s="192">
        <v>137</v>
      </c>
      <c r="X787" s="189">
        <v>99</v>
      </c>
      <c r="Y787" s="193">
        <v>65</v>
      </c>
      <c r="Z787" s="191">
        <v>170</v>
      </c>
      <c r="AA787" s="189">
        <v>180</v>
      </c>
      <c r="AB787" s="172">
        <f t="shared" si="15002"/>
        <v>1559</v>
      </c>
      <c r="AC787" s="173">
        <f t="shared" si="15003"/>
        <v>1488</v>
      </c>
      <c r="AE787" s="269" t="s">
        <v>13</v>
      </c>
      <c r="AF787" s="20">
        <f t="shared" ref="AF787:BG787" si="15058">SUM(AF784:AF786)</f>
        <v>425</v>
      </c>
      <c r="AG787" s="21">
        <f t="shared" si="15058"/>
        <v>481</v>
      </c>
      <c r="AH787" s="20">
        <f t="shared" si="15058"/>
        <v>322</v>
      </c>
      <c r="AI787" s="21">
        <f t="shared" si="15058"/>
        <v>229</v>
      </c>
      <c r="AJ787" s="20">
        <f t="shared" si="15058"/>
        <v>557</v>
      </c>
      <c r="AK787" s="21">
        <f t="shared" si="15058"/>
        <v>257</v>
      </c>
      <c r="AL787" s="20">
        <f t="shared" si="15058"/>
        <v>807</v>
      </c>
      <c r="AM787" s="21">
        <f t="shared" si="15058"/>
        <v>595</v>
      </c>
      <c r="AN787" s="20">
        <f t="shared" si="15058"/>
        <v>85</v>
      </c>
      <c r="AO787" s="21">
        <f t="shared" si="15058"/>
        <v>129</v>
      </c>
      <c r="AP787" s="20">
        <f t="shared" si="15058"/>
        <v>158</v>
      </c>
      <c r="AQ787" s="21">
        <f t="shared" si="15058"/>
        <v>408</v>
      </c>
      <c r="AR787" s="20">
        <f t="shared" si="15058"/>
        <v>551</v>
      </c>
      <c r="AS787" s="21">
        <f t="shared" si="15058"/>
        <v>606</v>
      </c>
      <c r="AT787" s="20">
        <f t="shared" si="15058"/>
        <v>388</v>
      </c>
      <c r="AU787" s="21">
        <f t="shared" si="15058"/>
        <v>237</v>
      </c>
      <c r="AV787" s="20">
        <f t="shared" si="15058"/>
        <v>423</v>
      </c>
      <c r="AW787" s="21">
        <f t="shared" si="15058"/>
        <v>271</v>
      </c>
      <c r="AX787" s="20">
        <f t="shared" si="15058"/>
        <v>62</v>
      </c>
      <c r="AY787" s="21">
        <f t="shared" si="15058"/>
        <v>43</v>
      </c>
      <c r="AZ787" s="20">
        <f t="shared" si="15058"/>
        <v>253</v>
      </c>
      <c r="BA787" s="21">
        <f t="shared" si="15058"/>
        <v>419</v>
      </c>
      <c r="BB787" s="20">
        <f t="shared" si="15058"/>
        <v>253</v>
      </c>
      <c r="BC787" s="21">
        <f t="shared" si="15058"/>
        <v>192</v>
      </c>
      <c r="BD787" s="20">
        <f t="shared" si="15058"/>
        <v>510</v>
      </c>
      <c r="BE787" s="21">
        <f t="shared" si="15058"/>
        <v>554</v>
      </c>
      <c r="BF787" s="174">
        <f t="shared" si="15058"/>
        <v>4794</v>
      </c>
      <c r="BG787" s="175">
        <f t="shared" si="15058"/>
        <v>4421</v>
      </c>
      <c r="BI787" s="137" t="s">
        <v>19</v>
      </c>
      <c r="BJ787" s="129">
        <f>B787/B808</f>
        <v>3.5582822085889573E-2</v>
      </c>
      <c r="BK787" s="130">
        <f t="shared" ref="BK787" si="15059">C787/C808</f>
        <v>3.071287686672302E-2</v>
      </c>
      <c r="BL787" s="131">
        <f t="shared" ref="BL787" si="15060">D787/D808</f>
        <v>5.0586057988895747E-2</v>
      </c>
      <c r="BM787" s="132">
        <f t="shared" ref="BM787" si="15061">E787/E808</f>
        <v>3.6715961244263129E-2</v>
      </c>
      <c r="BN787" s="129">
        <f t="shared" ref="BN787" si="15062">F787/F808</f>
        <v>5.903614457831325E-2</v>
      </c>
      <c r="BO787" s="130">
        <f t="shared" ref="BO787" si="15063">G787/G808</f>
        <v>5.6218057921635436E-2</v>
      </c>
      <c r="BP787" s="131">
        <f t="shared" ref="BP787" si="15064">H787/H808</f>
        <v>4.4114886427632817E-2</v>
      </c>
      <c r="BQ787" s="132">
        <f t="shared" ref="BQ787" si="15065">I787/I808</f>
        <v>4.7619047619047616E-2</v>
      </c>
      <c r="BR787" s="129">
        <f t="shared" ref="BR787" si="15066">J787/J808</f>
        <v>4.2016806722689079E-2</v>
      </c>
      <c r="BS787" s="130">
        <f t="shared" ref="BS787" si="15067">K787/K808</f>
        <v>8.0965909090909088E-2</v>
      </c>
      <c r="BT787" s="131">
        <f t="shared" ref="BT787" si="15068">L787/L808</f>
        <v>4.171011470281543E-2</v>
      </c>
      <c r="BU787" s="129">
        <f t="shared" ref="BU787" si="15069">M787/M808</f>
        <v>5.7142857142857141E-2</v>
      </c>
      <c r="BV787" s="133">
        <f t="shared" ref="BV787" si="15070">N787/N808</f>
        <v>4.2354099975375523E-2</v>
      </c>
      <c r="BW787" s="134">
        <f t="shared" ref="BW787" si="15071">O787/O808</f>
        <v>4.3532030670294333E-2</v>
      </c>
      <c r="BX787" s="129">
        <f t="shared" ref="BX787" si="15072">P787/P808</f>
        <v>5.7094162760971456E-2</v>
      </c>
      <c r="BY787" s="130">
        <f t="shared" ref="BY787" si="15073">Q787/Q808</f>
        <v>4.3893959148196438E-2</v>
      </c>
      <c r="BZ787" s="131">
        <f t="shared" ref="BZ787" si="15074">R787/R808</f>
        <v>4.990689013035382E-2</v>
      </c>
      <c r="CA787" s="132">
        <f t="shared" ref="CA787" si="15075">S787/S808</f>
        <v>3.1519699812382743E-2</v>
      </c>
      <c r="CB787" s="129">
        <f t="shared" ref="CB787" si="15076">T787/T808</f>
        <v>6.7340067340067339E-2</v>
      </c>
      <c r="CC787" s="130">
        <f t="shared" ref="CC787" si="15077">U787/U808</f>
        <v>9.5238095238095233E-2</v>
      </c>
      <c r="CD787" s="131">
        <f t="shared" ref="CD787" si="15078">V787/V808</f>
        <v>3.0434782608695653E-2</v>
      </c>
      <c r="CE787" s="132">
        <f t="shared" ref="CE787" si="15079">W787/W808</f>
        <v>5.0404709345106699E-2</v>
      </c>
      <c r="CF787" s="129">
        <f t="shared" ref="CF787" si="15080">X787/X808</f>
        <v>6.6801619433198386E-2</v>
      </c>
      <c r="CG787" s="130">
        <f t="shared" ref="CG787" si="15081">Y787/Y808</f>
        <v>4.8399106478034248E-2</v>
      </c>
      <c r="CH787" s="131">
        <f t="shared" ref="CH787" si="15082">Z787/Z808</f>
        <v>4.4584316810910046E-2</v>
      </c>
      <c r="CI787" s="129">
        <f t="shared" ref="CI787" si="15083">AA787/AA808</f>
        <v>3.6261079774375503E-2</v>
      </c>
      <c r="CJ787" s="135">
        <f t="shared" ref="CJ787" si="15084">AB787/AB808</f>
        <v>4.6076547953302793E-2</v>
      </c>
      <c r="CK787" s="136">
        <f t="shared" ref="CK787" si="15085">AC787/AC808</f>
        <v>4.4052341760909469E-2</v>
      </c>
    </row>
    <row r="788" spans="1:89" ht="14" thickTop="1">
      <c r="A788" s="146" t="s">
        <v>20</v>
      </c>
      <c r="B788" s="196">
        <v>168</v>
      </c>
      <c r="C788" s="197">
        <v>175</v>
      </c>
      <c r="D788" s="198">
        <v>141</v>
      </c>
      <c r="E788" s="199">
        <v>127</v>
      </c>
      <c r="F788" s="196">
        <v>237</v>
      </c>
      <c r="G788" s="200">
        <v>148</v>
      </c>
      <c r="H788" s="198">
        <v>340</v>
      </c>
      <c r="I788" s="199">
        <v>248</v>
      </c>
      <c r="J788" s="196">
        <v>34</v>
      </c>
      <c r="K788" s="200">
        <v>57</v>
      </c>
      <c r="L788" s="198">
        <v>85</v>
      </c>
      <c r="M788" s="196">
        <v>156</v>
      </c>
      <c r="N788" s="201">
        <v>265</v>
      </c>
      <c r="O788" s="202">
        <v>247</v>
      </c>
      <c r="P788" s="196">
        <v>172</v>
      </c>
      <c r="Q788" s="200">
        <v>106</v>
      </c>
      <c r="R788" s="198">
        <v>166</v>
      </c>
      <c r="S788" s="199">
        <v>91</v>
      </c>
      <c r="T788" s="196">
        <v>30</v>
      </c>
      <c r="U788" s="200">
        <v>21</v>
      </c>
      <c r="V788" s="198">
        <v>112</v>
      </c>
      <c r="W788" s="199">
        <v>110</v>
      </c>
      <c r="X788" s="196">
        <v>135</v>
      </c>
      <c r="Y788" s="200">
        <v>74</v>
      </c>
      <c r="Z788" s="198">
        <v>213</v>
      </c>
      <c r="AA788" s="196">
        <v>229</v>
      </c>
      <c r="AB788" s="172">
        <f t="shared" si="15002"/>
        <v>2098</v>
      </c>
      <c r="AC788" s="173">
        <f t="shared" si="15003"/>
        <v>1789</v>
      </c>
      <c r="BI788" s="146" t="s">
        <v>20</v>
      </c>
      <c r="BJ788" s="129">
        <f>B788/B808</f>
        <v>5.1533742331288344E-2</v>
      </c>
      <c r="BK788" s="130">
        <f t="shared" ref="BK788" si="15086">C788/C808</f>
        <v>4.9309664694280081E-2</v>
      </c>
      <c r="BL788" s="131">
        <f t="shared" ref="BL788" si="15087">D788/D808</f>
        <v>8.698334361505243E-2</v>
      </c>
      <c r="BM788" s="132">
        <f t="shared" ref="BM788" si="15088">E788/E808</f>
        <v>6.4762876083630794E-2</v>
      </c>
      <c r="BN788" s="129">
        <f t="shared" ref="BN788" si="15089">F788/F808</f>
        <v>7.1385542168674695E-2</v>
      </c>
      <c r="BO788" s="130">
        <f t="shared" ref="BO788" si="15090">G788/G808</f>
        <v>6.3032367972742753E-2</v>
      </c>
      <c r="BP788" s="131">
        <f t="shared" ref="BP788" si="15091">H788/H808</f>
        <v>6.3825793129341099E-2</v>
      </c>
      <c r="BQ788" s="132">
        <f t="shared" ref="BQ788" si="15092">I788/I808</f>
        <v>4.9829214386176414E-2</v>
      </c>
      <c r="BR788" s="129">
        <f t="shared" ref="BR788" si="15093">J788/J808</f>
        <v>4.7619047619047616E-2</v>
      </c>
      <c r="BS788" s="130">
        <f t="shared" ref="BS788" si="15094">K788/K808</f>
        <v>8.0965909090909088E-2</v>
      </c>
      <c r="BT788" s="131">
        <f t="shared" ref="BT788" si="15095">L788/L808</f>
        <v>4.4316996871741399E-2</v>
      </c>
      <c r="BU788" s="129">
        <f t="shared" ref="BU788" si="15096">M788/M808</f>
        <v>8.2539682539682538E-2</v>
      </c>
      <c r="BV788" s="133">
        <f t="shared" ref="BV788" si="15097">N788/N808</f>
        <v>6.5254863334154145E-2</v>
      </c>
      <c r="BW788" s="134">
        <f t="shared" ref="BW788" si="15098">O788/O808</f>
        <v>6.1093247588424437E-2</v>
      </c>
      <c r="BX788" s="129">
        <f t="shared" ref="BX788" si="15099">P788/P808</f>
        <v>7.3285044737963351E-2</v>
      </c>
      <c r="BY788" s="130">
        <f t="shared" ref="BY788" si="15100">Q788/Q808</f>
        <v>4.6066927422859623E-2</v>
      </c>
      <c r="BZ788" s="131">
        <f t="shared" ref="BZ788" si="15101">R788/R808</f>
        <v>6.1824953445065174E-2</v>
      </c>
      <c r="CA788" s="132">
        <f t="shared" ref="CA788" si="15102">S788/S808</f>
        <v>3.4146341463414637E-2</v>
      </c>
      <c r="CB788" s="129">
        <f t="shared" ref="CB788" si="15103">T788/T808</f>
        <v>0.10101010101010101</v>
      </c>
      <c r="CC788" s="130">
        <f t="shared" ref="CC788" si="15104">U788/U808</f>
        <v>6.6666666666666666E-2</v>
      </c>
      <c r="CD788" s="131">
        <f t="shared" ref="CD788" si="15105">V788/V808</f>
        <v>3.7458193979933108E-2</v>
      </c>
      <c r="CE788" s="132">
        <f t="shared" ref="CE788" si="15106">W788/W808</f>
        <v>4.0470934510669611E-2</v>
      </c>
      <c r="CF788" s="129">
        <f t="shared" ref="CF788" si="15107">X788/X808</f>
        <v>9.1093117408906882E-2</v>
      </c>
      <c r="CG788" s="130">
        <f t="shared" ref="CG788" si="15108">Y788/Y808</f>
        <v>5.5100521221146684E-2</v>
      </c>
      <c r="CH788" s="131">
        <f t="shared" ref="CH788" si="15109">Z788/Z808</f>
        <v>5.5861526357199057E-2</v>
      </c>
      <c r="CI788" s="129">
        <f t="shared" ref="CI788" si="15110">AA788/AA808</f>
        <v>4.6132151490733277E-2</v>
      </c>
      <c r="CJ788" s="135">
        <f t="shared" ref="CJ788" si="15111">AB788/AB808</f>
        <v>6.2006797694694846E-2</v>
      </c>
      <c r="CK788" s="136">
        <f t="shared" ref="CK788" si="15112">AC788/AC808</f>
        <v>5.2963467345609569E-2</v>
      </c>
    </row>
    <row r="789" spans="1:89" ht="14" thickBot="1">
      <c r="A789" s="137" t="s">
        <v>21</v>
      </c>
      <c r="B789" s="189">
        <v>257</v>
      </c>
      <c r="C789" s="190">
        <v>306</v>
      </c>
      <c r="D789" s="191">
        <v>181</v>
      </c>
      <c r="E789" s="192">
        <v>102</v>
      </c>
      <c r="F789" s="189">
        <v>320</v>
      </c>
      <c r="G789" s="193">
        <v>109</v>
      </c>
      <c r="H789" s="191">
        <v>467</v>
      </c>
      <c r="I789" s="192">
        <v>347</v>
      </c>
      <c r="J789" s="189">
        <v>51</v>
      </c>
      <c r="K789" s="193">
        <v>72</v>
      </c>
      <c r="L789" s="191">
        <v>73</v>
      </c>
      <c r="M789" s="189">
        <v>252</v>
      </c>
      <c r="N789" s="194">
        <v>286</v>
      </c>
      <c r="O789" s="195">
        <v>359</v>
      </c>
      <c r="P789" s="189">
        <v>216</v>
      </c>
      <c r="Q789" s="193">
        <v>131</v>
      </c>
      <c r="R789" s="191">
        <v>257</v>
      </c>
      <c r="S789" s="192">
        <v>180</v>
      </c>
      <c r="T789" s="189">
        <v>32</v>
      </c>
      <c r="U789" s="193">
        <v>22</v>
      </c>
      <c r="V789" s="191">
        <v>141</v>
      </c>
      <c r="W789" s="192">
        <v>309</v>
      </c>
      <c r="X789" s="189">
        <v>118</v>
      </c>
      <c r="Y789" s="193">
        <v>118</v>
      </c>
      <c r="Z789" s="191">
        <v>297</v>
      </c>
      <c r="AA789" s="189">
        <v>325</v>
      </c>
      <c r="AB789" s="172">
        <f t="shared" si="15002"/>
        <v>2696</v>
      </c>
      <c r="AC789" s="173">
        <f t="shared" si="15003"/>
        <v>2632</v>
      </c>
      <c r="AE789" s="272" t="s">
        <v>85</v>
      </c>
      <c r="BI789" s="137" t="s">
        <v>21</v>
      </c>
      <c r="BJ789" s="129">
        <f>B789/B808</f>
        <v>7.8834355828220862E-2</v>
      </c>
      <c r="BK789" s="130">
        <f t="shared" ref="BK789" si="15113">C789/C808</f>
        <v>8.6221470836855454E-2</v>
      </c>
      <c r="BL789" s="131">
        <f t="shared" ref="BL789" si="15114">D789/D808</f>
        <v>0.11165946946329426</v>
      </c>
      <c r="BM789" s="132">
        <f t="shared" ref="BM789" si="15115">E789/E808</f>
        <v>5.2014278429372771E-2</v>
      </c>
      <c r="BN789" s="129">
        <f t="shared" ref="BN789" si="15116">F789/F808</f>
        <v>9.6385542168674704E-2</v>
      </c>
      <c r="BO789" s="130">
        <f t="shared" ref="BO789" si="15117">G789/G808</f>
        <v>4.6422487223168656E-2</v>
      </c>
      <c r="BP789" s="131">
        <f t="shared" ref="BP789" si="15118">H789/H808</f>
        <v>8.7666604092359671E-2</v>
      </c>
      <c r="BQ789" s="132">
        <f t="shared" ref="BQ789" si="15119">I789/I808</f>
        <v>6.972071529033555E-2</v>
      </c>
      <c r="BR789" s="129">
        <f t="shared" ref="BR789" si="15120">J789/J808</f>
        <v>7.1428571428571425E-2</v>
      </c>
      <c r="BS789" s="130">
        <f t="shared" ref="BS789" si="15121">K789/K808</f>
        <v>0.10227272727272728</v>
      </c>
      <c r="BT789" s="131">
        <f t="shared" ref="BT789" si="15122">L789/L808</f>
        <v>3.8060479666319084E-2</v>
      </c>
      <c r="BU789" s="129">
        <f t="shared" ref="BU789" si="15123">M789/M808</f>
        <v>0.13333333333333333</v>
      </c>
      <c r="BV789" s="133">
        <f t="shared" ref="BV789" si="15124">N789/N808</f>
        <v>7.0426003447426735E-2</v>
      </c>
      <c r="BW789" s="134">
        <f t="shared" ref="BW789" si="15125">O789/O808</f>
        <v>8.8795448924066281E-2</v>
      </c>
      <c r="BX789" s="129">
        <f t="shared" ref="BX789" si="15126">P789/P808</f>
        <v>9.203238176395398E-2</v>
      </c>
      <c r="BY789" s="130">
        <f t="shared" ref="BY789" si="15127">Q789/Q808</f>
        <v>5.6931768796175578E-2</v>
      </c>
      <c r="BZ789" s="131">
        <f t="shared" ref="BZ789" si="15128">R789/R808</f>
        <v>9.5716945996275601E-2</v>
      </c>
      <c r="CA789" s="132">
        <f t="shared" ref="CA789" si="15129">S789/S808</f>
        <v>6.7542213883677302E-2</v>
      </c>
      <c r="CB789" s="129">
        <f t="shared" ref="CB789" si="15130">T789/T808</f>
        <v>0.10774410774410774</v>
      </c>
      <c r="CC789" s="130">
        <f t="shared" ref="CC789" si="15131">U789/U808</f>
        <v>6.9841269841269843E-2</v>
      </c>
      <c r="CD789" s="131">
        <f t="shared" ref="CD789" si="15132">V789/V808</f>
        <v>4.7157190635451506E-2</v>
      </c>
      <c r="CE789" s="132">
        <f t="shared" ref="CE789" si="15133">W789/W808</f>
        <v>0.11368653421633554</v>
      </c>
      <c r="CF789" s="129">
        <f t="shared" ref="CF789" si="15134">X789/X808</f>
        <v>7.9622132253711203E-2</v>
      </c>
      <c r="CG789" s="130">
        <f t="shared" ref="CG789" si="15135">Y789/Y808</f>
        <v>8.7862993298585254E-2</v>
      </c>
      <c r="CH789" s="131">
        <f t="shared" ref="CH789" si="15136">Z789/Z808</f>
        <v>7.7891424075531082E-2</v>
      </c>
      <c r="CI789" s="129">
        <f t="shared" ref="CI789" si="15137">AA789/AA808</f>
        <v>6.547139403706688E-2</v>
      </c>
      <c r="CJ789" s="135">
        <f t="shared" ref="CJ789" si="15138">AB789/AB808</f>
        <v>7.9680803901285652E-2</v>
      </c>
      <c r="CK789" s="136">
        <f t="shared" ref="CK789" si="15139">AC789/AC808</f>
        <v>7.7920539996447394E-2</v>
      </c>
    </row>
    <row r="790" spans="1:89" ht="15" thickTop="1" thickBot="1">
      <c r="A790" s="146" t="s">
        <v>22</v>
      </c>
      <c r="B790" s="196">
        <v>269</v>
      </c>
      <c r="C790" s="197">
        <v>322</v>
      </c>
      <c r="D790" s="198">
        <v>178</v>
      </c>
      <c r="E790" s="199">
        <v>84</v>
      </c>
      <c r="F790" s="196">
        <v>350</v>
      </c>
      <c r="G790" s="200">
        <v>84</v>
      </c>
      <c r="H790" s="198">
        <v>462</v>
      </c>
      <c r="I790" s="199">
        <v>355</v>
      </c>
      <c r="J790" s="196">
        <v>53</v>
      </c>
      <c r="K790" s="200">
        <v>90</v>
      </c>
      <c r="L790" s="198">
        <v>54</v>
      </c>
      <c r="M790" s="196">
        <v>288</v>
      </c>
      <c r="N790" s="201">
        <v>257</v>
      </c>
      <c r="O790" s="202">
        <v>500</v>
      </c>
      <c r="P790" s="196">
        <v>212</v>
      </c>
      <c r="Q790" s="200">
        <v>138</v>
      </c>
      <c r="R790" s="198">
        <v>294</v>
      </c>
      <c r="S790" s="199">
        <v>147</v>
      </c>
      <c r="T790" s="196">
        <v>18</v>
      </c>
      <c r="U790" s="200">
        <v>23</v>
      </c>
      <c r="V790" s="198">
        <v>101</v>
      </c>
      <c r="W790" s="199">
        <v>363</v>
      </c>
      <c r="X790" s="196">
        <v>115</v>
      </c>
      <c r="Y790" s="200">
        <v>76</v>
      </c>
      <c r="Z790" s="198">
        <v>301</v>
      </c>
      <c r="AA790" s="196">
        <v>316</v>
      </c>
      <c r="AB790" s="172">
        <f t="shared" si="15002"/>
        <v>2664</v>
      </c>
      <c r="AC790" s="173">
        <f t="shared" si="15003"/>
        <v>2786</v>
      </c>
      <c r="AE790" s="298" t="s">
        <v>0</v>
      </c>
      <c r="AF790" s="292" t="s">
        <v>1</v>
      </c>
      <c r="AG790" s="293"/>
      <c r="AH790" s="292" t="s">
        <v>2</v>
      </c>
      <c r="AI790" s="293"/>
      <c r="AJ790" s="292" t="s">
        <v>3</v>
      </c>
      <c r="AK790" s="293"/>
      <c r="AL790" s="292" t="s">
        <v>4</v>
      </c>
      <c r="AM790" s="293"/>
      <c r="AN790" s="292" t="s">
        <v>5</v>
      </c>
      <c r="AO790" s="293"/>
      <c r="AP790" s="292" t="s">
        <v>6</v>
      </c>
      <c r="AQ790" s="293"/>
      <c r="AR790" s="292" t="s">
        <v>7</v>
      </c>
      <c r="AS790" s="293"/>
      <c r="AT790" s="292" t="s">
        <v>8</v>
      </c>
      <c r="AU790" s="293"/>
      <c r="AV790" s="292" t="s">
        <v>9</v>
      </c>
      <c r="AW790" s="293"/>
      <c r="AX790" s="292" t="s">
        <v>10</v>
      </c>
      <c r="AY790" s="293"/>
      <c r="AZ790" s="292" t="s">
        <v>11</v>
      </c>
      <c r="BA790" s="293"/>
      <c r="BB790" s="292" t="s">
        <v>12</v>
      </c>
      <c r="BC790" s="293"/>
      <c r="BD790" s="294" t="s">
        <v>40</v>
      </c>
      <c r="BE790" s="295"/>
      <c r="BF790" s="296" t="s">
        <v>41</v>
      </c>
      <c r="BG790" s="297"/>
      <c r="BI790" s="146" t="s">
        <v>22</v>
      </c>
      <c r="BJ790" s="129">
        <f>B790/B808</f>
        <v>8.2515337423312879E-2</v>
      </c>
      <c r="BK790" s="130">
        <f t="shared" ref="BK790" si="15140">C790/C808</f>
        <v>9.0729783037475351E-2</v>
      </c>
      <c r="BL790" s="131">
        <f t="shared" ref="BL790" si="15141">D790/D808</f>
        <v>0.10980876002467613</v>
      </c>
      <c r="BM790" s="132">
        <f t="shared" ref="BM790" si="15142">E790/E808</f>
        <v>4.2835288118306988E-2</v>
      </c>
      <c r="BN790" s="129">
        <f t="shared" ref="BN790" si="15143">F790/F808</f>
        <v>0.10542168674698796</v>
      </c>
      <c r="BO790" s="130">
        <f t="shared" ref="BO790" si="15144">G790/G808</f>
        <v>3.5775127768313458E-2</v>
      </c>
      <c r="BP790" s="131">
        <f t="shared" ref="BP790" si="15145">H790/H808</f>
        <v>8.6727989487516421E-2</v>
      </c>
      <c r="BQ790" s="132">
        <f t="shared" ref="BQ790" si="15146">I790/I808</f>
        <v>7.1328109302792847E-2</v>
      </c>
      <c r="BR790" s="129">
        <f t="shared" ref="BR790" si="15147">J790/J808</f>
        <v>7.42296918767507E-2</v>
      </c>
      <c r="BS790" s="130">
        <f t="shared" ref="BS790" si="15148">K790/K808</f>
        <v>0.12784090909090909</v>
      </c>
      <c r="BT790" s="131">
        <f t="shared" ref="BT790" si="15149">L790/L808</f>
        <v>2.8154327424400417E-2</v>
      </c>
      <c r="BU790" s="129">
        <f t="shared" ref="BU790" si="15150">M790/M808</f>
        <v>0.15238095238095239</v>
      </c>
      <c r="BV790" s="133">
        <f t="shared" ref="BV790" si="15151">N790/N808</f>
        <v>6.3284905195764588E-2</v>
      </c>
      <c r="BW790" s="134">
        <f t="shared" ref="BW790" si="15152">O790/O808</f>
        <v>0.12367054167697254</v>
      </c>
      <c r="BX790" s="129">
        <f t="shared" ref="BX790" si="15153">P790/P808</f>
        <v>9.0328078397954842E-2</v>
      </c>
      <c r="BY790" s="130">
        <f t="shared" ref="BY790" si="15154">Q790/Q808</f>
        <v>5.9973924380704043E-2</v>
      </c>
      <c r="BZ790" s="131">
        <f t="shared" ref="BZ790" si="15155">R790/R808</f>
        <v>0.10949720670391061</v>
      </c>
      <c r="CA790" s="132">
        <f t="shared" ref="CA790" si="15156">S790/S808</f>
        <v>5.5159474671669796E-2</v>
      </c>
      <c r="CB790" s="129">
        <f t="shared" ref="CB790" si="15157">T790/T808</f>
        <v>6.0606060606060608E-2</v>
      </c>
      <c r="CC790" s="130">
        <f t="shared" ref="CC790" si="15158">U790/U808</f>
        <v>7.301587301587302E-2</v>
      </c>
      <c r="CD790" s="131">
        <f t="shared" ref="CD790" si="15159">V790/V808</f>
        <v>3.3779264214046825E-2</v>
      </c>
      <c r="CE790" s="132">
        <f t="shared" ref="CE790" si="15160">W790/W808</f>
        <v>0.1335540838852097</v>
      </c>
      <c r="CF790" s="129">
        <f t="shared" ref="CF790" si="15161">X790/X808</f>
        <v>7.7597840755735489E-2</v>
      </c>
      <c r="CG790" s="130">
        <f t="shared" ref="CG790" si="15162">Y790/Y808</f>
        <v>5.6589724497393891E-2</v>
      </c>
      <c r="CH790" s="131">
        <f t="shared" ref="CH790" si="15163">Z790/Z808</f>
        <v>7.8940466824023073E-2</v>
      </c>
      <c r="CI790" s="129">
        <f t="shared" ref="CI790" si="15164">AA790/AA808</f>
        <v>6.3658340048348111E-2</v>
      </c>
      <c r="CJ790" s="135">
        <f t="shared" ref="CJ790" si="15165">AB790/AB808</f>
        <v>7.8735037682872766E-2</v>
      </c>
      <c r="CK790" s="136">
        <f t="shared" ref="CK790" si="15166">AC790/AC808</f>
        <v>8.2479720528154415E-2</v>
      </c>
    </row>
    <row r="791" spans="1:89" ht="15" thickTop="1" thickBot="1">
      <c r="A791" s="137" t="s">
        <v>23</v>
      </c>
      <c r="B791" s="189">
        <v>148</v>
      </c>
      <c r="C791" s="190">
        <v>235</v>
      </c>
      <c r="D791" s="191">
        <v>84</v>
      </c>
      <c r="E791" s="192">
        <v>103</v>
      </c>
      <c r="F791" s="189">
        <v>224</v>
      </c>
      <c r="G791" s="193">
        <v>89</v>
      </c>
      <c r="H791" s="191">
        <v>318</v>
      </c>
      <c r="I791" s="192">
        <v>241</v>
      </c>
      <c r="J791" s="189">
        <v>45</v>
      </c>
      <c r="K791" s="193">
        <v>44</v>
      </c>
      <c r="L791" s="191">
        <v>47</v>
      </c>
      <c r="M791" s="189">
        <v>175</v>
      </c>
      <c r="N791" s="194">
        <v>236</v>
      </c>
      <c r="O791" s="195">
        <v>362</v>
      </c>
      <c r="P791" s="189">
        <v>184</v>
      </c>
      <c r="Q791" s="193">
        <v>101</v>
      </c>
      <c r="R791" s="191">
        <v>224</v>
      </c>
      <c r="S791" s="192">
        <v>134</v>
      </c>
      <c r="T791" s="189">
        <v>17</v>
      </c>
      <c r="U791" s="193">
        <v>12</v>
      </c>
      <c r="V791" s="191">
        <v>96</v>
      </c>
      <c r="W791" s="192">
        <v>271</v>
      </c>
      <c r="X791" s="189">
        <v>97</v>
      </c>
      <c r="Y791" s="193">
        <v>72</v>
      </c>
      <c r="Z791" s="191">
        <v>224</v>
      </c>
      <c r="AA791" s="189">
        <v>299</v>
      </c>
      <c r="AB791" s="172">
        <f t="shared" si="15002"/>
        <v>1944</v>
      </c>
      <c r="AC791" s="173">
        <f t="shared" si="15003"/>
        <v>2138</v>
      </c>
      <c r="AE791" s="299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4.5398773006134971E-2</v>
      </c>
      <c r="BK791" s="130">
        <f t="shared" ref="BK791" si="15167">C791/C808</f>
        <v>6.6215835446604671E-2</v>
      </c>
      <c r="BL791" s="131">
        <f t="shared" ref="BL791" si="15168">D791/D808</f>
        <v>5.1819864281307831E-2</v>
      </c>
      <c r="BM791" s="132">
        <f t="shared" ref="BM791" si="15169">E791/E808</f>
        <v>5.2524222335543089E-2</v>
      </c>
      <c r="BN791" s="129">
        <f t="shared" ref="BN791" si="15170">F791/F808</f>
        <v>6.746987951807229E-2</v>
      </c>
      <c r="BO791" s="130">
        <f t="shared" ref="BO791" si="15171">G791/G808</f>
        <v>3.7904599659284499E-2</v>
      </c>
      <c r="BP791" s="131">
        <f t="shared" ref="BP791" si="15172">H791/H808</f>
        <v>5.9695888868030789E-2</v>
      </c>
      <c r="BQ791" s="132">
        <f t="shared" ref="BQ791" si="15173">I791/I808</f>
        <v>4.8422744625276272E-2</v>
      </c>
      <c r="BR791" s="129">
        <f t="shared" ref="BR791" si="15174">J791/J808</f>
        <v>6.3025210084033612E-2</v>
      </c>
      <c r="BS791" s="130">
        <f t="shared" ref="BS791" si="15175">K791/K808</f>
        <v>6.25E-2</v>
      </c>
      <c r="BT791" s="131">
        <f t="shared" ref="BT791" si="15176">L791/L808</f>
        <v>2.4504692387904068E-2</v>
      </c>
      <c r="BU791" s="129">
        <f t="shared" ref="BU791" si="15177">M791/M808</f>
        <v>9.2592592592592587E-2</v>
      </c>
      <c r="BV791" s="133">
        <f t="shared" ref="BV791" si="15178">N791/N808</f>
        <v>5.8113765082491997E-2</v>
      </c>
      <c r="BW791" s="134">
        <f t="shared" ref="BW791" si="15179">O791/O808</f>
        <v>8.9537472174128122E-2</v>
      </c>
      <c r="BX791" s="129">
        <f t="shared" ref="BX791" si="15180">P791/P808</f>
        <v>7.8397954835960806E-2</v>
      </c>
      <c r="BY791" s="130">
        <f t="shared" ref="BY791" si="15181">Q791/Q808</f>
        <v>4.3893959148196438E-2</v>
      </c>
      <c r="BZ791" s="131">
        <f t="shared" ref="BZ791" si="15182">R791/R808</f>
        <v>8.3426443202979511E-2</v>
      </c>
      <c r="CA791" s="132">
        <f t="shared" ref="CA791" si="15183">S791/S808</f>
        <v>5.0281425891181987E-2</v>
      </c>
      <c r="CB791" s="129">
        <f t="shared" ref="CB791" si="15184">T791/T808</f>
        <v>5.7239057239057242E-2</v>
      </c>
      <c r="CC791" s="130">
        <f t="shared" ref="CC791" si="15185">U791/U808</f>
        <v>3.8095238095238099E-2</v>
      </c>
      <c r="CD791" s="131">
        <f t="shared" ref="CD791" si="15186">V791/V808</f>
        <v>3.2107023411371234E-2</v>
      </c>
      <c r="CE791" s="132">
        <f t="shared" ref="CE791" si="15187">W791/W808</f>
        <v>9.9705665930831494E-2</v>
      </c>
      <c r="CF791" s="129">
        <f t="shared" ref="CF791" si="15188">X791/X808</f>
        <v>6.5452091767881235E-2</v>
      </c>
      <c r="CG791" s="130">
        <f t="shared" ref="CG791" si="15189">Y791/Y808</f>
        <v>5.3611317944899477E-2</v>
      </c>
      <c r="CH791" s="131">
        <f t="shared" ref="CH791" si="15190">Z791/Z808</f>
        <v>5.8746393915552059E-2</v>
      </c>
      <c r="CI791" s="129">
        <f t="shared" ref="CI791" si="15191">AA791/AA808</f>
        <v>6.0233682514101529E-2</v>
      </c>
      <c r="CJ791" s="135">
        <f t="shared" ref="CJ791" si="15192">AB791/AB808</f>
        <v>5.7455297768582832E-2</v>
      </c>
      <c r="CK791" s="136">
        <f t="shared" ref="CK791" si="15193">AC791/AC808</f>
        <v>6.3295636212919656E-2</v>
      </c>
    </row>
    <row r="792" spans="1:89" ht="14" thickTop="1">
      <c r="A792" s="146" t="s">
        <v>24</v>
      </c>
      <c r="B792" s="203">
        <v>153</v>
      </c>
      <c r="C792" s="197">
        <v>180</v>
      </c>
      <c r="D792" s="198">
        <v>85</v>
      </c>
      <c r="E792" s="199">
        <v>87</v>
      </c>
      <c r="F792" s="196">
        <v>191</v>
      </c>
      <c r="G792" s="200">
        <v>78</v>
      </c>
      <c r="H792" s="198">
        <v>262</v>
      </c>
      <c r="I792" s="199">
        <v>259</v>
      </c>
      <c r="J792" s="196">
        <v>27</v>
      </c>
      <c r="K792" s="200">
        <v>32</v>
      </c>
      <c r="L792" s="198">
        <v>64</v>
      </c>
      <c r="M792" s="196">
        <v>114</v>
      </c>
      <c r="N792" s="201">
        <v>172</v>
      </c>
      <c r="O792" s="204">
        <v>197</v>
      </c>
      <c r="P792" s="196">
        <v>147</v>
      </c>
      <c r="Q792" s="200">
        <v>91</v>
      </c>
      <c r="R792" s="198">
        <v>167</v>
      </c>
      <c r="S792" s="199">
        <v>105</v>
      </c>
      <c r="T792" s="196">
        <v>7</v>
      </c>
      <c r="U792" s="200">
        <v>20</v>
      </c>
      <c r="V792" s="198">
        <v>113</v>
      </c>
      <c r="W792" s="205">
        <v>164</v>
      </c>
      <c r="X792" s="196">
        <v>55</v>
      </c>
      <c r="Y792" s="200">
        <v>60</v>
      </c>
      <c r="Z792" s="198">
        <v>206</v>
      </c>
      <c r="AA792" s="196">
        <v>276</v>
      </c>
      <c r="AB792" s="172">
        <f t="shared" si="15002"/>
        <v>1649</v>
      </c>
      <c r="AC792" s="173">
        <f t="shared" si="15003"/>
        <v>1663</v>
      </c>
      <c r="AE792" s="275" t="str">
        <f>$AE$17</f>
        <v>17:00 - 17:59</v>
      </c>
      <c r="AF792" s="126">
        <f t="shared" ref="AF792:AU794" si="15194">SUMIF($A$9:$A$32,$AE792,B$784:B$807)</f>
        <v>265</v>
      </c>
      <c r="AG792" s="186">
        <f t="shared" si="15194"/>
        <v>213</v>
      </c>
      <c r="AH792" s="127">
        <f t="shared" si="15194"/>
        <v>87</v>
      </c>
      <c r="AI792" s="180">
        <f t="shared" si="15194"/>
        <v>121</v>
      </c>
      <c r="AJ792" s="126">
        <f t="shared" si="15194"/>
        <v>226</v>
      </c>
      <c r="AK792" s="128">
        <f t="shared" si="15194"/>
        <v>200</v>
      </c>
      <c r="AL792" s="127">
        <f t="shared" si="15194"/>
        <v>404</v>
      </c>
      <c r="AM792" s="180">
        <f t="shared" si="15194"/>
        <v>296</v>
      </c>
      <c r="AN792" s="126">
        <f t="shared" si="15194"/>
        <v>45</v>
      </c>
      <c r="AO792" s="128">
        <f t="shared" si="15194"/>
        <v>45</v>
      </c>
      <c r="AP792" s="127">
        <f t="shared" si="15194"/>
        <v>155</v>
      </c>
      <c r="AQ792" s="126">
        <f t="shared" si="15194"/>
        <v>81</v>
      </c>
      <c r="AR792" s="179">
        <f t="shared" si="15194"/>
        <v>279</v>
      </c>
      <c r="AS792" s="181">
        <f t="shared" si="15194"/>
        <v>292</v>
      </c>
      <c r="AT792" s="126">
        <f t="shared" si="15194"/>
        <v>133</v>
      </c>
      <c r="AU792" s="128">
        <f t="shared" si="15194"/>
        <v>224</v>
      </c>
      <c r="AV792" s="127">
        <f t="shared" ref="AP792:BE794" si="15195">SUMIF($A$9:$A$32,$AE792,R$784:R$807)</f>
        <v>134</v>
      </c>
      <c r="AW792" s="180">
        <f t="shared" si="15195"/>
        <v>240</v>
      </c>
      <c r="AX792" s="126">
        <f t="shared" si="15195"/>
        <v>18</v>
      </c>
      <c r="AY792" s="128">
        <f t="shared" si="15195"/>
        <v>22</v>
      </c>
      <c r="AZ792" s="127">
        <f t="shared" si="15195"/>
        <v>209</v>
      </c>
      <c r="BA792" s="180">
        <f t="shared" si="15195"/>
        <v>137</v>
      </c>
      <c r="BB792" s="126">
        <f t="shared" si="15195"/>
        <v>93</v>
      </c>
      <c r="BC792" s="128">
        <f t="shared" si="15195"/>
        <v>106</v>
      </c>
      <c r="BD792" s="184">
        <f t="shared" si="15195"/>
        <v>248</v>
      </c>
      <c r="BE792" s="185">
        <f t="shared" si="15195"/>
        <v>323</v>
      </c>
      <c r="BF792" s="170">
        <f>AF792+AH792+AJ792+AL792+AN792+AP792+AR792+AT792+AV792+AX792+AZ792+BB792+BD792</f>
        <v>2296</v>
      </c>
      <c r="BG792" s="171">
        <f>AG792+AI792+AK792+AM792+AO792+AQ792+AS792+AU792+AW792+AY792+BA792+BC792+BE792</f>
        <v>2300</v>
      </c>
      <c r="BI792" s="146" t="s">
        <v>24</v>
      </c>
      <c r="BJ792" s="129">
        <f>B792/B808</f>
        <v>4.6932515337423313E-2</v>
      </c>
      <c r="BK792" s="130">
        <f t="shared" ref="BK792" si="15196">C792/C808</f>
        <v>5.0718512256973797E-2</v>
      </c>
      <c r="BL792" s="131">
        <f t="shared" ref="BL792" si="15197">D792/D808</f>
        <v>5.2436767427513881E-2</v>
      </c>
      <c r="BM792" s="132">
        <f t="shared" ref="BM792" si="15198">E792/E808</f>
        <v>4.436511983681795E-2</v>
      </c>
      <c r="BN792" s="129">
        <f t="shared" ref="BN792" si="15199">F792/F808</f>
        <v>5.753012048192771E-2</v>
      </c>
      <c r="BO792" s="130">
        <f t="shared" ref="BO792" si="15200">G792/G808</f>
        <v>3.3219761499148209E-2</v>
      </c>
      <c r="BP792" s="131">
        <f t="shared" ref="BP792" si="15201">H792/H808</f>
        <v>4.918340529378637E-2</v>
      </c>
      <c r="BQ792" s="132">
        <f t="shared" ref="BQ792" si="15202">I792/I808</f>
        <v>5.2039381153305204E-2</v>
      </c>
      <c r="BR792" s="129">
        <f t="shared" ref="BR792" si="15203">J792/J808</f>
        <v>3.7815126050420166E-2</v>
      </c>
      <c r="BS792" s="130">
        <f t="shared" ref="BS792" si="15204">K792/K808</f>
        <v>4.5454545454545456E-2</v>
      </c>
      <c r="BT792" s="131">
        <f t="shared" ref="BT792" si="15205">L792/L808</f>
        <v>3.3368091762252347E-2</v>
      </c>
      <c r="BU792" s="129">
        <f t="shared" ref="BU792" si="15206">M792/M808</f>
        <v>6.0317460317460318E-2</v>
      </c>
      <c r="BV792" s="133">
        <f t="shared" ref="BV792" si="15207">N792/N808</f>
        <v>4.2354099975375523E-2</v>
      </c>
      <c r="BW792" s="134">
        <f t="shared" ref="BW792" si="15208">O792/O808</f>
        <v>4.8726193420727183E-2</v>
      </c>
      <c r="BX792" s="129">
        <f t="shared" ref="BX792" si="15209">P792/P808</f>
        <v>6.2633148700468683E-2</v>
      </c>
      <c r="BY792" s="130">
        <f t="shared" ref="BY792" si="15210">Q792/Q808</f>
        <v>3.954802259887006E-2</v>
      </c>
      <c r="BZ792" s="131">
        <f t="shared" ref="BZ792" si="15211">R792/R808</f>
        <v>6.2197392923649904E-2</v>
      </c>
      <c r="CA792" s="132">
        <f t="shared" ref="CA792" si="15212">S792/S808</f>
        <v>3.9399624765478425E-2</v>
      </c>
      <c r="CB792" s="129">
        <f t="shared" ref="CB792" si="15213">T792/T808</f>
        <v>2.3569023569023569E-2</v>
      </c>
      <c r="CC792" s="130">
        <f t="shared" ref="CC792" si="15214">U792/U808</f>
        <v>6.3492063492063489E-2</v>
      </c>
      <c r="CD792" s="131">
        <f t="shared" ref="CD792" si="15215">V792/V808</f>
        <v>3.7792642140468229E-2</v>
      </c>
      <c r="CE792" s="132">
        <f t="shared" ref="CE792" si="15216">W792/W808</f>
        <v>6.033848417954378E-2</v>
      </c>
      <c r="CF792" s="129">
        <f t="shared" ref="CF792" si="15217">X792/X808</f>
        <v>3.7112010796221326E-2</v>
      </c>
      <c r="CG792" s="130">
        <f t="shared" ref="CG792" si="15218">Y792/Y808</f>
        <v>4.4676098287416234E-2</v>
      </c>
      <c r="CH792" s="131">
        <f t="shared" ref="CH792" si="15219">Z792/Z808</f>
        <v>5.4025701547338052E-2</v>
      </c>
      <c r="CI792" s="129">
        <f t="shared" ref="CI792" si="15220">AA792/AA808</f>
        <v>5.5600322320709106E-2</v>
      </c>
      <c r="CJ792" s="135">
        <f t="shared" ref="CJ792" si="15221">AB792/AB808</f>
        <v>4.8736515442589036E-2</v>
      </c>
      <c r="CK792" s="136">
        <f t="shared" ref="CK792" si="15222">AC792/AC808</f>
        <v>4.9233228728758363E-2</v>
      </c>
    </row>
    <row r="793" spans="1:89">
      <c r="A793" s="137" t="s">
        <v>25</v>
      </c>
      <c r="B793" s="206">
        <v>124</v>
      </c>
      <c r="C793" s="190">
        <v>171</v>
      </c>
      <c r="D793" s="191">
        <v>91</v>
      </c>
      <c r="E793" s="192">
        <v>113</v>
      </c>
      <c r="F793" s="189">
        <v>139</v>
      </c>
      <c r="G793" s="193">
        <v>107</v>
      </c>
      <c r="H793" s="191">
        <v>284</v>
      </c>
      <c r="I793" s="192">
        <v>221</v>
      </c>
      <c r="J793" s="189">
        <v>20</v>
      </c>
      <c r="K793" s="190">
        <v>20</v>
      </c>
      <c r="L793" s="191">
        <v>53</v>
      </c>
      <c r="M793" s="189">
        <v>86</v>
      </c>
      <c r="N793" s="194">
        <v>164</v>
      </c>
      <c r="O793" s="207">
        <v>159</v>
      </c>
      <c r="P793" s="189">
        <v>125</v>
      </c>
      <c r="Q793" s="190">
        <v>108</v>
      </c>
      <c r="R793" s="191">
        <v>156</v>
      </c>
      <c r="S793" s="192">
        <v>129</v>
      </c>
      <c r="T793" s="198">
        <v>16</v>
      </c>
      <c r="U793" s="189">
        <v>21</v>
      </c>
      <c r="V793" s="191">
        <v>118</v>
      </c>
      <c r="W793" s="208">
        <v>164</v>
      </c>
      <c r="X793" s="189">
        <v>83</v>
      </c>
      <c r="Y793" s="193">
        <v>58</v>
      </c>
      <c r="Z793" s="191">
        <v>267</v>
      </c>
      <c r="AA793" s="189">
        <v>315</v>
      </c>
      <c r="AB793" s="172">
        <f t="shared" si="15002"/>
        <v>1640</v>
      </c>
      <c r="AC793" s="173">
        <f t="shared" si="15003"/>
        <v>1672</v>
      </c>
      <c r="AE793" s="277" t="str">
        <f>$AE$18</f>
        <v>18:00 - 18:59</v>
      </c>
      <c r="AF793" s="126">
        <f t="shared" si="15194"/>
        <v>345</v>
      </c>
      <c r="AG793" s="190">
        <f t="shared" si="15194"/>
        <v>242</v>
      </c>
      <c r="AH793" s="191">
        <f t="shared" si="15194"/>
        <v>99</v>
      </c>
      <c r="AI793" s="192">
        <f t="shared" si="15194"/>
        <v>126</v>
      </c>
      <c r="AJ793" s="278">
        <f t="shared" si="15194"/>
        <v>179</v>
      </c>
      <c r="AK793" s="193">
        <f t="shared" si="15194"/>
        <v>252</v>
      </c>
      <c r="AL793" s="191">
        <f t="shared" si="15194"/>
        <v>377</v>
      </c>
      <c r="AM793" s="192">
        <f t="shared" si="15194"/>
        <v>452</v>
      </c>
      <c r="AN793" s="278">
        <f t="shared" si="15194"/>
        <v>77</v>
      </c>
      <c r="AO793" s="193">
        <f t="shared" si="15194"/>
        <v>47</v>
      </c>
      <c r="AP793" s="191">
        <f t="shared" si="15195"/>
        <v>237</v>
      </c>
      <c r="AQ793" s="278">
        <f t="shared" si="15195"/>
        <v>67</v>
      </c>
      <c r="AR793" s="194">
        <f t="shared" si="15195"/>
        <v>394</v>
      </c>
      <c r="AS793" s="195">
        <f t="shared" si="15195"/>
        <v>236</v>
      </c>
      <c r="AT793" s="278">
        <f t="shared" si="15195"/>
        <v>131</v>
      </c>
      <c r="AU793" s="193">
        <f t="shared" si="15195"/>
        <v>201</v>
      </c>
      <c r="AV793" s="191">
        <f t="shared" si="15195"/>
        <v>157</v>
      </c>
      <c r="AW793" s="192">
        <f t="shared" si="15195"/>
        <v>259</v>
      </c>
      <c r="AX793" s="278">
        <f t="shared" si="15195"/>
        <v>9</v>
      </c>
      <c r="AY793" s="193">
        <f t="shared" si="15195"/>
        <v>22</v>
      </c>
      <c r="AZ793" s="191">
        <f t="shared" si="15195"/>
        <v>391</v>
      </c>
      <c r="BA793" s="192">
        <f t="shared" si="15195"/>
        <v>151</v>
      </c>
      <c r="BB793" s="278">
        <f t="shared" si="15195"/>
        <v>106</v>
      </c>
      <c r="BC793" s="193">
        <f t="shared" si="15195"/>
        <v>122</v>
      </c>
      <c r="BD793" s="191">
        <f t="shared" si="15195"/>
        <v>240</v>
      </c>
      <c r="BE793" s="278">
        <f t="shared" si="15195"/>
        <v>311</v>
      </c>
      <c r="BF793" s="172">
        <f>SUM(AF793,AH793,AJ793,AL793,AN793,AP793,AR793,AT793,AV793,AX793,AZ793,BB793,BD793)</f>
        <v>2742</v>
      </c>
      <c r="BG793" s="173">
        <f>SUM(AG793,AI793,AK793,AM793,AO793,AQ793,AS793,AU793,AW793,AY793,BA793,BC793,BE793)</f>
        <v>2488</v>
      </c>
      <c r="BI793" s="137" t="s">
        <v>25</v>
      </c>
      <c r="BJ793" s="129">
        <f>B793/B808</f>
        <v>3.8036809815950923E-2</v>
      </c>
      <c r="BK793" s="130">
        <f t="shared" ref="BK793" si="15223">C793/C808</f>
        <v>4.8182586644125107E-2</v>
      </c>
      <c r="BL793" s="131">
        <f t="shared" ref="BL793" si="15224">D793/D808</f>
        <v>5.6138186304750155E-2</v>
      </c>
      <c r="BM793" s="132">
        <f t="shared" ref="BM793" si="15225">E793/E808</f>
        <v>5.7623661397246305E-2</v>
      </c>
      <c r="BN793" s="129">
        <f t="shared" ref="BN793" si="15226">F793/F808</f>
        <v>4.1867469879518074E-2</v>
      </c>
      <c r="BO793" s="130">
        <f t="shared" ref="BO793" si="15227">G793/G808</f>
        <v>4.5570698466780239E-2</v>
      </c>
      <c r="BP793" s="131">
        <f t="shared" ref="BP793" si="15228">H793/H808</f>
        <v>5.331330955509668E-2</v>
      </c>
      <c r="BQ793" s="132">
        <f t="shared" ref="BQ793" si="15229">I793/I808</f>
        <v>4.4404259594133015E-2</v>
      </c>
      <c r="BR793" s="129">
        <f t="shared" ref="BR793" si="15230">J793/J808</f>
        <v>2.8011204481792718E-2</v>
      </c>
      <c r="BS793" s="130">
        <f t="shared" ref="BS793" si="15231">K793/K808</f>
        <v>2.8409090909090908E-2</v>
      </c>
      <c r="BT793" s="131">
        <f t="shared" ref="BT793" si="15232">L793/L808</f>
        <v>2.7632950990615225E-2</v>
      </c>
      <c r="BU793" s="129">
        <f t="shared" ref="BU793" si="15233">M793/M808</f>
        <v>4.5502645502645503E-2</v>
      </c>
      <c r="BV793" s="133">
        <f t="shared" ref="BV793" si="15234">N793/N808</f>
        <v>4.0384141836985965E-2</v>
      </c>
      <c r="BW793" s="134">
        <f t="shared" ref="BW793" si="15235">O793/O808</f>
        <v>3.9327232253277271E-2</v>
      </c>
      <c r="BX793" s="129">
        <f t="shared" ref="BX793" si="15236">P793/P808</f>
        <v>5.3259480187473368E-2</v>
      </c>
      <c r="BY793" s="130">
        <f t="shared" ref="BY793" si="15237">Q793/Q808</f>
        <v>4.6936114732724903E-2</v>
      </c>
      <c r="BZ793" s="131">
        <f t="shared" ref="BZ793" si="15238">R793/R808</f>
        <v>5.8100558659217878E-2</v>
      </c>
      <c r="CA793" s="132">
        <f t="shared" ref="CA793" si="15239">S793/S808</f>
        <v>4.8405253283302065E-2</v>
      </c>
      <c r="CB793" s="129">
        <f t="shared" ref="CB793" si="15240">T793/T808</f>
        <v>5.387205387205387E-2</v>
      </c>
      <c r="CC793" s="130">
        <f t="shared" ref="CC793" si="15241">U793/U808</f>
        <v>6.6666666666666666E-2</v>
      </c>
      <c r="CD793" s="131">
        <f t="shared" ref="CD793" si="15242">V793/V808</f>
        <v>3.9464882943143813E-2</v>
      </c>
      <c r="CE793" s="132">
        <f t="shared" ref="CE793" si="15243">W793/W808</f>
        <v>6.033848417954378E-2</v>
      </c>
      <c r="CF793" s="129">
        <f t="shared" ref="CF793" si="15244">X793/X808</f>
        <v>5.600539811066127E-2</v>
      </c>
      <c r="CG793" s="130">
        <f t="shared" ref="CG793" si="15245">Y793/Y808</f>
        <v>4.3186895011169027E-2</v>
      </c>
      <c r="CH793" s="131">
        <f t="shared" ref="CH793" si="15246">Z793/Z808</f>
        <v>7.0023603461841069E-2</v>
      </c>
      <c r="CI793" s="129">
        <f t="shared" ref="CI793" si="15247">AA793/AA808</f>
        <v>6.3456889605157135E-2</v>
      </c>
      <c r="CJ793" s="135">
        <f t="shared" ref="CJ793" si="15248">AB793/AB808</f>
        <v>4.8470518693660411E-2</v>
      </c>
      <c r="CK793" s="136">
        <f t="shared" ref="CK793" si="15249">AC793/AC808</f>
        <v>4.9499674344247735E-2</v>
      </c>
    </row>
    <row r="794" spans="1:89" ht="14" thickBot="1">
      <c r="A794" s="146" t="s">
        <v>26</v>
      </c>
      <c r="B794" s="203">
        <v>163</v>
      </c>
      <c r="C794" s="197">
        <v>179</v>
      </c>
      <c r="D794" s="198">
        <v>73</v>
      </c>
      <c r="E794" s="199">
        <v>117</v>
      </c>
      <c r="F794" s="196">
        <v>148</v>
      </c>
      <c r="G794" s="200">
        <v>82</v>
      </c>
      <c r="H794" s="198">
        <v>286</v>
      </c>
      <c r="I794" s="199">
        <v>258</v>
      </c>
      <c r="J794" s="196">
        <v>30</v>
      </c>
      <c r="K794" s="197">
        <v>36</v>
      </c>
      <c r="L794" s="198">
        <v>80</v>
      </c>
      <c r="M794" s="196">
        <v>95</v>
      </c>
      <c r="N794" s="201">
        <v>170</v>
      </c>
      <c r="O794" s="204">
        <v>177</v>
      </c>
      <c r="P794" s="196">
        <v>117</v>
      </c>
      <c r="Q794" s="197">
        <v>100</v>
      </c>
      <c r="R794" s="198">
        <v>173</v>
      </c>
      <c r="S794" s="199">
        <v>131</v>
      </c>
      <c r="T794" s="196">
        <v>13</v>
      </c>
      <c r="U794" s="200">
        <v>14</v>
      </c>
      <c r="V794" s="198">
        <v>103</v>
      </c>
      <c r="W794" s="205">
        <v>111</v>
      </c>
      <c r="X794" s="196">
        <v>81</v>
      </c>
      <c r="Y794" s="200">
        <v>57</v>
      </c>
      <c r="Z794" s="198">
        <v>273</v>
      </c>
      <c r="AA794" s="196">
        <v>333</v>
      </c>
      <c r="AB794" s="172">
        <f t="shared" si="15002"/>
        <v>1710</v>
      </c>
      <c r="AC794" s="173">
        <f t="shared" si="15003"/>
        <v>1690</v>
      </c>
      <c r="AE794" s="275">
        <f>$AE$19</f>
        <v>0</v>
      </c>
      <c r="AF794" s="126">
        <f t="shared" si="15194"/>
        <v>0</v>
      </c>
      <c r="AG794" s="197">
        <f t="shared" si="15194"/>
        <v>0</v>
      </c>
      <c r="AH794" s="198">
        <f t="shared" si="15194"/>
        <v>0</v>
      </c>
      <c r="AI794" s="199">
        <f t="shared" si="15194"/>
        <v>0</v>
      </c>
      <c r="AJ794" s="196">
        <f t="shared" si="15194"/>
        <v>0</v>
      </c>
      <c r="AK794" s="200">
        <f t="shared" si="15194"/>
        <v>0</v>
      </c>
      <c r="AL794" s="198">
        <f t="shared" si="15194"/>
        <v>0</v>
      </c>
      <c r="AM794" s="199">
        <f t="shared" si="15194"/>
        <v>0</v>
      </c>
      <c r="AN794" s="196">
        <f t="shared" si="15194"/>
        <v>0</v>
      </c>
      <c r="AO794" s="200">
        <f t="shared" si="15194"/>
        <v>0</v>
      </c>
      <c r="AP794" s="198">
        <f t="shared" si="15195"/>
        <v>0</v>
      </c>
      <c r="AQ794" s="196">
        <f t="shared" si="15195"/>
        <v>0</v>
      </c>
      <c r="AR794" s="201">
        <f t="shared" si="15195"/>
        <v>0</v>
      </c>
      <c r="AS794" s="202">
        <f t="shared" si="15195"/>
        <v>0</v>
      </c>
      <c r="AT794" s="196">
        <f t="shared" si="15195"/>
        <v>0</v>
      </c>
      <c r="AU794" s="200">
        <f t="shared" si="15195"/>
        <v>0</v>
      </c>
      <c r="AV794" s="198">
        <f t="shared" si="15195"/>
        <v>0</v>
      </c>
      <c r="AW794" s="199">
        <f t="shared" si="15195"/>
        <v>0</v>
      </c>
      <c r="AX794" s="196">
        <f t="shared" si="15195"/>
        <v>0</v>
      </c>
      <c r="AY794" s="200">
        <f t="shared" si="15195"/>
        <v>0</v>
      </c>
      <c r="AZ794" s="198">
        <f t="shared" si="15195"/>
        <v>0</v>
      </c>
      <c r="BA794" s="199">
        <f t="shared" si="15195"/>
        <v>0</v>
      </c>
      <c r="BB794" s="196">
        <f t="shared" si="15195"/>
        <v>0</v>
      </c>
      <c r="BC794" s="200">
        <f t="shared" si="15195"/>
        <v>0</v>
      </c>
      <c r="BD794" s="198">
        <f t="shared" si="15195"/>
        <v>0</v>
      </c>
      <c r="BE794" s="196">
        <f t="shared" si="15195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0.05</v>
      </c>
      <c r="BK794" s="130">
        <f t="shared" ref="BK794" si="15250">C794/C808</f>
        <v>5.0436742744435055E-2</v>
      </c>
      <c r="BL794" s="131">
        <f t="shared" ref="BL794" si="15251">D794/D808</f>
        <v>4.5033929673041331E-2</v>
      </c>
      <c r="BM794" s="132">
        <f t="shared" ref="BM794" si="15252">E794/E808</f>
        <v>5.9663437021927591E-2</v>
      </c>
      <c r="BN794" s="129">
        <f t="shared" ref="BN794" si="15253">F794/F808</f>
        <v>4.457831325301205E-2</v>
      </c>
      <c r="BO794" s="130">
        <f t="shared" ref="BO794" si="15254">G794/G808</f>
        <v>3.4923339011925042E-2</v>
      </c>
      <c r="BP794" s="131">
        <f t="shared" ref="BP794" si="15255">H794/H808</f>
        <v>5.368875539703398E-2</v>
      </c>
      <c r="BQ794" s="132">
        <f t="shared" ref="BQ794" si="15256">I794/I808</f>
        <v>5.1838456901748042E-2</v>
      </c>
      <c r="BR794" s="129">
        <f t="shared" ref="BR794" si="15257">J794/J808</f>
        <v>4.2016806722689079E-2</v>
      </c>
      <c r="BS794" s="130">
        <f t="shared" ref="BS794" si="15258">K794/K808</f>
        <v>5.113636363636364E-2</v>
      </c>
      <c r="BT794" s="131">
        <f t="shared" ref="BT794" si="15259">L794/L808</f>
        <v>4.171011470281543E-2</v>
      </c>
      <c r="BU794" s="129">
        <f t="shared" ref="BU794" si="15260">M794/M808</f>
        <v>5.0264550264550262E-2</v>
      </c>
      <c r="BV794" s="133">
        <f t="shared" ref="BV794" si="15261">N794/N808</f>
        <v>4.1861610440778137E-2</v>
      </c>
      <c r="BW794" s="134">
        <f t="shared" ref="BW794" si="15262">O794/O808</f>
        <v>4.377937175364828E-2</v>
      </c>
      <c r="BX794" s="129">
        <f t="shared" ref="BX794" si="15263">P794/P808</f>
        <v>4.9850873455475071E-2</v>
      </c>
      <c r="BY794" s="130">
        <f t="shared" ref="BY794" si="15264">Q794/Q808</f>
        <v>4.3459365493263798E-2</v>
      </c>
      <c r="BZ794" s="131">
        <f t="shared" ref="BZ794" si="15265">R794/R808</f>
        <v>6.4432029795158288E-2</v>
      </c>
      <c r="CA794" s="132">
        <f t="shared" ref="CA794" si="15266">S794/S808</f>
        <v>4.9155722326454036E-2</v>
      </c>
      <c r="CB794" s="129">
        <f t="shared" ref="CB794" si="15267">T794/T808</f>
        <v>4.3771043771043773E-2</v>
      </c>
      <c r="CC794" s="130">
        <f t="shared" ref="CC794" si="15268">U794/U808</f>
        <v>4.4444444444444446E-2</v>
      </c>
      <c r="CD794" s="131">
        <f t="shared" ref="CD794" si="15269">V794/V808</f>
        <v>3.444816053511706E-2</v>
      </c>
      <c r="CE794" s="132">
        <f t="shared" ref="CE794" si="15270">W794/W808</f>
        <v>4.0838852097130243E-2</v>
      </c>
      <c r="CF794" s="129">
        <f t="shared" ref="CF794" si="15271">X794/X808</f>
        <v>5.4655870445344132E-2</v>
      </c>
      <c r="CG794" s="130">
        <f t="shared" ref="CG794" si="15272">Y794/Y808</f>
        <v>4.244229337304542E-2</v>
      </c>
      <c r="CH794" s="131">
        <f t="shared" ref="CH794" si="15273">Z794/Z808</f>
        <v>7.1597167584579069E-2</v>
      </c>
      <c r="CI794" s="129">
        <f t="shared" ref="CI794" si="15274">AA794/AA808</f>
        <v>6.7082997582594686E-2</v>
      </c>
      <c r="CJ794" s="135">
        <f t="shared" ref="CJ794" si="15275">AB794/AB808</f>
        <v>5.0539382296438597E-2</v>
      </c>
      <c r="CK794" s="136">
        <f t="shared" ref="CK794" si="15276">AC794/AC808</f>
        <v>5.0032565575226479E-2</v>
      </c>
    </row>
    <row r="795" spans="1:89" ht="15" thickTop="1" thickBot="1">
      <c r="A795" s="137" t="s">
        <v>27</v>
      </c>
      <c r="B795" s="206">
        <v>189</v>
      </c>
      <c r="C795" s="190">
        <v>226</v>
      </c>
      <c r="D795" s="191">
        <v>79</v>
      </c>
      <c r="E795" s="192">
        <v>114</v>
      </c>
      <c r="F795" s="189">
        <v>195</v>
      </c>
      <c r="G795" s="193">
        <v>104</v>
      </c>
      <c r="H795" s="191">
        <v>280</v>
      </c>
      <c r="I795" s="192">
        <v>310</v>
      </c>
      <c r="J795" s="189">
        <v>33</v>
      </c>
      <c r="K795" s="190">
        <v>21</v>
      </c>
      <c r="L795" s="191">
        <v>80</v>
      </c>
      <c r="M795" s="189">
        <v>84</v>
      </c>
      <c r="N795" s="194">
        <v>238</v>
      </c>
      <c r="O795" s="207">
        <v>182</v>
      </c>
      <c r="P795" s="189">
        <v>154</v>
      </c>
      <c r="Q795" s="190">
        <v>116</v>
      </c>
      <c r="R795" s="191">
        <v>157</v>
      </c>
      <c r="S795" s="192">
        <v>159</v>
      </c>
      <c r="T795" s="189">
        <v>14</v>
      </c>
      <c r="U795" s="193">
        <v>11</v>
      </c>
      <c r="V795" s="191">
        <v>103</v>
      </c>
      <c r="W795" s="208">
        <v>156</v>
      </c>
      <c r="X795" s="189">
        <v>66</v>
      </c>
      <c r="Y795" s="193">
        <v>81</v>
      </c>
      <c r="Z795" s="191">
        <v>264</v>
      </c>
      <c r="AA795" s="189">
        <v>267</v>
      </c>
      <c r="AB795" s="172">
        <f t="shared" si="15002"/>
        <v>1852</v>
      </c>
      <c r="AC795" s="173">
        <f t="shared" si="15003"/>
        <v>1831</v>
      </c>
      <c r="AE795" s="269" t="s">
        <v>13</v>
      </c>
      <c r="AF795" s="20">
        <f t="shared" ref="AF795:BG795" si="15277">SUM(AF792:AF794)</f>
        <v>610</v>
      </c>
      <c r="AG795" s="21">
        <f t="shared" si="15277"/>
        <v>455</v>
      </c>
      <c r="AH795" s="20">
        <f t="shared" si="15277"/>
        <v>186</v>
      </c>
      <c r="AI795" s="21">
        <f t="shared" si="15277"/>
        <v>247</v>
      </c>
      <c r="AJ795" s="20">
        <f t="shared" si="15277"/>
        <v>405</v>
      </c>
      <c r="AK795" s="21">
        <f t="shared" si="15277"/>
        <v>452</v>
      </c>
      <c r="AL795" s="20">
        <f t="shared" si="15277"/>
        <v>781</v>
      </c>
      <c r="AM795" s="21">
        <f t="shared" si="15277"/>
        <v>748</v>
      </c>
      <c r="AN795" s="20">
        <f t="shared" si="15277"/>
        <v>122</v>
      </c>
      <c r="AO795" s="21">
        <f t="shared" si="15277"/>
        <v>92</v>
      </c>
      <c r="AP795" s="20">
        <f t="shared" si="15277"/>
        <v>392</v>
      </c>
      <c r="AQ795" s="21">
        <f t="shared" si="15277"/>
        <v>148</v>
      </c>
      <c r="AR795" s="20">
        <f t="shared" si="15277"/>
        <v>673</v>
      </c>
      <c r="AS795" s="21">
        <f t="shared" si="15277"/>
        <v>528</v>
      </c>
      <c r="AT795" s="20">
        <f t="shared" si="15277"/>
        <v>264</v>
      </c>
      <c r="AU795" s="21">
        <f t="shared" si="15277"/>
        <v>425</v>
      </c>
      <c r="AV795" s="20">
        <f t="shared" si="15277"/>
        <v>291</v>
      </c>
      <c r="AW795" s="21">
        <f t="shared" si="15277"/>
        <v>499</v>
      </c>
      <c r="AX795" s="20">
        <f t="shared" si="15277"/>
        <v>27</v>
      </c>
      <c r="AY795" s="21">
        <f t="shared" si="15277"/>
        <v>44</v>
      </c>
      <c r="AZ795" s="20">
        <f t="shared" si="15277"/>
        <v>600</v>
      </c>
      <c r="BA795" s="21">
        <f t="shared" si="15277"/>
        <v>288</v>
      </c>
      <c r="BB795" s="20">
        <f t="shared" si="15277"/>
        <v>199</v>
      </c>
      <c r="BC795" s="21">
        <f t="shared" si="15277"/>
        <v>228</v>
      </c>
      <c r="BD795" s="20">
        <f t="shared" si="15277"/>
        <v>488</v>
      </c>
      <c r="BE795" s="21">
        <f t="shared" si="15277"/>
        <v>634</v>
      </c>
      <c r="BF795" s="174">
        <f t="shared" si="15277"/>
        <v>5038</v>
      </c>
      <c r="BG795" s="175">
        <f t="shared" si="15277"/>
        <v>4788</v>
      </c>
      <c r="BI795" s="137" t="s">
        <v>27</v>
      </c>
      <c r="BJ795" s="129">
        <f>B795/B808</f>
        <v>5.7975460122699385E-2</v>
      </c>
      <c r="BK795" s="130">
        <f t="shared" ref="BK795" si="15278">C795/C808</f>
        <v>6.3679909833755988E-2</v>
      </c>
      <c r="BL795" s="131">
        <f t="shared" ref="BL795" si="15279">D795/D808</f>
        <v>4.8735348550277606E-2</v>
      </c>
      <c r="BM795" s="132">
        <f t="shared" ref="BM795" si="15280">E795/E808</f>
        <v>5.8133605303416623E-2</v>
      </c>
      <c r="BN795" s="129">
        <f t="shared" ref="BN795" si="15281">F795/F808</f>
        <v>5.8734939759036146E-2</v>
      </c>
      <c r="BO795" s="130">
        <f t="shared" ref="BO795" si="15282">G795/G808</f>
        <v>4.4293015332197615E-2</v>
      </c>
      <c r="BP795" s="131">
        <f t="shared" ref="BP795" si="15283">H795/H808</f>
        <v>5.2562417871222074E-2</v>
      </c>
      <c r="BQ795" s="132">
        <f t="shared" ref="BQ795" si="15284">I795/I808</f>
        <v>6.2286517982720516E-2</v>
      </c>
      <c r="BR795" s="129">
        <f t="shared" ref="BR795" si="15285">J795/J808</f>
        <v>4.6218487394957986E-2</v>
      </c>
      <c r="BS795" s="130">
        <f t="shared" ref="BS795" si="15286">K795/K808</f>
        <v>2.9829545454545456E-2</v>
      </c>
      <c r="BT795" s="131">
        <f t="shared" ref="BT795" si="15287">L795/L808</f>
        <v>4.171011470281543E-2</v>
      </c>
      <c r="BU795" s="129">
        <f t="shared" ref="BU795" si="15288">M795/M808</f>
        <v>4.4444444444444446E-2</v>
      </c>
      <c r="BV795" s="133">
        <f t="shared" ref="BV795" si="15289">N795/N808</f>
        <v>5.860625461708939E-2</v>
      </c>
      <c r="BW795" s="134">
        <f t="shared" ref="BW795" si="15290">O795/O808</f>
        <v>4.5016077170418008E-2</v>
      </c>
      <c r="BX795" s="129">
        <f t="shared" ref="BX795" si="15291">P795/P808</f>
        <v>6.5615679590967188E-2</v>
      </c>
      <c r="BY795" s="130">
        <f t="shared" ref="BY795" si="15292">Q795/Q808</f>
        <v>5.0412863972186008E-2</v>
      </c>
      <c r="BZ795" s="131">
        <f t="shared" ref="BZ795" si="15293">R795/R808</f>
        <v>5.8472998137802608E-2</v>
      </c>
      <c r="CA795" s="132">
        <f t="shared" ref="CA795" si="15294">S795/S808</f>
        <v>5.9662288930581613E-2</v>
      </c>
      <c r="CB795" s="129">
        <f t="shared" ref="CB795" si="15295">T795/T808</f>
        <v>4.7138047138047139E-2</v>
      </c>
      <c r="CC795" s="130">
        <f t="shared" ref="CC795" si="15296">U795/U808</f>
        <v>3.4920634920634921E-2</v>
      </c>
      <c r="CD795" s="131">
        <f t="shared" ref="CD795" si="15297">V795/V808</f>
        <v>3.444816053511706E-2</v>
      </c>
      <c r="CE795" s="132">
        <f t="shared" ref="CE795" si="15298">W795/W808</f>
        <v>5.7395143487858721E-2</v>
      </c>
      <c r="CF795" s="129">
        <f t="shared" ref="CF795" si="15299">X795/X808</f>
        <v>4.4534412955465584E-2</v>
      </c>
      <c r="CG795" s="130">
        <f t="shared" ref="CG795" si="15300">Y795/Y808</f>
        <v>6.0312732688011912E-2</v>
      </c>
      <c r="CH795" s="131">
        <f t="shared" ref="CH795" si="15301">Z795/Z808</f>
        <v>6.9236821400472076E-2</v>
      </c>
      <c r="CI795" s="129">
        <f t="shared" ref="CI795" si="15302">AA795/AA808</f>
        <v>5.378726833199033E-2</v>
      </c>
      <c r="CJ795" s="135">
        <f t="shared" ref="CJ795" si="15303">AB795/AB808</f>
        <v>5.4736219890645782E-2</v>
      </c>
      <c r="CK795" s="136">
        <f t="shared" ref="CK795" si="15304">AC795/AC808</f>
        <v>5.4206880217893307E-2</v>
      </c>
    </row>
    <row r="796" spans="1:89" ht="14" thickTop="1">
      <c r="A796" s="146" t="s">
        <v>28</v>
      </c>
      <c r="B796" s="203">
        <v>207</v>
      </c>
      <c r="C796" s="197">
        <v>217</v>
      </c>
      <c r="D796" s="198">
        <v>127</v>
      </c>
      <c r="E796" s="199">
        <v>146</v>
      </c>
      <c r="F796" s="196">
        <v>254</v>
      </c>
      <c r="G796" s="200">
        <v>133</v>
      </c>
      <c r="H796" s="198">
        <v>389</v>
      </c>
      <c r="I796" s="199">
        <v>299</v>
      </c>
      <c r="J796" s="196">
        <v>29</v>
      </c>
      <c r="K796" s="197">
        <v>23</v>
      </c>
      <c r="L796" s="198">
        <v>99</v>
      </c>
      <c r="M796" s="196">
        <v>90</v>
      </c>
      <c r="N796" s="201">
        <v>185</v>
      </c>
      <c r="O796" s="204">
        <v>219</v>
      </c>
      <c r="P796" s="196">
        <v>166</v>
      </c>
      <c r="Q796" s="197">
        <v>153</v>
      </c>
      <c r="R796" s="198">
        <v>160</v>
      </c>
      <c r="S796" s="199">
        <v>187</v>
      </c>
      <c r="T796" s="196">
        <v>29</v>
      </c>
      <c r="U796" s="200">
        <v>15</v>
      </c>
      <c r="V796" s="198">
        <v>164</v>
      </c>
      <c r="W796" s="205">
        <v>157</v>
      </c>
      <c r="X796" s="196">
        <v>95</v>
      </c>
      <c r="Y796" s="200">
        <v>59</v>
      </c>
      <c r="Z796" s="198">
        <v>295</v>
      </c>
      <c r="AA796" s="196">
        <v>329</v>
      </c>
      <c r="AB796" s="172">
        <f t="shared" si="15002"/>
        <v>2199</v>
      </c>
      <c r="AC796" s="173">
        <f t="shared" si="15003"/>
        <v>2027</v>
      </c>
      <c r="BI796" s="146" t="s">
        <v>28</v>
      </c>
      <c r="BJ796" s="129">
        <f>B796/B808</f>
        <v>6.3496932515337418E-2</v>
      </c>
      <c r="BK796" s="130">
        <f t="shared" ref="BK796" si="15305">C796/C808</f>
        <v>6.1143984220907298E-2</v>
      </c>
      <c r="BL796" s="131">
        <f t="shared" ref="BL796" si="15306">D796/D808</f>
        <v>7.8346699568167796E-2</v>
      </c>
      <c r="BM796" s="132">
        <f t="shared" ref="BM796" si="15307">E796/E808</f>
        <v>7.4451810300866908E-2</v>
      </c>
      <c r="BN796" s="129">
        <f t="shared" ref="BN796" si="15308">F796/F808</f>
        <v>7.6506024096385544E-2</v>
      </c>
      <c r="BO796" s="130">
        <f t="shared" ref="BO796" si="15309">G796/G808</f>
        <v>5.6643952299829645E-2</v>
      </c>
      <c r="BP796" s="131">
        <f t="shared" ref="BP796" si="15310">H796/H808</f>
        <v>7.3024216256804955E-2</v>
      </c>
      <c r="BQ796" s="132">
        <f t="shared" ref="BQ796" si="15311">I796/I808</f>
        <v>6.0076351215591725E-2</v>
      </c>
      <c r="BR796" s="129">
        <f t="shared" ref="BR796" si="15312">J796/J808</f>
        <v>4.0616246498599441E-2</v>
      </c>
      <c r="BS796" s="130">
        <f t="shared" ref="BS796" si="15313">K796/K808</f>
        <v>3.2670454545454544E-2</v>
      </c>
      <c r="BT796" s="131">
        <f t="shared" ref="BT796" si="15314">L796/L808</f>
        <v>5.1616266944734097E-2</v>
      </c>
      <c r="BU796" s="129">
        <f t="shared" ref="BU796" si="15315">M796/M808</f>
        <v>4.7619047619047616E-2</v>
      </c>
      <c r="BV796" s="133">
        <f t="shared" ref="BV796" si="15316">N796/N808</f>
        <v>4.5555281950258555E-2</v>
      </c>
      <c r="BW796" s="134">
        <f t="shared" ref="BW796" si="15317">O796/O808</f>
        <v>5.4167697254513973E-2</v>
      </c>
      <c r="BX796" s="129">
        <f t="shared" ref="BX796" si="15318">P796/P808</f>
        <v>7.072858968896463E-2</v>
      </c>
      <c r="BY796" s="130">
        <f t="shared" ref="BY796" si="15319">Q796/Q808</f>
        <v>6.6492829204693613E-2</v>
      </c>
      <c r="BZ796" s="131">
        <f t="shared" ref="BZ796" si="15320">R796/R808</f>
        <v>5.9590316573556797E-2</v>
      </c>
      <c r="CA796" s="132">
        <f t="shared" ref="CA796" si="15321">S796/S808</f>
        <v>7.0168855534709196E-2</v>
      </c>
      <c r="CB796" s="129">
        <f t="shared" ref="CB796" si="15322">T796/T808</f>
        <v>9.7643097643097643E-2</v>
      </c>
      <c r="CC796" s="130">
        <f t="shared" ref="CC796" si="15323">U796/U808</f>
        <v>4.7619047619047616E-2</v>
      </c>
      <c r="CD796" s="131">
        <f t="shared" ref="CD796" si="15324">V796/V808</f>
        <v>5.4849498327759198E-2</v>
      </c>
      <c r="CE796" s="132">
        <f t="shared" ref="CE796" si="15325">W796/W808</f>
        <v>5.7763061074319354E-2</v>
      </c>
      <c r="CF796" s="129">
        <f t="shared" ref="CF796" si="15326">X796/X808</f>
        <v>6.4102564102564097E-2</v>
      </c>
      <c r="CG796" s="130">
        <f t="shared" ref="CG796" si="15327">Y796/Y808</f>
        <v>4.3931496649292627E-2</v>
      </c>
      <c r="CH796" s="131">
        <f t="shared" ref="CH796" si="15328">Z796/Z808</f>
        <v>7.7366902701285073E-2</v>
      </c>
      <c r="CI796" s="129">
        <f t="shared" ref="CI796" si="15329">AA796/AA808</f>
        <v>6.6277195809830783E-2</v>
      </c>
      <c r="CJ796" s="135">
        <f t="shared" ref="CJ796" si="15330">AB796/AB808</f>
        <v>6.499187232156052E-2</v>
      </c>
      <c r="CK796" s="136">
        <f t="shared" ref="CK796" si="15331">AC796/AC808</f>
        <v>6.0009473621884066E-2</v>
      </c>
    </row>
    <row r="797" spans="1:89">
      <c r="A797" s="137" t="s">
        <v>29</v>
      </c>
      <c r="B797" s="206">
        <v>275</v>
      </c>
      <c r="C797" s="190">
        <v>217</v>
      </c>
      <c r="D797" s="191">
        <v>99</v>
      </c>
      <c r="E797" s="192">
        <v>149</v>
      </c>
      <c r="F797" s="189">
        <v>230</v>
      </c>
      <c r="G797" s="193">
        <v>158</v>
      </c>
      <c r="H797" s="191">
        <v>369</v>
      </c>
      <c r="I797" s="192">
        <v>368</v>
      </c>
      <c r="J797" s="189">
        <v>37</v>
      </c>
      <c r="K797" s="190">
        <v>31</v>
      </c>
      <c r="L797" s="191">
        <v>134</v>
      </c>
      <c r="M797" s="189">
        <v>103</v>
      </c>
      <c r="N797" s="194">
        <v>239</v>
      </c>
      <c r="O797" s="207">
        <v>294</v>
      </c>
      <c r="P797" s="189">
        <v>149</v>
      </c>
      <c r="Q797" s="190">
        <v>189</v>
      </c>
      <c r="R797" s="191">
        <v>150</v>
      </c>
      <c r="S797" s="192">
        <v>189</v>
      </c>
      <c r="T797" s="189">
        <v>21</v>
      </c>
      <c r="U797" s="193">
        <v>22</v>
      </c>
      <c r="V797" s="191">
        <v>195</v>
      </c>
      <c r="W797" s="208">
        <v>172</v>
      </c>
      <c r="X797" s="189">
        <v>101</v>
      </c>
      <c r="Y797" s="193">
        <v>128</v>
      </c>
      <c r="Z797" s="191">
        <v>283</v>
      </c>
      <c r="AA797" s="189">
        <v>279</v>
      </c>
      <c r="AB797" s="172">
        <f t="shared" si="15002"/>
        <v>2282</v>
      </c>
      <c r="AC797" s="173">
        <f t="shared" si="15003"/>
        <v>2299</v>
      </c>
      <c r="BI797" s="137" t="s">
        <v>29</v>
      </c>
      <c r="BJ797" s="129">
        <f>B797/B808</f>
        <v>8.4355828220858894E-2</v>
      </c>
      <c r="BK797" s="130">
        <f t="shared" ref="BK797" si="15332">C797/C808</f>
        <v>6.1143984220907298E-2</v>
      </c>
      <c r="BL797" s="131">
        <f t="shared" ref="BL797" si="15333">D797/D808</f>
        <v>6.1073411474398522E-2</v>
      </c>
      <c r="BM797" s="132">
        <f t="shared" ref="BM797" si="15334">E797/E808</f>
        <v>7.5981642019377862E-2</v>
      </c>
      <c r="BN797" s="129">
        <f t="shared" ref="BN797" si="15335">F797/F808</f>
        <v>6.9277108433734941E-2</v>
      </c>
      <c r="BO797" s="130">
        <f t="shared" ref="BO797" si="15336">G797/G808</f>
        <v>6.7291311754684835E-2</v>
      </c>
      <c r="BP797" s="131">
        <f t="shared" ref="BP797" si="15337">H797/H808</f>
        <v>6.9269757837431944E-2</v>
      </c>
      <c r="BQ797" s="132">
        <f t="shared" ref="BQ797" si="15338">I797/I808</f>
        <v>7.3940124573035962E-2</v>
      </c>
      <c r="BR797" s="129">
        <f t="shared" ref="BR797" si="15339">J797/J808</f>
        <v>5.182072829131653E-2</v>
      </c>
      <c r="BS797" s="130">
        <f t="shared" ref="BS797" si="15340">K797/K808</f>
        <v>4.4034090909090912E-2</v>
      </c>
      <c r="BT797" s="131">
        <f t="shared" ref="BT797" si="15341">L797/L808</f>
        <v>6.9864442127215848E-2</v>
      </c>
      <c r="BU797" s="129">
        <f t="shared" ref="BU797" si="15342">M797/M808</f>
        <v>5.4497354497354496E-2</v>
      </c>
      <c r="BV797" s="133">
        <f t="shared" ref="BV797" si="15343">N797/N808</f>
        <v>5.8852499384388079E-2</v>
      </c>
      <c r="BW797" s="134">
        <f t="shared" ref="BW797" si="15344">O797/O808</f>
        <v>7.2718278506059858E-2</v>
      </c>
      <c r="BX797" s="129">
        <f t="shared" ref="BX797" si="15345">P797/P808</f>
        <v>6.3485300383468252E-2</v>
      </c>
      <c r="BY797" s="130">
        <f t="shared" ref="BY797" si="15346">Q797/Q808</f>
        <v>8.2138200782268578E-2</v>
      </c>
      <c r="BZ797" s="131">
        <f t="shared" ref="BZ797" si="15347">R797/R808</f>
        <v>5.5865921787709494E-2</v>
      </c>
      <c r="CA797" s="132">
        <f t="shared" ref="CA797" si="15348">S797/S808</f>
        <v>7.0919324577861168E-2</v>
      </c>
      <c r="CB797" s="129">
        <f t="shared" ref="CB797" si="15349">T797/T808</f>
        <v>7.0707070707070704E-2</v>
      </c>
      <c r="CC797" s="130">
        <f t="shared" ref="CC797" si="15350">U797/U808</f>
        <v>6.9841269841269843E-2</v>
      </c>
      <c r="CD797" s="131">
        <f t="shared" ref="CD797" si="15351">V797/V808</f>
        <v>6.5217391304347824E-2</v>
      </c>
      <c r="CE797" s="132">
        <f t="shared" ref="CE797" si="15352">W797/W808</f>
        <v>6.3281824871228839E-2</v>
      </c>
      <c r="CF797" s="129">
        <f t="shared" ref="CF797" si="15353">X797/X808</f>
        <v>6.8151147098515524E-2</v>
      </c>
      <c r="CG797" s="130">
        <f t="shared" ref="CG797" si="15354">Y797/Y808</f>
        <v>9.5309009679821297E-2</v>
      </c>
      <c r="CH797" s="131">
        <f t="shared" ref="CH797" si="15355">Z797/Z808</f>
        <v>7.4219774455809073E-2</v>
      </c>
      <c r="CI797" s="129">
        <f t="shared" ref="CI797" si="15356">AA797/AA808</f>
        <v>5.6204673650282033E-2</v>
      </c>
      <c r="CJ797" s="135">
        <f t="shared" ref="CJ797" si="15357">AB797/AB808</f>
        <v>6.7444953450568931E-2</v>
      </c>
      <c r="CK797" s="136">
        <f t="shared" ref="CK797" si="15358">AC797/AC808</f>
        <v>6.8062052223340636E-2</v>
      </c>
    </row>
    <row r="798" spans="1:89">
      <c r="A798" s="146" t="s">
        <v>30</v>
      </c>
      <c r="B798" s="203">
        <v>265</v>
      </c>
      <c r="C798" s="197">
        <v>213</v>
      </c>
      <c r="D798" s="198">
        <v>87</v>
      </c>
      <c r="E798" s="199">
        <v>121</v>
      </c>
      <c r="F798" s="196">
        <v>226</v>
      </c>
      <c r="G798" s="200">
        <v>200</v>
      </c>
      <c r="H798" s="198">
        <v>404</v>
      </c>
      <c r="I798" s="199">
        <v>296</v>
      </c>
      <c r="J798" s="196">
        <v>45</v>
      </c>
      <c r="K798" s="197">
        <v>45</v>
      </c>
      <c r="L798" s="198">
        <v>155</v>
      </c>
      <c r="M798" s="196">
        <v>81</v>
      </c>
      <c r="N798" s="201">
        <v>279</v>
      </c>
      <c r="O798" s="204">
        <v>292</v>
      </c>
      <c r="P798" s="196">
        <v>133</v>
      </c>
      <c r="Q798" s="197">
        <v>224</v>
      </c>
      <c r="R798" s="198">
        <v>134</v>
      </c>
      <c r="S798" s="199">
        <v>240</v>
      </c>
      <c r="T798" s="196">
        <v>18</v>
      </c>
      <c r="U798" s="200">
        <v>22</v>
      </c>
      <c r="V798" s="198">
        <v>209</v>
      </c>
      <c r="W798" s="205">
        <v>137</v>
      </c>
      <c r="X798" s="196">
        <v>93</v>
      </c>
      <c r="Y798" s="200">
        <v>106</v>
      </c>
      <c r="Z798" s="198">
        <v>248</v>
      </c>
      <c r="AA798" s="196">
        <v>323</v>
      </c>
      <c r="AB798" s="172">
        <f t="shared" si="15002"/>
        <v>2296</v>
      </c>
      <c r="AC798" s="173">
        <f t="shared" si="15003"/>
        <v>2300</v>
      </c>
      <c r="BI798" s="146" t="s">
        <v>30</v>
      </c>
      <c r="BJ798" s="129">
        <f>B798/B808</f>
        <v>8.1288343558282211E-2</v>
      </c>
      <c r="BK798" s="130">
        <f t="shared" ref="BK798" si="15359">C798/C808</f>
        <v>6.0016906170752324E-2</v>
      </c>
      <c r="BL798" s="131">
        <f t="shared" ref="BL798" si="15360">D798/D808</f>
        <v>5.3670573719925972E-2</v>
      </c>
      <c r="BM798" s="132">
        <f t="shared" ref="BM798" si="15361">E798/E808</f>
        <v>6.1703212646608871E-2</v>
      </c>
      <c r="BN798" s="129">
        <f t="shared" ref="BN798" si="15362">F798/F808</f>
        <v>6.8072289156626511E-2</v>
      </c>
      <c r="BO798" s="130">
        <f t="shared" ref="BO798" si="15363">G798/G808</f>
        <v>8.5178875638841564E-2</v>
      </c>
      <c r="BP798" s="131">
        <f t="shared" ref="BP798" si="15364">H798/H808</f>
        <v>7.5840060071334717E-2</v>
      </c>
      <c r="BQ798" s="132">
        <f t="shared" ref="BQ798" si="15365">I798/I808</f>
        <v>5.9473578460920232E-2</v>
      </c>
      <c r="BR798" s="129">
        <f t="shared" ref="BR798" si="15366">J798/J808</f>
        <v>6.3025210084033612E-2</v>
      </c>
      <c r="BS798" s="130">
        <f t="shared" ref="BS798" si="15367">K798/K808</f>
        <v>6.3920454545454544E-2</v>
      </c>
      <c r="BT798" s="131">
        <f t="shared" ref="BT798" si="15368">L798/L808</f>
        <v>8.0813347236704899E-2</v>
      </c>
      <c r="BU798" s="129">
        <f t="shared" ref="BU798" si="15369">M798/M808</f>
        <v>4.2857142857142858E-2</v>
      </c>
      <c r="BV798" s="133">
        <f t="shared" ref="BV798" si="15370">N798/N808</f>
        <v>6.8702290076335881E-2</v>
      </c>
      <c r="BW798" s="134">
        <f t="shared" ref="BW798" si="15371">O798/O808</f>
        <v>7.2223596339351964E-2</v>
      </c>
      <c r="BX798" s="129">
        <f t="shared" ref="BX798" si="15372">P798/P808</f>
        <v>5.6668086919471665E-2</v>
      </c>
      <c r="BY798" s="130">
        <f t="shared" ref="BY798" si="15373">Q798/Q808</f>
        <v>9.734897870491091E-2</v>
      </c>
      <c r="BZ798" s="131">
        <f t="shared" ref="BZ798" si="15374">R798/R808</f>
        <v>4.990689013035382E-2</v>
      </c>
      <c r="CA798" s="132">
        <f t="shared" ref="CA798" si="15375">S798/S808</f>
        <v>9.0056285178236398E-2</v>
      </c>
      <c r="CB798" s="129">
        <f t="shared" ref="CB798" si="15376">T798/T808</f>
        <v>6.0606060606060608E-2</v>
      </c>
      <c r="CC798" s="130">
        <f t="shared" ref="CC798" si="15377">U798/U808</f>
        <v>6.9841269841269843E-2</v>
      </c>
      <c r="CD798" s="131">
        <f t="shared" ref="CD798" si="15378">V798/V808</f>
        <v>6.9899665551839463E-2</v>
      </c>
      <c r="CE798" s="132">
        <f t="shared" ref="CE798" si="15379">W798/W808</f>
        <v>5.0404709345106699E-2</v>
      </c>
      <c r="CF798" s="129">
        <f t="shared" ref="CF798" si="15380">X798/X808</f>
        <v>6.2753036437246959E-2</v>
      </c>
      <c r="CG798" s="130">
        <f t="shared" ref="CG798" si="15381">Y798/Y808</f>
        <v>7.8927773641102011E-2</v>
      </c>
      <c r="CH798" s="131">
        <f t="shared" ref="CH798" si="15382">Z798/Z808</f>
        <v>6.5040650406504072E-2</v>
      </c>
      <c r="CI798" s="129">
        <f t="shared" ref="CI798" si="15383">AA798/AA808</f>
        <v>6.5068493150684928E-2</v>
      </c>
      <c r="CJ798" s="135">
        <f t="shared" ref="CJ798" si="15384">AB798/AB808</f>
        <v>6.7858726171124581E-2</v>
      </c>
      <c r="CK798" s="136">
        <f t="shared" ref="CK798" si="15385">AC798/AC808</f>
        <v>6.809165729172835E-2</v>
      </c>
    </row>
    <row r="799" spans="1:89">
      <c r="A799" s="137" t="s">
        <v>31</v>
      </c>
      <c r="B799" s="206">
        <v>345</v>
      </c>
      <c r="C799" s="190">
        <v>242</v>
      </c>
      <c r="D799" s="191">
        <v>99</v>
      </c>
      <c r="E799" s="192">
        <v>126</v>
      </c>
      <c r="F799" s="189">
        <v>179</v>
      </c>
      <c r="G799" s="193">
        <v>252</v>
      </c>
      <c r="H799" s="191">
        <v>377</v>
      </c>
      <c r="I799" s="192">
        <v>452</v>
      </c>
      <c r="J799" s="189">
        <v>77</v>
      </c>
      <c r="K799" s="190">
        <v>47</v>
      </c>
      <c r="L799" s="191">
        <v>237</v>
      </c>
      <c r="M799" s="189">
        <v>67</v>
      </c>
      <c r="N799" s="194">
        <v>394</v>
      </c>
      <c r="O799" s="207">
        <v>236</v>
      </c>
      <c r="P799" s="189">
        <v>131</v>
      </c>
      <c r="Q799" s="190">
        <v>201</v>
      </c>
      <c r="R799" s="191">
        <v>157</v>
      </c>
      <c r="S799" s="192">
        <v>259</v>
      </c>
      <c r="T799" s="189">
        <v>9</v>
      </c>
      <c r="U799" s="193">
        <v>22</v>
      </c>
      <c r="V799" s="191">
        <v>391</v>
      </c>
      <c r="W799" s="208">
        <v>151</v>
      </c>
      <c r="X799" s="189">
        <v>106</v>
      </c>
      <c r="Y799" s="193">
        <v>122</v>
      </c>
      <c r="Z799" s="191">
        <v>240</v>
      </c>
      <c r="AA799" s="189">
        <v>311</v>
      </c>
      <c r="AB799" s="172">
        <f t="shared" si="15002"/>
        <v>2742</v>
      </c>
      <c r="AC799" s="173">
        <f t="shared" si="15003"/>
        <v>2488</v>
      </c>
      <c r="BI799" s="137" t="s">
        <v>31</v>
      </c>
      <c r="BJ799" s="129">
        <f>B799/B808</f>
        <v>0.10582822085889571</v>
      </c>
      <c r="BK799" s="130">
        <f t="shared" ref="BK799" si="15386">C799/C808</f>
        <v>6.8188222034375884E-2</v>
      </c>
      <c r="BL799" s="131">
        <f t="shared" ref="BL799" si="15387">D799/D808</f>
        <v>6.1073411474398522E-2</v>
      </c>
      <c r="BM799" s="132">
        <f t="shared" ref="BM799" si="15388">E799/E808</f>
        <v>6.4252932177460476E-2</v>
      </c>
      <c r="BN799" s="129">
        <f t="shared" ref="BN799" si="15389">F799/F808</f>
        <v>5.3915662650602408E-2</v>
      </c>
      <c r="BO799" s="130">
        <f t="shared" ref="BO799" si="15390">G799/G808</f>
        <v>0.10732538330494037</v>
      </c>
      <c r="BP799" s="131">
        <f t="shared" ref="BP799" si="15391">H799/H808</f>
        <v>7.0771541205181157E-2</v>
      </c>
      <c r="BQ799" s="132">
        <f t="shared" ref="BQ799" si="15392">I799/I808</f>
        <v>9.0817761703837652E-2</v>
      </c>
      <c r="BR799" s="129">
        <f t="shared" ref="BR799" si="15393">J799/J808</f>
        <v>0.10784313725490197</v>
      </c>
      <c r="BS799" s="130">
        <f t="shared" ref="BS799" si="15394">K799/K808</f>
        <v>6.6761363636363633E-2</v>
      </c>
      <c r="BT799" s="131">
        <f t="shared" ref="BT799" si="15395">L799/L808</f>
        <v>0.12356621480709072</v>
      </c>
      <c r="BU799" s="129">
        <f t="shared" ref="BU799" si="15396">M799/M808</f>
        <v>3.5449735449735446E-2</v>
      </c>
      <c r="BV799" s="133">
        <f t="shared" ref="BV799" si="15397">N799/N808</f>
        <v>9.7020438315685797E-2</v>
      </c>
      <c r="BW799" s="134">
        <f t="shared" ref="BW799" si="15398">O799/O808</f>
        <v>5.8372495671531043E-2</v>
      </c>
      <c r="BX799" s="129">
        <f t="shared" ref="BX799" si="15399">P799/P808</f>
        <v>5.5815935236472089E-2</v>
      </c>
      <c r="BY799" s="130">
        <f t="shared" ref="BY799" si="15400">Q799/Q808</f>
        <v>8.7353324641460228E-2</v>
      </c>
      <c r="BZ799" s="131">
        <f t="shared" ref="BZ799" si="15401">R799/R808</f>
        <v>5.8472998137802608E-2</v>
      </c>
      <c r="CA799" s="132">
        <f t="shared" ref="CA799" si="15402">S799/S808</f>
        <v>9.7185741088180108E-2</v>
      </c>
      <c r="CB799" s="129">
        <f t="shared" ref="CB799" si="15403">T799/T808</f>
        <v>3.0303030303030304E-2</v>
      </c>
      <c r="CC799" s="130">
        <f t="shared" ref="CC799" si="15404">U799/U808</f>
        <v>6.9841269841269843E-2</v>
      </c>
      <c r="CD799" s="131">
        <f t="shared" ref="CD799" si="15405">V799/V808</f>
        <v>0.13076923076923078</v>
      </c>
      <c r="CE799" s="132">
        <f t="shared" ref="CE799" si="15406">W799/W808</f>
        <v>5.5555555555555552E-2</v>
      </c>
      <c r="CF799" s="129">
        <f t="shared" ref="CF799" si="15407">X799/X808</f>
        <v>7.1524966261808362E-2</v>
      </c>
      <c r="CG799" s="130">
        <f t="shared" ref="CG799" si="15408">Y799/Y808</f>
        <v>9.0841399851079668E-2</v>
      </c>
      <c r="CH799" s="131">
        <f t="shared" ref="CH799" si="15409">Z799/Z808</f>
        <v>6.2942564909520063E-2</v>
      </c>
      <c r="CI799" s="129">
        <f t="shared" ref="CI799" si="15410">AA799/AA808</f>
        <v>6.2651087832393232E-2</v>
      </c>
      <c r="CJ799" s="135">
        <f t="shared" ref="CJ799" si="15411">AB799/AB808</f>
        <v>8.1040342840254173E-2</v>
      </c>
      <c r="CK799" s="136">
        <f t="shared" ref="CK799" si="15412">AC799/AC808</f>
        <v>7.3657410148617444E-2</v>
      </c>
    </row>
    <row r="800" spans="1:89">
      <c r="A800" s="146" t="s">
        <v>32</v>
      </c>
      <c r="B800" s="203">
        <v>302</v>
      </c>
      <c r="C800" s="197">
        <v>390</v>
      </c>
      <c r="D800" s="198">
        <v>69</v>
      </c>
      <c r="E800" s="199">
        <v>238</v>
      </c>
      <c r="F800" s="196">
        <v>131</v>
      </c>
      <c r="G800" s="200">
        <v>349</v>
      </c>
      <c r="H800" s="198">
        <v>437</v>
      </c>
      <c r="I800" s="199">
        <v>589</v>
      </c>
      <c r="J800" s="196">
        <v>110</v>
      </c>
      <c r="K800" s="197">
        <v>49</v>
      </c>
      <c r="L800" s="198">
        <v>317</v>
      </c>
      <c r="M800" s="196">
        <v>74</v>
      </c>
      <c r="N800" s="201">
        <v>511</v>
      </c>
      <c r="O800" s="204">
        <v>303</v>
      </c>
      <c r="P800" s="196">
        <v>136</v>
      </c>
      <c r="Q800" s="197">
        <v>242</v>
      </c>
      <c r="R800" s="198">
        <v>137</v>
      </c>
      <c r="S800" s="199">
        <v>294</v>
      </c>
      <c r="T800" s="196">
        <v>25</v>
      </c>
      <c r="U800" s="200">
        <v>22</v>
      </c>
      <c r="V800" s="198">
        <v>508</v>
      </c>
      <c r="W800" s="205">
        <v>139</v>
      </c>
      <c r="X800" s="196">
        <v>96</v>
      </c>
      <c r="Y800" s="200">
        <v>106</v>
      </c>
      <c r="Z800" s="198">
        <v>186</v>
      </c>
      <c r="AA800" s="196">
        <v>469</v>
      </c>
      <c r="AB800" s="172">
        <f t="shared" si="15002"/>
        <v>2965</v>
      </c>
      <c r="AC800" s="173">
        <f t="shared" si="15003"/>
        <v>3264</v>
      </c>
      <c r="BI800" s="146" t="s">
        <v>32</v>
      </c>
      <c r="BJ800" s="129">
        <f>B800/B808</f>
        <v>9.2638036809815957E-2</v>
      </c>
      <c r="BK800" s="130">
        <f t="shared" ref="BK800" si="15413">C800/C808</f>
        <v>0.10989010989010989</v>
      </c>
      <c r="BL800" s="131">
        <f t="shared" ref="BL800" si="15414">D800/D808</f>
        <v>4.2566317088217148E-2</v>
      </c>
      <c r="BM800" s="132">
        <f t="shared" ref="BM800" si="15415">E800/E808</f>
        <v>0.12136664966853646</v>
      </c>
      <c r="BN800" s="129">
        <f t="shared" ref="BN800" si="15416">F800/F808</f>
        <v>3.9457831325301201E-2</v>
      </c>
      <c r="BO800" s="130">
        <f t="shared" ref="BO800" si="15417">G800/G808</f>
        <v>0.14863713798977854</v>
      </c>
      <c r="BP800" s="131">
        <f t="shared" ref="BP800" si="15418">H800/H808</f>
        <v>8.2034916463300175E-2</v>
      </c>
      <c r="BQ800" s="132">
        <f t="shared" ref="BQ800" si="15419">I800/I808</f>
        <v>0.11834438416716898</v>
      </c>
      <c r="BR800" s="129">
        <f t="shared" ref="BR800" si="15420">J800/J808</f>
        <v>0.15406162464985995</v>
      </c>
      <c r="BS800" s="130">
        <f t="shared" ref="BS800" si="15421">K800/K808</f>
        <v>6.9602272727272721E-2</v>
      </c>
      <c r="BT800" s="131">
        <f t="shared" ref="BT800" si="15422">L800/L808</f>
        <v>0.16527632950990614</v>
      </c>
      <c r="BU800" s="129">
        <f t="shared" ref="BU800" si="15423">M800/M808</f>
        <v>3.9153439153439155E-2</v>
      </c>
      <c r="BV800" s="133">
        <f t="shared" ref="BV800" si="15424">N800/N808</f>
        <v>0.12583107608963309</v>
      </c>
      <c r="BW800" s="134">
        <f t="shared" ref="BW800" si="15425">O800/O808</f>
        <v>7.4944348256245366E-2</v>
      </c>
      <c r="BX800" s="129">
        <f t="shared" ref="BX800" si="15426">P800/P808</f>
        <v>5.7946314443971025E-2</v>
      </c>
      <c r="BY800" s="130">
        <f t="shared" ref="BY800" si="15427">Q800/Q808</f>
        <v>0.10517166449369839</v>
      </c>
      <c r="BZ800" s="131">
        <f t="shared" ref="BZ800" si="15428">R800/R808</f>
        <v>5.1024208566108009E-2</v>
      </c>
      <c r="CA800" s="132">
        <f t="shared" ref="CA800" si="15429">S800/S808</f>
        <v>0.11031894934333959</v>
      </c>
      <c r="CB800" s="129">
        <f t="shared" ref="CB800" si="15430">T800/T808</f>
        <v>8.4175084175084181E-2</v>
      </c>
      <c r="CC800" s="130">
        <f t="shared" ref="CC800" si="15431">U800/U808</f>
        <v>6.9841269841269843E-2</v>
      </c>
      <c r="CD800" s="131">
        <f t="shared" ref="CD800" si="15432">V800/V808</f>
        <v>0.16989966555183947</v>
      </c>
      <c r="CE800" s="132">
        <f t="shared" ref="CE800" si="15433">W800/W808</f>
        <v>5.1140544518027964E-2</v>
      </c>
      <c r="CF800" s="129">
        <f t="shared" ref="CF800" si="15434">X800/X808</f>
        <v>6.4777327935222673E-2</v>
      </c>
      <c r="CG800" s="130">
        <f t="shared" ref="CG800" si="15435">Y800/Y808</f>
        <v>7.8927773641102011E-2</v>
      </c>
      <c r="CH800" s="131">
        <f t="shared" ref="CH800" si="15436">Z800/Z808</f>
        <v>4.878048780487805E-2</v>
      </c>
      <c r="CI800" s="129">
        <f t="shared" ref="CI800" si="15437">AA800/AA808</f>
        <v>9.4480257856567287E-2</v>
      </c>
      <c r="CJ800" s="135">
        <f t="shared" ref="CJ800" si="15438">AB800/AB808</f>
        <v>8.7631151174818969E-2</v>
      </c>
      <c r="CK800" s="136">
        <f t="shared" ref="CK800" si="15439">AC800/AC808</f>
        <v>9.6630943217478837E-2</v>
      </c>
    </row>
    <row r="801" spans="1:89">
      <c r="A801" s="137" t="s">
        <v>33</v>
      </c>
      <c r="B801" s="206">
        <v>151</v>
      </c>
      <c r="C801" s="190">
        <v>214</v>
      </c>
      <c r="D801" s="191">
        <v>75</v>
      </c>
      <c r="E801" s="192">
        <v>170</v>
      </c>
      <c r="F801" s="189">
        <v>71</v>
      </c>
      <c r="G801" s="193">
        <v>204</v>
      </c>
      <c r="H801" s="191">
        <v>134</v>
      </c>
      <c r="I801" s="192">
        <v>339</v>
      </c>
      <c r="J801" s="189">
        <v>66</v>
      </c>
      <c r="K801" s="190">
        <v>47</v>
      </c>
      <c r="L801" s="191">
        <v>290</v>
      </c>
      <c r="M801" s="189">
        <v>48</v>
      </c>
      <c r="N801" s="194">
        <v>291</v>
      </c>
      <c r="O801" s="207">
        <v>161</v>
      </c>
      <c r="P801" s="189">
        <v>58</v>
      </c>
      <c r="Q801" s="190">
        <v>158</v>
      </c>
      <c r="R801" s="191">
        <v>124</v>
      </c>
      <c r="S801" s="192">
        <v>179</v>
      </c>
      <c r="T801" s="189">
        <v>10</v>
      </c>
      <c r="U801" s="193">
        <v>14</v>
      </c>
      <c r="V801" s="191">
        <v>427</v>
      </c>
      <c r="W801" s="208">
        <v>86</v>
      </c>
      <c r="X801" s="189">
        <v>47</v>
      </c>
      <c r="Y801" s="193">
        <v>70</v>
      </c>
      <c r="Z801" s="191">
        <v>131</v>
      </c>
      <c r="AA801" s="189">
        <v>384</v>
      </c>
      <c r="AB801" s="172">
        <f t="shared" si="15002"/>
        <v>1875</v>
      </c>
      <c r="AC801" s="173">
        <f t="shared" si="15003"/>
        <v>2074</v>
      </c>
      <c r="BI801" s="137" t="s">
        <v>33</v>
      </c>
      <c r="BJ801" s="129">
        <f>B801/B808</f>
        <v>4.6319018404907979E-2</v>
      </c>
      <c r="BK801" s="130">
        <f t="shared" ref="BK801" si="15440">C801/C808</f>
        <v>6.0298675683291066E-2</v>
      </c>
      <c r="BL801" s="131">
        <f t="shared" ref="BL801" si="15441">D801/D808</f>
        <v>4.6267735965453423E-2</v>
      </c>
      <c r="BM801" s="132">
        <f t="shared" ref="BM801" si="15442">E801/E808</f>
        <v>8.6690464048954613E-2</v>
      </c>
      <c r="BN801" s="129">
        <f t="shared" ref="BN801" si="15443">F801/F808</f>
        <v>2.13855421686747E-2</v>
      </c>
      <c r="BO801" s="130">
        <f t="shared" ref="BO801" si="15444">G801/G808</f>
        <v>8.6882453151618397E-2</v>
      </c>
      <c r="BP801" s="131">
        <f t="shared" ref="BP801" si="15445">H801/H808</f>
        <v>2.5154871409799138E-2</v>
      </c>
      <c r="BQ801" s="132">
        <f t="shared" ref="BQ801" si="15446">I801/I808</f>
        <v>6.8113321277878239E-2</v>
      </c>
      <c r="BR801" s="129">
        <f t="shared" ref="BR801" si="15447">J801/J808</f>
        <v>9.2436974789915971E-2</v>
      </c>
      <c r="BS801" s="130">
        <f t="shared" ref="BS801" si="15448">K801/K808</f>
        <v>6.6761363636363633E-2</v>
      </c>
      <c r="BT801" s="131">
        <f t="shared" ref="BT801" si="15449">L801/L808</f>
        <v>0.15119916579770595</v>
      </c>
      <c r="BU801" s="129">
        <f t="shared" ref="BU801" si="15450">M801/M808</f>
        <v>2.5396825396825397E-2</v>
      </c>
      <c r="BV801" s="133">
        <f t="shared" ref="BV801" si="15451">N801/N808</f>
        <v>7.1657227283920211E-2</v>
      </c>
      <c r="BW801" s="134">
        <f t="shared" ref="BW801" si="15452">O801/O808</f>
        <v>3.9821914419985158E-2</v>
      </c>
      <c r="BX801" s="129">
        <f t="shared" ref="BX801" si="15453">P801/P808</f>
        <v>2.4712398806987643E-2</v>
      </c>
      <c r="BY801" s="130">
        <f t="shared" ref="BY801" si="15454">Q801/Q808</f>
        <v>6.8665797479356805E-2</v>
      </c>
      <c r="BZ801" s="131">
        <f t="shared" ref="BZ801" si="15455">R801/R808</f>
        <v>4.6182495344506518E-2</v>
      </c>
      <c r="CA801" s="132">
        <f t="shared" ref="CA801" si="15456">S801/S808</f>
        <v>6.7166979362101309E-2</v>
      </c>
      <c r="CB801" s="129">
        <f t="shared" ref="CB801" si="15457">T801/T808</f>
        <v>3.3670033670033669E-2</v>
      </c>
      <c r="CC801" s="130">
        <f t="shared" ref="CC801" si="15458">U801/U808</f>
        <v>4.4444444444444446E-2</v>
      </c>
      <c r="CD801" s="131">
        <f t="shared" ref="CD801" si="15459">V801/V808</f>
        <v>0.14280936454849499</v>
      </c>
      <c r="CE801" s="132">
        <f t="shared" ref="CE801" si="15460">W801/W808</f>
        <v>3.164091243561442E-2</v>
      </c>
      <c r="CF801" s="129">
        <f t="shared" ref="CF801" si="15461">X801/X808</f>
        <v>3.1713900134952767E-2</v>
      </c>
      <c r="CG801" s="130">
        <f t="shared" ref="CG801" si="15462">Y801/Y808</f>
        <v>5.212211466865227E-2</v>
      </c>
      <c r="CH801" s="131">
        <f t="shared" ref="CH801" si="15463">Z801/Z808</f>
        <v>3.4356150013113033E-2</v>
      </c>
      <c r="CI801" s="129">
        <f t="shared" ref="CI801" si="15464">AA801/AA808</f>
        <v>7.7356970185334412E-2</v>
      </c>
      <c r="CJ801" s="135">
        <f t="shared" ref="CJ801" si="15465">AB801/AB808</f>
        <v>5.5415989360130043E-2</v>
      </c>
      <c r="CK801" s="136">
        <f t="shared" ref="CK801" si="15466">AC801/AC808</f>
        <v>6.1400911836106339E-2</v>
      </c>
    </row>
    <row r="802" spans="1:89">
      <c r="A802" s="146" t="s">
        <v>34</v>
      </c>
      <c r="B802" s="203">
        <v>7</v>
      </c>
      <c r="C802" s="197">
        <v>130</v>
      </c>
      <c r="D802" s="198">
        <v>5</v>
      </c>
      <c r="E802" s="199">
        <v>68</v>
      </c>
      <c r="F802" s="196">
        <v>13</v>
      </c>
      <c r="G802" s="200">
        <v>107</v>
      </c>
      <c r="H802" s="198">
        <v>38</v>
      </c>
      <c r="I802" s="199">
        <v>113</v>
      </c>
      <c r="J802" s="196">
        <v>10</v>
      </c>
      <c r="K802" s="197">
        <v>13</v>
      </c>
      <c r="L802" s="198">
        <v>46</v>
      </c>
      <c r="M802" s="196">
        <v>14</v>
      </c>
      <c r="N802" s="201">
        <v>57</v>
      </c>
      <c r="O802" s="204">
        <v>62</v>
      </c>
      <c r="P802" s="196">
        <v>25</v>
      </c>
      <c r="Q802" s="197">
        <v>58</v>
      </c>
      <c r="R802" s="198">
        <v>18</v>
      </c>
      <c r="S802" s="199">
        <v>99</v>
      </c>
      <c r="T802" s="196">
        <v>6</v>
      </c>
      <c r="U802" s="200">
        <v>2</v>
      </c>
      <c r="V802" s="198">
        <v>77</v>
      </c>
      <c r="W802" s="205">
        <v>31</v>
      </c>
      <c r="X802" s="196">
        <v>18</v>
      </c>
      <c r="Y802" s="200">
        <v>39</v>
      </c>
      <c r="Z802" s="198">
        <v>78</v>
      </c>
      <c r="AA802" s="196">
        <v>208</v>
      </c>
      <c r="AB802" s="172">
        <f t="shared" si="15002"/>
        <v>398</v>
      </c>
      <c r="AC802" s="173">
        <f t="shared" si="15003"/>
        <v>944</v>
      </c>
      <c r="BI802" s="146" t="s">
        <v>34</v>
      </c>
      <c r="BJ802" s="129">
        <f>B802/B808</f>
        <v>2.1472392638036812E-3</v>
      </c>
      <c r="BK802" s="130">
        <f t="shared" ref="BK802" si="15467">C802/C808</f>
        <v>3.6630036630036632E-2</v>
      </c>
      <c r="BL802" s="131">
        <f t="shared" ref="BL802" si="15468">D802/D808</f>
        <v>3.0845157310302285E-3</v>
      </c>
      <c r="BM802" s="132">
        <f t="shared" ref="BM802" si="15469">E802/E808</f>
        <v>3.4676185619581849E-2</v>
      </c>
      <c r="BN802" s="129">
        <f t="shared" ref="BN802" si="15470">F802/F808</f>
        <v>3.9156626506024099E-3</v>
      </c>
      <c r="BO802" s="130">
        <f t="shared" ref="BO802" si="15471">G802/G808</f>
        <v>4.5570698466780239E-2</v>
      </c>
      <c r="BP802" s="131">
        <f t="shared" ref="BP802" si="15472">H802/H808</f>
        <v>7.1334709968087105E-3</v>
      </c>
      <c r="BQ802" s="132">
        <f t="shared" ref="BQ802" si="15473">I802/I808</f>
        <v>2.2704440425959413E-2</v>
      </c>
      <c r="BR802" s="129">
        <f t="shared" ref="BR802" si="15474">J802/J808</f>
        <v>1.4005602240896359E-2</v>
      </c>
      <c r="BS802" s="130">
        <f t="shared" ref="BS802" si="15475">K802/K808</f>
        <v>1.8465909090909092E-2</v>
      </c>
      <c r="BT802" s="131">
        <f t="shared" ref="BT802" si="15476">L802/L808</f>
        <v>2.3983315954118872E-2</v>
      </c>
      <c r="BU802" s="129">
        <f t="shared" ref="BU802" si="15477">M802/M808</f>
        <v>7.4074074074074077E-3</v>
      </c>
      <c r="BV802" s="133">
        <f t="shared" ref="BV802" si="15478">N802/N808</f>
        <v>1.403595173602561E-2</v>
      </c>
      <c r="BW802" s="134">
        <f t="shared" ref="BW802" si="15479">O802/O808</f>
        <v>1.5335147167944596E-2</v>
      </c>
      <c r="BX802" s="129">
        <f t="shared" ref="BX802" si="15480">P802/P808</f>
        <v>1.0651896037494673E-2</v>
      </c>
      <c r="BY802" s="130">
        <f t="shared" ref="BY802" si="15481">Q802/Q808</f>
        <v>2.5206431986093004E-2</v>
      </c>
      <c r="BZ802" s="131">
        <f t="shared" ref="BZ802" si="15482">R802/R808</f>
        <v>6.7039106145251395E-3</v>
      </c>
      <c r="CA802" s="132">
        <f t="shared" ref="CA802" si="15483">S802/S808</f>
        <v>3.7148217636022517E-2</v>
      </c>
      <c r="CB802" s="129">
        <f t="shared" ref="CB802" si="15484">T802/T808</f>
        <v>2.0202020202020204E-2</v>
      </c>
      <c r="CC802" s="130">
        <f t="shared" ref="CC802" si="15485">U802/U808</f>
        <v>6.3492063492063492E-3</v>
      </c>
      <c r="CD802" s="131">
        <f t="shared" ref="CD802" si="15486">V802/V808</f>
        <v>2.5752508361204015E-2</v>
      </c>
      <c r="CE802" s="132">
        <f t="shared" ref="CE802" si="15487">W802/W808</f>
        <v>1.1405445180279618E-2</v>
      </c>
      <c r="CF802" s="129">
        <f t="shared" ref="CF802" si="15488">X802/X808</f>
        <v>1.2145748987854251E-2</v>
      </c>
      <c r="CG802" s="130">
        <f t="shared" ref="CG802" si="15489">Y802/Y808</f>
        <v>2.9039463886820552E-2</v>
      </c>
      <c r="CH802" s="131">
        <f t="shared" ref="CH802" si="15490">Z802/Z808</f>
        <v>2.0456333595594022E-2</v>
      </c>
      <c r="CI802" s="129">
        <f t="shared" ref="CI802" si="15491">AA802/AA808</f>
        <v>4.1901692183722805E-2</v>
      </c>
      <c r="CJ802" s="135">
        <f t="shared" ref="CJ802" si="15492">AB802/AB808</f>
        <v>1.1762967341510271E-2</v>
      </c>
      <c r="CK802" s="136">
        <f t="shared" ref="CK802" si="15493">AC802/AC808</f>
        <v>2.794718455799633E-2</v>
      </c>
    </row>
    <row r="803" spans="1:89">
      <c r="A803" s="137" t="s">
        <v>35</v>
      </c>
      <c r="B803" s="206">
        <v>0</v>
      </c>
      <c r="C803" s="190">
        <v>23</v>
      </c>
      <c r="D803" s="191">
        <v>0</v>
      </c>
      <c r="E803" s="192">
        <v>21</v>
      </c>
      <c r="F803" s="189">
        <v>1</v>
      </c>
      <c r="G803" s="193">
        <v>5</v>
      </c>
      <c r="H803" s="191">
        <v>6</v>
      </c>
      <c r="I803" s="192">
        <v>13</v>
      </c>
      <c r="J803" s="189">
        <v>2</v>
      </c>
      <c r="K803" s="190">
        <v>2</v>
      </c>
      <c r="L803" s="191">
        <v>3</v>
      </c>
      <c r="M803" s="189">
        <v>3</v>
      </c>
      <c r="N803" s="194">
        <v>4</v>
      </c>
      <c r="O803" s="207">
        <v>4</v>
      </c>
      <c r="P803" s="189">
        <v>3</v>
      </c>
      <c r="Q803" s="190">
        <v>0</v>
      </c>
      <c r="R803" s="191">
        <v>4</v>
      </c>
      <c r="S803" s="192">
        <v>6</v>
      </c>
      <c r="T803" s="189">
        <v>1</v>
      </c>
      <c r="U803" s="193">
        <v>0</v>
      </c>
      <c r="V803" s="191">
        <v>4</v>
      </c>
      <c r="W803" s="208">
        <v>0</v>
      </c>
      <c r="X803" s="189">
        <v>0</v>
      </c>
      <c r="Y803" s="193">
        <v>4</v>
      </c>
      <c r="Z803" s="191">
        <v>0</v>
      </c>
      <c r="AA803" s="189">
        <v>11</v>
      </c>
      <c r="AB803" s="172">
        <f t="shared" si="15002"/>
        <v>28</v>
      </c>
      <c r="AC803" s="173">
        <f t="shared" si="15003"/>
        <v>92</v>
      </c>
      <c r="BI803" s="137" t="s">
        <v>35</v>
      </c>
      <c r="BJ803" s="129">
        <f>B803/B808</f>
        <v>0</v>
      </c>
      <c r="BK803" s="130">
        <f t="shared" ref="BK803" si="15494">C803/C808</f>
        <v>6.4806987883910963E-3</v>
      </c>
      <c r="BL803" s="131">
        <f t="shared" ref="BL803" si="15495">D803/D808</f>
        <v>0</v>
      </c>
      <c r="BM803" s="132">
        <f t="shared" ref="BM803" si="15496">E803/E808</f>
        <v>1.0708822029576747E-2</v>
      </c>
      <c r="BN803" s="129">
        <f t="shared" ref="BN803" si="15497">F803/F808</f>
        <v>3.0120481927710846E-4</v>
      </c>
      <c r="BO803" s="130">
        <f t="shared" ref="BO803" si="15498">G803/G808</f>
        <v>2.1294718909710391E-3</v>
      </c>
      <c r="BP803" s="131">
        <f t="shared" ref="BP803" si="15499">H803/H808</f>
        <v>1.1263375258119017E-3</v>
      </c>
      <c r="BQ803" s="132">
        <f t="shared" ref="BQ803" si="15500">I803/I808</f>
        <v>2.6120152702431183E-3</v>
      </c>
      <c r="BR803" s="129">
        <f t="shared" ref="BR803" si="15501">J803/J808</f>
        <v>2.8011204481792717E-3</v>
      </c>
      <c r="BS803" s="130">
        <f t="shared" ref="BS803" si="15502">K803/K808</f>
        <v>2.840909090909091E-3</v>
      </c>
      <c r="BT803" s="131">
        <f t="shared" ref="BT803" si="15503">L803/L808</f>
        <v>1.5641293013555788E-3</v>
      </c>
      <c r="BU803" s="129">
        <f t="shared" ref="BU803" si="15504">M803/M808</f>
        <v>1.5873015873015873E-3</v>
      </c>
      <c r="BV803" s="133">
        <f t="shared" ref="BV803" si="15505">N803/N808</f>
        <v>9.8497906919477966E-4</v>
      </c>
      <c r="BW803" s="134">
        <f t="shared" ref="BW803" si="15506">O803/O808</f>
        <v>9.893643334157804E-4</v>
      </c>
      <c r="BX803" s="129">
        <f t="shared" ref="BX803" si="15507">P803/P808</f>
        <v>1.2782275244993609E-3</v>
      </c>
      <c r="BY803" s="130">
        <f t="shared" ref="BY803" si="15508">Q803/Q808</f>
        <v>0</v>
      </c>
      <c r="BZ803" s="131">
        <f t="shared" ref="BZ803" si="15509">R803/R808</f>
        <v>1.4897579143389199E-3</v>
      </c>
      <c r="CA803" s="132">
        <f t="shared" ref="CA803" si="15510">S803/S808</f>
        <v>2.2514071294559099E-3</v>
      </c>
      <c r="CB803" s="129">
        <f t="shared" ref="CB803" si="15511">T803/T808</f>
        <v>3.3670033670033669E-3</v>
      </c>
      <c r="CC803" s="130">
        <f t="shared" ref="CC803" si="15512">U803/U808</f>
        <v>0</v>
      </c>
      <c r="CD803" s="131">
        <f t="shared" ref="CD803" si="15513">V803/V808</f>
        <v>1.3377926421404682E-3</v>
      </c>
      <c r="CE803" s="132">
        <f t="shared" ref="CE803" si="15514">W803/W808</f>
        <v>0</v>
      </c>
      <c r="CF803" s="129">
        <f t="shared" ref="CF803" si="15515">X803/X808</f>
        <v>0</v>
      </c>
      <c r="CG803" s="130">
        <f t="shared" ref="CG803" si="15516">Y803/Y808</f>
        <v>2.9784065524944155E-3</v>
      </c>
      <c r="CH803" s="131">
        <f t="shared" ref="CH803" si="15517">Z803/Z808</f>
        <v>0</v>
      </c>
      <c r="CI803" s="129">
        <f t="shared" ref="CI803" si="15518">AA803/AA808</f>
        <v>2.2159548751007254E-3</v>
      </c>
      <c r="CJ803" s="135">
        <f t="shared" ref="CJ803" si="15519">AB803/AB808</f>
        <v>8.2754544111127528E-4</v>
      </c>
      <c r="CK803" s="136">
        <f t="shared" ref="CK803" si="15520">AC803/AC808</f>
        <v>2.7236662916691337E-3</v>
      </c>
    </row>
    <row r="804" spans="1:89">
      <c r="A804" s="146" t="s">
        <v>36</v>
      </c>
      <c r="B804" s="203">
        <v>0</v>
      </c>
      <c r="C804" s="197">
        <v>0</v>
      </c>
      <c r="D804" s="198">
        <v>0</v>
      </c>
      <c r="E804" s="199">
        <v>3</v>
      </c>
      <c r="F804" s="196">
        <v>0</v>
      </c>
      <c r="G804" s="200">
        <v>0</v>
      </c>
      <c r="H804" s="198">
        <v>0</v>
      </c>
      <c r="I804" s="199">
        <v>0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2">
        <f t="shared" si="15002"/>
        <v>0</v>
      </c>
      <c r="AC804" s="173">
        <f t="shared" si="15003"/>
        <v>3</v>
      </c>
      <c r="BI804" s="146" t="s">
        <v>36</v>
      </c>
      <c r="BJ804" s="129">
        <f>B804/B808</f>
        <v>0</v>
      </c>
      <c r="BK804" s="130">
        <f t="shared" ref="BK804" si="15521">C804/C808</f>
        <v>0</v>
      </c>
      <c r="BL804" s="131">
        <f t="shared" ref="BL804" si="15522">D804/D808</f>
        <v>0</v>
      </c>
      <c r="BM804" s="132">
        <f t="shared" ref="BM804" si="15523">E804/E808</f>
        <v>1.5298317185109638E-3</v>
      </c>
      <c r="BN804" s="129">
        <f t="shared" ref="BN804" si="15524">F804/F808</f>
        <v>0</v>
      </c>
      <c r="BO804" s="130">
        <f t="shared" ref="BO804" si="15525">G804/G808</f>
        <v>0</v>
      </c>
      <c r="BP804" s="131">
        <f t="shared" ref="BP804" si="15526">H804/H808</f>
        <v>0</v>
      </c>
      <c r="BQ804" s="132">
        <f t="shared" ref="BQ804" si="15527">I804/I808</f>
        <v>0</v>
      </c>
      <c r="BR804" s="129">
        <f t="shared" ref="BR804" si="15528">J804/J808</f>
        <v>0</v>
      </c>
      <c r="BS804" s="130">
        <f t="shared" ref="BS804" si="15529">K804/K808</f>
        <v>0</v>
      </c>
      <c r="BT804" s="131">
        <f t="shared" ref="BT804" si="15530">L804/L808</f>
        <v>0</v>
      </c>
      <c r="BU804" s="129">
        <f t="shared" ref="BU804" si="15531">M804/M808</f>
        <v>0</v>
      </c>
      <c r="BV804" s="133">
        <f t="shared" ref="BV804" si="15532">N804/N808</f>
        <v>0</v>
      </c>
      <c r="BW804" s="134">
        <f t="shared" ref="BW804" si="15533">O804/O808</f>
        <v>0</v>
      </c>
      <c r="BX804" s="129">
        <f t="shared" ref="BX804" si="15534">P804/P808</f>
        <v>0</v>
      </c>
      <c r="BY804" s="130">
        <f t="shared" ref="BY804" si="15535">Q804/Q808</f>
        <v>0</v>
      </c>
      <c r="BZ804" s="131">
        <f t="shared" ref="BZ804" si="15536">R804/R808</f>
        <v>0</v>
      </c>
      <c r="CA804" s="132">
        <f t="shared" ref="CA804" si="15537">S804/S808</f>
        <v>0</v>
      </c>
      <c r="CB804" s="129">
        <f t="shared" ref="CB804" si="15538">T804/T808</f>
        <v>0</v>
      </c>
      <c r="CC804" s="130">
        <f t="shared" ref="CC804" si="15539">U804/U808</f>
        <v>0</v>
      </c>
      <c r="CD804" s="131">
        <f t="shared" ref="CD804" si="15540">V804/V808</f>
        <v>0</v>
      </c>
      <c r="CE804" s="132">
        <f t="shared" ref="CE804" si="15541">W804/W808</f>
        <v>0</v>
      </c>
      <c r="CF804" s="129">
        <f t="shared" ref="CF804" si="15542">X804/X808</f>
        <v>0</v>
      </c>
      <c r="CG804" s="130">
        <f t="shared" ref="CG804" si="15543">Y804/Y808</f>
        <v>0</v>
      </c>
      <c r="CH804" s="131">
        <f t="shared" ref="CH804" si="15544">Z804/Z808</f>
        <v>0</v>
      </c>
      <c r="CI804" s="129">
        <f t="shared" ref="CI804" si="15545">AA804/AA808</f>
        <v>0</v>
      </c>
      <c r="CJ804" s="135">
        <f t="shared" ref="CJ804" si="15546">AB804/AB808</f>
        <v>0</v>
      </c>
      <c r="CK804" s="136">
        <f t="shared" ref="CK804" si="15547">AC804/AC808</f>
        <v>8.8815205163123926E-5</v>
      </c>
    </row>
    <row r="805" spans="1:89">
      <c r="A805" s="137" t="s">
        <v>37</v>
      </c>
      <c r="B805" s="59"/>
      <c r="C805" s="60"/>
      <c r="D805" s="139"/>
      <c r="E805" s="140"/>
      <c r="F805" s="138"/>
      <c r="G805" s="141"/>
      <c r="H805" s="139"/>
      <c r="I805" s="140"/>
      <c r="J805" s="138"/>
      <c r="K805" s="141"/>
      <c r="L805" s="139"/>
      <c r="M805" s="138"/>
      <c r="N805" s="142"/>
      <c r="O805" s="143"/>
      <c r="P805" s="138"/>
      <c r="Q805" s="141"/>
      <c r="R805" s="139"/>
      <c r="S805" s="140"/>
      <c r="T805" s="138"/>
      <c r="U805" s="141"/>
      <c r="V805" s="139"/>
      <c r="W805" s="140"/>
      <c r="X805" s="138"/>
      <c r="Y805" s="141"/>
      <c r="Z805" s="144"/>
      <c r="AA805" s="145"/>
      <c r="AB805" s="172"/>
      <c r="AC805" s="173"/>
      <c r="BI805" s="137" t="s">
        <v>37</v>
      </c>
      <c r="BJ805" s="129">
        <f>B805/B808</f>
        <v>0</v>
      </c>
      <c r="BK805" s="130">
        <f t="shared" ref="BK805" si="15548">C805/C808</f>
        <v>0</v>
      </c>
      <c r="BL805" s="131">
        <f t="shared" ref="BL805" si="15549">D805/D808</f>
        <v>0</v>
      </c>
      <c r="BM805" s="132">
        <f t="shared" ref="BM805" si="15550">E805/E808</f>
        <v>0</v>
      </c>
      <c r="BN805" s="129">
        <f t="shared" ref="BN805" si="15551">F805/F808</f>
        <v>0</v>
      </c>
      <c r="BO805" s="130">
        <f t="shared" ref="BO805" si="15552">G805/G808</f>
        <v>0</v>
      </c>
      <c r="BP805" s="131">
        <f t="shared" ref="BP805" si="15553">H805/H808</f>
        <v>0</v>
      </c>
      <c r="BQ805" s="132">
        <f t="shared" ref="BQ805" si="15554">I805/I808</f>
        <v>0</v>
      </c>
      <c r="BR805" s="129">
        <f t="shared" ref="BR805" si="15555">J805/J808</f>
        <v>0</v>
      </c>
      <c r="BS805" s="130">
        <f t="shared" ref="BS805" si="15556">K805/K808</f>
        <v>0</v>
      </c>
      <c r="BT805" s="131">
        <f t="shared" ref="BT805" si="15557">L805/L808</f>
        <v>0</v>
      </c>
      <c r="BU805" s="129">
        <f t="shared" ref="BU805" si="15558">M805/M808</f>
        <v>0</v>
      </c>
      <c r="BV805" s="133">
        <f t="shared" ref="BV805" si="15559">N805/N808</f>
        <v>0</v>
      </c>
      <c r="BW805" s="134">
        <f t="shared" ref="BW805" si="15560">O805/O808</f>
        <v>0</v>
      </c>
      <c r="BX805" s="129">
        <f t="shared" ref="BX805" si="15561">P805/P808</f>
        <v>0</v>
      </c>
      <c r="BY805" s="130">
        <f t="shared" ref="BY805" si="15562">Q805/Q808</f>
        <v>0</v>
      </c>
      <c r="BZ805" s="131">
        <f t="shared" ref="BZ805" si="15563">R805/R808</f>
        <v>0</v>
      </c>
      <c r="CA805" s="132">
        <f t="shared" ref="CA805" si="15564">S805/S808</f>
        <v>0</v>
      </c>
      <c r="CB805" s="129">
        <f t="shared" ref="CB805" si="15565">T805/T808</f>
        <v>0</v>
      </c>
      <c r="CC805" s="130">
        <f t="shared" ref="CC805" si="15566">U805/U808</f>
        <v>0</v>
      </c>
      <c r="CD805" s="131">
        <f t="shared" ref="CD805" si="15567">V805/V808</f>
        <v>0</v>
      </c>
      <c r="CE805" s="132">
        <f t="shared" ref="CE805" si="15568">W805/W808</f>
        <v>0</v>
      </c>
      <c r="CF805" s="129">
        <f t="shared" ref="CF805" si="15569">X805/X808</f>
        <v>0</v>
      </c>
      <c r="CG805" s="130">
        <f t="shared" ref="CG805" si="15570">Y805/Y808</f>
        <v>0</v>
      </c>
      <c r="CH805" s="131">
        <f t="shared" ref="CH805" si="15571">Z805/Z808</f>
        <v>0</v>
      </c>
      <c r="CI805" s="129">
        <f t="shared" ref="CI805" si="15572">AA805/AA808</f>
        <v>0</v>
      </c>
      <c r="CJ805" s="135">
        <f t="shared" ref="CJ805" si="15573">AB805/AB808</f>
        <v>0</v>
      </c>
      <c r="CK805" s="136">
        <f t="shared" ref="CK805" si="15574">AC805/AC808</f>
        <v>0</v>
      </c>
    </row>
    <row r="806" spans="1:89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/>
      <c r="AC806" s="173"/>
      <c r="BI806" s="146" t="s">
        <v>38</v>
      </c>
      <c r="BJ806" s="129">
        <f>B806/B808</f>
        <v>0</v>
      </c>
      <c r="BK806" s="130">
        <f t="shared" ref="BK806" si="15575">C806/C808</f>
        <v>0</v>
      </c>
      <c r="BL806" s="131">
        <f t="shared" ref="BL806" si="15576">D806/D808</f>
        <v>0</v>
      </c>
      <c r="BM806" s="132">
        <f t="shared" ref="BM806" si="15577">E806/E808</f>
        <v>0</v>
      </c>
      <c r="BN806" s="129">
        <f t="shared" ref="BN806" si="15578">F806/F808</f>
        <v>0</v>
      </c>
      <c r="BO806" s="130">
        <f t="shared" ref="BO806" si="15579">G806/G808</f>
        <v>0</v>
      </c>
      <c r="BP806" s="131">
        <f t="shared" ref="BP806" si="15580">H806/H808</f>
        <v>0</v>
      </c>
      <c r="BQ806" s="132">
        <f t="shared" ref="BQ806" si="15581">I806/I808</f>
        <v>0</v>
      </c>
      <c r="BR806" s="129">
        <f t="shared" ref="BR806" si="15582">J806/J808</f>
        <v>0</v>
      </c>
      <c r="BS806" s="130">
        <f t="shared" ref="BS806" si="15583">K806/K808</f>
        <v>0</v>
      </c>
      <c r="BT806" s="131">
        <f t="shared" ref="BT806" si="15584">L806/L808</f>
        <v>0</v>
      </c>
      <c r="BU806" s="129">
        <f t="shared" ref="BU806" si="15585">M806/M808</f>
        <v>0</v>
      </c>
      <c r="BV806" s="133">
        <f t="shared" ref="BV806" si="15586">N806/N808</f>
        <v>0</v>
      </c>
      <c r="BW806" s="134">
        <f t="shared" ref="BW806" si="15587">O806/O808</f>
        <v>0</v>
      </c>
      <c r="BX806" s="129">
        <f t="shared" ref="BX806" si="15588">P806/P808</f>
        <v>0</v>
      </c>
      <c r="BY806" s="130">
        <f t="shared" ref="BY806" si="15589">Q806/Q808</f>
        <v>0</v>
      </c>
      <c r="BZ806" s="131">
        <f t="shared" ref="BZ806" si="15590">R806/R808</f>
        <v>0</v>
      </c>
      <c r="CA806" s="132">
        <f t="shared" ref="CA806" si="15591">S806/S808</f>
        <v>0</v>
      </c>
      <c r="CB806" s="129">
        <f t="shared" ref="CB806" si="15592">T806/T808</f>
        <v>0</v>
      </c>
      <c r="CC806" s="130">
        <f t="shared" ref="CC806" si="15593">U806/U808</f>
        <v>0</v>
      </c>
      <c r="CD806" s="131">
        <f t="shared" ref="CD806" si="15594">V806/V808</f>
        <v>0</v>
      </c>
      <c r="CE806" s="132">
        <f t="shared" ref="CE806" si="15595">W806/W808</f>
        <v>0</v>
      </c>
      <c r="CF806" s="129">
        <f t="shared" ref="CF806" si="15596">X806/X808</f>
        <v>0</v>
      </c>
      <c r="CG806" s="130">
        <f t="shared" ref="CG806" si="15597">Y806/Y808</f>
        <v>0</v>
      </c>
      <c r="CH806" s="131">
        <f t="shared" ref="CH806" si="15598">Z806/Z808</f>
        <v>0</v>
      </c>
      <c r="CI806" s="129">
        <f t="shared" ref="CI806" si="15599">AA806/AA808</f>
        <v>0</v>
      </c>
      <c r="CJ806" s="135">
        <f t="shared" ref="CJ806" si="15600">AB806/AB808</f>
        <v>0</v>
      </c>
      <c r="CK806" s="136">
        <f t="shared" ref="CK806" si="15601">AC806/AC808</f>
        <v>0</v>
      </c>
    </row>
    <row r="807" spans="1:89" ht="14" thickBot="1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/>
      <c r="AC807" s="173"/>
      <c r="BI807" s="137" t="s">
        <v>39</v>
      </c>
      <c r="BJ807" s="129">
        <f>B807/B808</f>
        <v>0</v>
      </c>
      <c r="BK807" s="130">
        <f t="shared" ref="BK807" si="15602">C807/C808</f>
        <v>0</v>
      </c>
      <c r="BL807" s="131">
        <f t="shared" ref="BL807" si="15603">D807/D808</f>
        <v>0</v>
      </c>
      <c r="BM807" s="132">
        <f t="shared" ref="BM807" si="15604">E807/E808</f>
        <v>0</v>
      </c>
      <c r="BN807" s="129">
        <f t="shared" ref="BN807" si="15605">F807/F808</f>
        <v>0</v>
      </c>
      <c r="BO807" s="130">
        <f t="shared" ref="BO807" si="15606">G807/G808</f>
        <v>0</v>
      </c>
      <c r="BP807" s="131">
        <f t="shared" ref="BP807" si="15607">H807/H808</f>
        <v>0</v>
      </c>
      <c r="BQ807" s="132">
        <f t="shared" ref="BQ807" si="15608">I807/I808</f>
        <v>0</v>
      </c>
      <c r="BR807" s="129">
        <f t="shared" ref="BR807" si="15609">J807/J808</f>
        <v>0</v>
      </c>
      <c r="BS807" s="130">
        <f t="shared" ref="BS807" si="15610">K807/K808</f>
        <v>0</v>
      </c>
      <c r="BT807" s="131">
        <f t="shared" ref="BT807" si="15611">L807/L808</f>
        <v>0</v>
      </c>
      <c r="BU807" s="129">
        <f t="shared" ref="BU807" si="15612">M807/M808</f>
        <v>0</v>
      </c>
      <c r="BV807" s="133">
        <f t="shared" ref="BV807" si="15613">N807/N808</f>
        <v>0</v>
      </c>
      <c r="BW807" s="134">
        <f t="shared" ref="BW807" si="15614">O807/O808</f>
        <v>0</v>
      </c>
      <c r="BX807" s="129">
        <f t="shared" ref="BX807" si="15615">P807/P808</f>
        <v>0</v>
      </c>
      <c r="BY807" s="130">
        <f t="shared" ref="BY807" si="15616">Q807/Q808</f>
        <v>0</v>
      </c>
      <c r="BZ807" s="131">
        <f t="shared" ref="BZ807" si="15617">R807/R808</f>
        <v>0</v>
      </c>
      <c r="CA807" s="132">
        <f t="shared" ref="CA807" si="15618">S807/S808</f>
        <v>0</v>
      </c>
      <c r="CB807" s="129">
        <f t="shared" ref="CB807" si="15619">T807/T808</f>
        <v>0</v>
      </c>
      <c r="CC807" s="130">
        <f t="shared" ref="CC807" si="15620">U807/U808</f>
        <v>0</v>
      </c>
      <c r="CD807" s="131">
        <f t="shared" ref="CD807" si="15621">V807/V808</f>
        <v>0</v>
      </c>
      <c r="CE807" s="132">
        <f t="shared" ref="CE807" si="15622">W807/W808</f>
        <v>0</v>
      </c>
      <c r="CF807" s="129">
        <f t="shared" ref="CF807" si="15623">X807/X808</f>
        <v>0</v>
      </c>
      <c r="CG807" s="130">
        <f t="shared" ref="CG807" si="15624">Y807/Y808</f>
        <v>0</v>
      </c>
      <c r="CH807" s="131">
        <f t="shared" ref="CH807" si="15625">Z807/Z808</f>
        <v>0</v>
      </c>
      <c r="CI807" s="129">
        <f t="shared" ref="CI807" si="15626">AA807/AA808</f>
        <v>0</v>
      </c>
      <c r="CJ807" s="135">
        <f t="shared" ref="CJ807" si="15627">AB807/AB808</f>
        <v>0</v>
      </c>
      <c r="CK807" s="136">
        <f t="shared" ref="CK807" si="15628">AC807/AC808</f>
        <v>0</v>
      </c>
    </row>
    <row r="808" spans="1:89" ht="15" thickTop="1" thickBot="1">
      <c r="A808" s="269" t="s">
        <v>13</v>
      </c>
      <c r="B808" s="20">
        <f t="shared" ref="B808:AA808" si="15629">SUM(B785:B807)</f>
        <v>3260</v>
      </c>
      <c r="C808" s="21">
        <f t="shared" si="15629"/>
        <v>3549</v>
      </c>
      <c r="D808" s="20">
        <f t="shared" si="15629"/>
        <v>1621</v>
      </c>
      <c r="E808" s="21">
        <f t="shared" si="15629"/>
        <v>1961</v>
      </c>
      <c r="F808" s="20">
        <f t="shared" si="15629"/>
        <v>3320</v>
      </c>
      <c r="G808" s="21">
        <f t="shared" si="15629"/>
        <v>2348</v>
      </c>
      <c r="H808" s="20">
        <f t="shared" si="15629"/>
        <v>5327</v>
      </c>
      <c r="I808" s="21">
        <f t="shared" si="15629"/>
        <v>4977</v>
      </c>
      <c r="J808" s="20">
        <f t="shared" si="15629"/>
        <v>714</v>
      </c>
      <c r="K808" s="21">
        <f t="shared" si="15629"/>
        <v>704</v>
      </c>
      <c r="L808" s="20">
        <f t="shared" si="15629"/>
        <v>1918</v>
      </c>
      <c r="M808" s="21">
        <f t="shared" si="15629"/>
        <v>1890</v>
      </c>
      <c r="N808" s="20">
        <f t="shared" si="15629"/>
        <v>4061</v>
      </c>
      <c r="O808" s="21">
        <f t="shared" si="15629"/>
        <v>4043</v>
      </c>
      <c r="P808" s="20">
        <f t="shared" si="15629"/>
        <v>2347</v>
      </c>
      <c r="Q808" s="21">
        <f t="shared" si="15629"/>
        <v>2301</v>
      </c>
      <c r="R808" s="20">
        <f t="shared" si="15629"/>
        <v>2685</v>
      </c>
      <c r="S808" s="21">
        <f t="shared" si="15629"/>
        <v>2665</v>
      </c>
      <c r="T808" s="20">
        <f t="shared" si="15629"/>
        <v>297</v>
      </c>
      <c r="U808" s="21">
        <f t="shared" si="15629"/>
        <v>315</v>
      </c>
      <c r="V808" s="20">
        <f t="shared" si="15629"/>
        <v>2990</v>
      </c>
      <c r="W808" s="21">
        <f t="shared" si="15629"/>
        <v>2718</v>
      </c>
      <c r="X808" s="20">
        <f t="shared" si="15629"/>
        <v>1482</v>
      </c>
      <c r="Y808" s="21">
        <f t="shared" si="15629"/>
        <v>1343</v>
      </c>
      <c r="Z808" s="20">
        <f t="shared" si="15629"/>
        <v>3813</v>
      </c>
      <c r="AA808" s="21">
        <f t="shared" si="15629"/>
        <v>4964</v>
      </c>
      <c r="AB808" s="174">
        <f t="shared" ref="AB808:AC808" si="15630">SUM(AB784:AB807)</f>
        <v>33835</v>
      </c>
      <c r="AC808" s="175">
        <f t="shared" si="15630"/>
        <v>33778</v>
      </c>
      <c r="BI808" s="269" t="s">
        <v>13</v>
      </c>
      <c r="BJ808" s="155">
        <f>SUM(BJ784:BJ807)</f>
        <v>0.99999999999999989</v>
      </c>
      <c r="BK808" s="156">
        <f t="shared" ref="BK808:CK808" si="15631">SUM(BK784:BK807)</f>
        <v>1</v>
      </c>
      <c r="BL808" s="155">
        <f t="shared" si="15631"/>
        <v>0.99999999999999989</v>
      </c>
      <c r="BM808" s="156">
        <f t="shared" si="15631"/>
        <v>1.0000000000000002</v>
      </c>
      <c r="BN808" s="155">
        <f t="shared" si="15631"/>
        <v>1</v>
      </c>
      <c r="BO808" s="156">
        <f t="shared" si="15631"/>
        <v>0.99999999999999989</v>
      </c>
      <c r="BP808" s="155">
        <f t="shared" si="15631"/>
        <v>1</v>
      </c>
      <c r="BQ808" s="156">
        <f t="shared" si="15631"/>
        <v>1.0000000000000002</v>
      </c>
      <c r="BR808" s="155">
        <f t="shared" si="15631"/>
        <v>1</v>
      </c>
      <c r="BS808" s="156">
        <f t="shared" si="15631"/>
        <v>1</v>
      </c>
      <c r="BT808" s="155">
        <f t="shared" si="15631"/>
        <v>1</v>
      </c>
      <c r="BU808" s="156">
        <f t="shared" si="15631"/>
        <v>0.99999999999999978</v>
      </c>
      <c r="BV808" s="155">
        <f t="shared" si="15631"/>
        <v>0.99999999999999989</v>
      </c>
      <c r="BW808" s="156">
        <f t="shared" si="15631"/>
        <v>1</v>
      </c>
      <c r="BX808" s="155">
        <f t="shared" si="15631"/>
        <v>1</v>
      </c>
      <c r="BY808" s="156">
        <f t="shared" si="15631"/>
        <v>0.99999999999999978</v>
      </c>
      <c r="BZ808" s="155">
        <f t="shared" si="15631"/>
        <v>1.0000000000000002</v>
      </c>
      <c r="CA808" s="156">
        <f t="shared" si="15631"/>
        <v>1</v>
      </c>
      <c r="CB808" s="155">
        <f t="shared" si="15631"/>
        <v>0.99999999999999989</v>
      </c>
      <c r="CC808" s="156">
        <f t="shared" si="15631"/>
        <v>0.99999999999999989</v>
      </c>
      <c r="CD808" s="155">
        <f t="shared" si="15631"/>
        <v>1</v>
      </c>
      <c r="CE808" s="156">
        <f t="shared" si="15631"/>
        <v>1</v>
      </c>
      <c r="CF808" s="155">
        <f t="shared" si="15631"/>
        <v>1</v>
      </c>
      <c r="CG808" s="156">
        <f t="shared" si="15631"/>
        <v>1</v>
      </c>
      <c r="CH808" s="155">
        <f t="shared" si="15631"/>
        <v>1</v>
      </c>
      <c r="CI808" s="156">
        <f t="shared" si="15631"/>
        <v>1</v>
      </c>
      <c r="CJ808" s="155">
        <f t="shared" si="15631"/>
        <v>1</v>
      </c>
      <c r="CK808" s="156">
        <f t="shared" si="15631"/>
        <v>1</v>
      </c>
    </row>
    <row r="809" spans="1:89" ht="14" thickTop="1">
      <c r="A809" s="187"/>
    </row>
    <row r="810" spans="1:89">
      <c r="A810" s="234"/>
    </row>
    <row r="811" spans="1:89">
      <c r="A811" s="301">
        <f>+A780+1</f>
        <v>44039</v>
      </c>
      <c r="B811" s="301"/>
      <c r="C811" s="301"/>
      <c r="D811" s="301"/>
      <c r="BI811" s="300">
        <f>+BI749+2</f>
        <v>44039</v>
      </c>
      <c r="BJ811" s="300"/>
      <c r="BK811" s="300"/>
      <c r="BL811" s="300"/>
    </row>
    <row r="812" spans="1:89" ht="14" thickBot="1">
      <c r="AE812" s="272" t="s">
        <v>84</v>
      </c>
    </row>
    <row r="813" spans="1:89" ht="15" thickTop="1" thickBot="1">
      <c r="A813" s="298" t="s">
        <v>0</v>
      </c>
      <c r="B813" s="292" t="s">
        <v>1</v>
      </c>
      <c r="C813" s="293"/>
      <c r="D813" s="292" t="s">
        <v>2</v>
      </c>
      <c r="E813" s="293"/>
      <c r="F813" s="292" t="s">
        <v>3</v>
      </c>
      <c r="G813" s="293"/>
      <c r="H813" s="292" t="s">
        <v>4</v>
      </c>
      <c r="I813" s="293"/>
      <c r="J813" s="292" t="s">
        <v>5</v>
      </c>
      <c r="K813" s="293"/>
      <c r="L813" s="292" t="s">
        <v>6</v>
      </c>
      <c r="M813" s="293"/>
      <c r="N813" s="292" t="s">
        <v>7</v>
      </c>
      <c r="O813" s="293"/>
      <c r="P813" s="292" t="s">
        <v>8</v>
      </c>
      <c r="Q813" s="293"/>
      <c r="R813" s="292" t="s">
        <v>9</v>
      </c>
      <c r="S813" s="293"/>
      <c r="T813" s="292" t="s">
        <v>10</v>
      </c>
      <c r="U813" s="293"/>
      <c r="V813" s="292" t="s">
        <v>11</v>
      </c>
      <c r="W813" s="293"/>
      <c r="X813" s="292" t="s">
        <v>12</v>
      </c>
      <c r="Y813" s="293"/>
      <c r="Z813" s="294" t="s">
        <v>40</v>
      </c>
      <c r="AA813" s="295"/>
      <c r="AB813" s="296" t="s">
        <v>41</v>
      </c>
      <c r="AC813" s="297"/>
      <c r="AE813" s="298" t="s">
        <v>0</v>
      </c>
      <c r="AF813" s="292" t="s">
        <v>1</v>
      </c>
      <c r="AG813" s="293"/>
      <c r="AH813" s="292" t="s">
        <v>2</v>
      </c>
      <c r="AI813" s="293"/>
      <c r="AJ813" s="292" t="s">
        <v>3</v>
      </c>
      <c r="AK813" s="293"/>
      <c r="AL813" s="292" t="s">
        <v>4</v>
      </c>
      <c r="AM813" s="293"/>
      <c r="AN813" s="292" t="s">
        <v>5</v>
      </c>
      <c r="AO813" s="293"/>
      <c r="AP813" s="292" t="s">
        <v>6</v>
      </c>
      <c r="AQ813" s="293"/>
      <c r="AR813" s="292" t="s">
        <v>7</v>
      </c>
      <c r="AS813" s="293"/>
      <c r="AT813" s="292" t="s">
        <v>8</v>
      </c>
      <c r="AU813" s="293"/>
      <c r="AV813" s="292" t="s">
        <v>9</v>
      </c>
      <c r="AW813" s="293"/>
      <c r="AX813" s="292" t="s">
        <v>10</v>
      </c>
      <c r="AY813" s="293"/>
      <c r="AZ813" s="292" t="s">
        <v>11</v>
      </c>
      <c r="BA813" s="293"/>
      <c r="BB813" s="292" t="s">
        <v>12</v>
      </c>
      <c r="BC813" s="293"/>
      <c r="BD813" s="294" t="s">
        <v>40</v>
      </c>
      <c r="BE813" s="295"/>
      <c r="BF813" s="296" t="s">
        <v>41</v>
      </c>
      <c r="BG813" s="297"/>
      <c r="BI813" s="298" t="s">
        <v>0</v>
      </c>
      <c r="BJ813" s="292" t="s">
        <v>1</v>
      </c>
      <c r="BK813" s="293"/>
      <c r="BL813" s="292" t="s">
        <v>2</v>
      </c>
      <c r="BM813" s="293"/>
      <c r="BN813" s="292" t="s">
        <v>3</v>
      </c>
      <c r="BO813" s="293"/>
      <c r="BP813" s="292" t="s">
        <v>4</v>
      </c>
      <c r="BQ813" s="293"/>
      <c r="BR813" s="292" t="s">
        <v>5</v>
      </c>
      <c r="BS813" s="293"/>
      <c r="BT813" s="292" t="s">
        <v>6</v>
      </c>
      <c r="BU813" s="293"/>
      <c r="BV813" s="292" t="s">
        <v>7</v>
      </c>
      <c r="BW813" s="293"/>
      <c r="BX813" s="292" t="s">
        <v>8</v>
      </c>
      <c r="BY813" s="293"/>
      <c r="BZ813" s="292" t="s">
        <v>9</v>
      </c>
      <c r="CA813" s="293"/>
      <c r="CB813" s="292" t="s">
        <v>10</v>
      </c>
      <c r="CC813" s="293"/>
      <c r="CD813" s="292" t="s">
        <v>11</v>
      </c>
      <c r="CE813" s="293"/>
      <c r="CF813" s="292" t="s">
        <v>12</v>
      </c>
      <c r="CG813" s="293"/>
      <c r="CH813" s="294" t="s">
        <v>40</v>
      </c>
      <c r="CI813" s="295"/>
      <c r="CJ813" s="292" t="s">
        <v>41</v>
      </c>
      <c r="CK813" s="293"/>
    </row>
    <row r="814" spans="1:89" ht="15" thickTop="1" thickBot="1">
      <c r="A814" s="299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9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9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4" thickTop="1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5" t="str">
        <f>$AE$9</f>
        <v>07:00 - 07:59</v>
      </c>
      <c r="AF815" s="126">
        <f>SUMIF($A$9:$A$32,$AE815,B$815:B$838)</f>
        <v>516</v>
      </c>
      <c r="AG815" s="186">
        <f t="shared" ref="AG815:AV817" si="15632">SUMIF($A$9:$A$32,$AE815,C$815:C$838)</f>
        <v>275</v>
      </c>
      <c r="AH815" s="127">
        <f t="shared" si="15632"/>
        <v>238</v>
      </c>
      <c r="AI815" s="180">
        <f t="shared" si="15632"/>
        <v>225</v>
      </c>
      <c r="AJ815" s="126">
        <f t="shared" si="15632"/>
        <v>366</v>
      </c>
      <c r="AK815" s="128">
        <f t="shared" si="15632"/>
        <v>267</v>
      </c>
      <c r="AL815" s="127">
        <f t="shared" si="15632"/>
        <v>515</v>
      </c>
      <c r="AM815" s="180">
        <f t="shared" si="15632"/>
        <v>438</v>
      </c>
      <c r="AN815" s="126">
        <f t="shared" si="15632"/>
        <v>89</v>
      </c>
      <c r="AO815" s="128">
        <f t="shared" si="15632"/>
        <v>184</v>
      </c>
      <c r="AP815" s="127">
        <f t="shared" si="15632"/>
        <v>146</v>
      </c>
      <c r="AQ815" s="126">
        <f t="shared" si="15632"/>
        <v>362</v>
      </c>
      <c r="AR815" s="179">
        <f t="shared" si="15632"/>
        <v>431</v>
      </c>
      <c r="AS815" s="181">
        <f t="shared" si="15632"/>
        <v>590</v>
      </c>
      <c r="AT815" s="126">
        <f t="shared" si="15632"/>
        <v>343</v>
      </c>
      <c r="AU815" s="128">
        <f t="shared" si="15632"/>
        <v>299</v>
      </c>
      <c r="AV815" s="127">
        <f t="shared" si="15632"/>
        <v>323</v>
      </c>
      <c r="AW815" s="180">
        <f t="shared" ref="AW815:BE817" si="15633">SUMIF($A$9:$A$32,$AE815,S$815:S$838)</f>
        <v>226</v>
      </c>
      <c r="AX815" s="126">
        <f t="shared" si="15633"/>
        <v>44</v>
      </c>
      <c r="AY815" s="128">
        <f t="shared" si="15633"/>
        <v>143</v>
      </c>
      <c r="AZ815" s="127">
        <f t="shared" si="15633"/>
        <v>224</v>
      </c>
      <c r="BA815" s="180">
        <f t="shared" si="15633"/>
        <v>275</v>
      </c>
      <c r="BB815" s="126">
        <f t="shared" si="15633"/>
        <v>276</v>
      </c>
      <c r="BC815" s="128">
        <f t="shared" si="15633"/>
        <v>292</v>
      </c>
      <c r="BD815" s="184">
        <f t="shared" si="15633"/>
        <v>409</v>
      </c>
      <c r="BE815" s="185">
        <f t="shared" si="15633"/>
        <v>426</v>
      </c>
      <c r="BF815" s="170">
        <f>AF815+AH815+AJ815+AL815+AN815+AP815+AR815+AT815+AV815+AX815+AZ815+BB815+BD815</f>
        <v>3920</v>
      </c>
      <c r="BG815" s="171">
        <f>AG815+AI815+AK815+AM815+AO815+AQ815+AS815+AU815+AW815+AY815+BA815+BC815+BE815</f>
        <v>4002</v>
      </c>
      <c r="BI815" s="125" t="s">
        <v>16</v>
      </c>
      <c r="BJ815" s="129">
        <f>B815/B839</f>
        <v>0</v>
      </c>
      <c r="BK815" s="130">
        <f t="shared" ref="BK815" si="15634">C815/C839</f>
        <v>0</v>
      </c>
      <c r="BL815" s="131">
        <f t="shared" ref="BL815" si="15635">D815/D839</f>
        <v>0</v>
      </c>
      <c r="BM815" s="132">
        <f t="shared" ref="BM815" si="15636">E815/E839</f>
        <v>0</v>
      </c>
      <c r="BN815" s="129">
        <f t="shared" ref="BN815" si="15637">F815/F839</f>
        <v>0</v>
      </c>
      <c r="BO815" s="130">
        <f t="shared" ref="BO815" si="15638">G815/G839</f>
        <v>0</v>
      </c>
      <c r="BP815" s="131">
        <f t="shared" ref="BP815" si="15639">H815/H839</f>
        <v>0</v>
      </c>
      <c r="BQ815" s="132">
        <f t="shared" ref="BQ815" si="15640">I815/I839</f>
        <v>0</v>
      </c>
      <c r="BR815" s="129">
        <f t="shared" ref="BR815" si="15641">J815/J839</f>
        <v>0</v>
      </c>
      <c r="BS815" s="130">
        <f t="shared" ref="BS815" si="15642">K815/K839</f>
        <v>0</v>
      </c>
      <c r="BT815" s="131">
        <f t="shared" ref="BT815" si="15643">L815/L839</f>
        <v>0</v>
      </c>
      <c r="BU815" s="129">
        <f t="shared" ref="BU815" si="15644">M815/M839</f>
        <v>0</v>
      </c>
      <c r="BV815" s="133">
        <f t="shared" ref="BV815" si="15645">N815/N839</f>
        <v>0</v>
      </c>
      <c r="BW815" s="134">
        <f t="shared" ref="BW815" si="15646">O815/O839</f>
        <v>0</v>
      </c>
      <c r="BX815" s="129">
        <f t="shared" ref="BX815" si="15647">P815/P839</f>
        <v>0</v>
      </c>
      <c r="BY815" s="130">
        <f t="shared" ref="BY815" si="15648">Q815/Q839</f>
        <v>0</v>
      </c>
      <c r="BZ815" s="131">
        <f t="shared" ref="BZ815" si="15649">R815/R839</f>
        <v>0</v>
      </c>
      <c r="CA815" s="132">
        <f t="shared" ref="CA815" si="15650">S815/S839</f>
        <v>0</v>
      </c>
      <c r="CB815" s="129">
        <f t="shared" ref="CB815" si="15651">T815/T839</f>
        <v>0</v>
      </c>
      <c r="CC815" s="130">
        <f t="shared" ref="CC815" si="15652">U815/U839</f>
        <v>0</v>
      </c>
      <c r="CD815" s="131">
        <f t="shared" ref="CD815" si="15653">V815/V839</f>
        <v>0</v>
      </c>
      <c r="CE815" s="132">
        <f t="shared" ref="CE815" si="15654">W815/W839</f>
        <v>0</v>
      </c>
      <c r="CF815" s="129">
        <f t="shared" ref="CF815" si="15655">X815/X839</f>
        <v>0</v>
      </c>
      <c r="CG815" s="130">
        <f t="shared" ref="CG815" si="15656">Y815/Y839</f>
        <v>0</v>
      </c>
      <c r="CH815" s="131">
        <f t="shared" ref="CH815" si="15657">Z815/Z839</f>
        <v>0</v>
      </c>
      <c r="CI815" s="129">
        <f t="shared" ref="CI815" si="15658">AA815/AA839</f>
        <v>0</v>
      </c>
      <c r="CJ815" s="135">
        <f t="shared" ref="CJ815" si="15659">AB815/AB839</f>
        <v>0</v>
      </c>
      <c r="CK815" s="136">
        <f t="shared" ref="CK815" si="15660">AC815/AC839</f>
        <v>0</v>
      </c>
    </row>
    <row r="816" spans="1:89">
      <c r="A816" s="137" t="s">
        <v>17</v>
      </c>
      <c r="B816" s="189">
        <v>139</v>
      </c>
      <c r="C816" s="190">
        <v>0</v>
      </c>
      <c r="D816" s="191">
        <v>104</v>
      </c>
      <c r="E816" s="192">
        <v>0</v>
      </c>
      <c r="F816" s="189">
        <v>227</v>
      </c>
      <c r="G816" s="193">
        <v>4</v>
      </c>
      <c r="H816" s="191">
        <v>169</v>
      </c>
      <c r="I816" s="192">
        <v>14</v>
      </c>
      <c r="J816" s="189">
        <v>12</v>
      </c>
      <c r="K816" s="193">
        <v>9</v>
      </c>
      <c r="L816" s="191">
        <v>5</v>
      </c>
      <c r="M816" s="189">
        <v>13</v>
      </c>
      <c r="N816" s="194">
        <v>27</v>
      </c>
      <c r="O816" s="195">
        <v>24</v>
      </c>
      <c r="P816" s="189">
        <v>23</v>
      </c>
      <c r="Q816" s="193">
        <v>0</v>
      </c>
      <c r="R816" s="191">
        <v>0</v>
      </c>
      <c r="S816" s="192">
        <v>0</v>
      </c>
      <c r="T816" s="189">
        <v>0</v>
      </c>
      <c r="U816" s="193">
        <v>0</v>
      </c>
      <c r="V816" s="191">
        <v>0</v>
      </c>
      <c r="W816" s="192">
        <v>0</v>
      </c>
      <c r="X816" s="189">
        <v>0</v>
      </c>
      <c r="Y816" s="193">
        <v>0</v>
      </c>
      <c r="Z816" s="191">
        <v>0</v>
      </c>
      <c r="AA816" s="189">
        <v>0</v>
      </c>
      <c r="AB816" s="172">
        <f t="shared" ref="AB816:AB835" si="15661">SUM(B816,D816,F816,H816,J816,L816,N816,P816,R816,T816,V816,X816,Z816)</f>
        <v>706</v>
      </c>
      <c r="AC816" s="173">
        <f t="shared" ref="AC816:AC835" si="15662">SUM(C816,E816,G816,I816,K816,M816,O816,Q816,S816,U816,W816,Y816,AA816)</f>
        <v>64</v>
      </c>
      <c r="AE816" s="277" t="str">
        <f>$AE$10</f>
        <v>08:00 - 08:59</v>
      </c>
      <c r="AF816" s="126">
        <f>SUMIF($A$9:$A$32,$AE816,B$815:B$838)</f>
        <v>447</v>
      </c>
      <c r="AG816" s="190">
        <f t="shared" si="15632"/>
        <v>288</v>
      </c>
      <c r="AH816" s="191">
        <f t="shared" si="15632"/>
        <v>216</v>
      </c>
      <c r="AI816" s="192">
        <f t="shared" si="15632"/>
        <v>162</v>
      </c>
      <c r="AJ816" s="278">
        <f t="shared" si="15632"/>
        <v>325</v>
      </c>
      <c r="AK816" s="193">
        <f t="shared" si="15632"/>
        <v>200</v>
      </c>
      <c r="AL816" s="191">
        <f t="shared" si="15632"/>
        <v>565</v>
      </c>
      <c r="AM816" s="192">
        <f t="shared" si="15632"/>
        <v>472</v>
      </c>
      <c r="AN816" s="278">
        <f t="shared" si="15632"/>
        <v>96</v>
      </c>
      <c r="AO816" s="193">
        <f t="shared" si="15632"/>
        <v>191</v>
      </c>
      <c r="AP816" s="191">
        <f t="shared" si="15632"/>
        <v>132</v>
      </c>
      <c r="AQ816" s="278">
        <f t="shared" si="15632"/>
        <v>328</v>
      </c>
      <c r="AR816" s="194">
        <f t="shared" si="15632"/>
        <v>405</v>
      </c>
      <c r="AS816" s="195">
        <f t="shared" si="15632"/>
        <v>561</v>
      </c>
      <c r="AT816" s="278">
        <f t="shared" si="15632"/>
        <v>329</v>
      </c>
      <c r="AU816" s="193">
        <f t="shared" si="15632"/>
        <v>229</v>
      </c>
      <c r="AV816" s="191">
        <f t="shared" si="15632"/>
        <v>374</v>
      </c>
      <c r="AW816" s="192">
        <f t="shared" si="15633"/>
        <v>229</v>
      </c>
      <c r="AX816" s="278">
        <f t="shared" si="15633"/>
        <v>25</v>
      </c>
      <c r="AY816" s="193">
        <f t="shared" si="15633"/>
        <v>111</v>
      </c>
      <c r="AZ816" s="191">
        <f t="shared" si="15633"/>
        <v>251</v>
      </c>
      <c r="BA816" s="192">
        <f t="shared" si="15633"/>
        <v>387</v>
      </c>
      <c r="BB816" s="278">
        <f t="shared" si="15633"/>
        <v>213</v>
      </c>
      <c r="BC816" s="193">
        <f t="shared" si="15633"/>
        <v>235</v>
      </c>
      <c r="BD816" s="191">
        <f t="shared" si="15633"/>
        <v>453</v>
      </c>
      <c r="BE816" s="278">
        <f t="shared" si="15633"/>
        <v>433</v>
      </c>
      <c r="BF816" s="172">
        <f>SUM(AF816,AH816,AJ816,AL816,AN816,AP816,AR816,AT816,AV816,AX816,AZ816,BB816,BD816)</f>
        <v>3831</v>
      </c>
      <c r="BG816" s="173">
        <f>SUM(AG816,AI816,AK816,AM816,AO816,AQ816,AS816,AU816,AW816,AY816,BA816,BC816,BE816)</f>
        <v>3826</v>
      </c>
      <c r="BI816" s="137" t="s">
        <v>17</v>
      </c>
      <c r="BJ816" s="129">
        <f>B816/B839</f>
        <v>2.5072150072150072E-2</v>
      </c>
      <c r="BK816" s="130">
        <f t="shared" ref="BK816" si="15663">C816/C839</f>
        <v>0</v>
      </c>
      <c r="BL816" s="131">
        <f t="shared" ref="BL816" si="15664">D816/D839</f>
        <v>3.7572254335260118E-2</v>
      </c>
      <c r="BM816" s="132">
        <f t="shared" ref="BM816" si="15665">E816/E839</f>
        <v>0</v>
      </c>
      <c r="BN816" s="129">
        <f t="shared" ref="BN816" si="15666">F816/F839</f>
        <v>4.7154133776485252E-2</v>
      </c>
      <c r="BO816" s="130">
        <f t="shared" ref="BO816" si="15667">G816/G839</f>
        <v>1.000250062515629E-3</v>
      </c>
      <c r="BP816" s="131">
        <f t="shared" ref="BP816" si="15668">H816/H839</f>
        <v>2.1936656282450676E-2</v>
      </c>
      <c r="BQ816" s="132">
        <f t="shared" ref="BQ816" si="15669">I816/I839</f>
        <v>1.8450184501845018E-3</v>
      </c>
      <c r="BR816" s="129">
        <f t="shared" ref="BR816" si="15670">J816/J839</f>
        <v>6.5645514223194746E-3</v>
      </c>
      <c r="BS816" s="130">
        <f t="shared" ref="BS816" si="15671">K816/K839</f>
        <v>5.8139534883720929E-3</v>
      </c>
      <c r="BT816" s="131">
        <f t="shared" ref="BT816" si="15672">L816/L839</f>
        <v>1.4480162177816392E-3</v>
      </c>
      <c r="BU816" s="129">
        <f t="shared" ref="BU816" si="15673">M816/M839</f>
        <v>4.0098704503392967E-3</v>
      </c>
      <c r="BV816" s="133">
        <f t="shared" ref="BV816" si="15674">N816/N839</f>
        <v>4.0112910414500077E-3</v>
      </c>
      <c r="BW816" s="134">
        <f t="shared" ref="BW816" si="15675">O816/O839</f>
        <v>3.5698348951360998E-3</v>
      </c>
      <c r="BX816" s="129">
        <f t="shared" ref="BX816" si="15676">P816/P839</f>
        <v>6.2415196743554951E-3</v>
      </c>
      <c r="BY816" s="130">
        <f t="shared" ref="BY816" si="15677">Q816/Q839</f>
        <v>0</v>
      </c>
      <c r="BZ816" s="131">
        <f t="shared" ref="BZ816" si="15678">R816/R839</f>
        <v>0</v>
      </c>
      <c r="CA816" s="132">
        <f t="shared" ref="CA816" si="15679">S816/S839</f>
        <v>0</v>
      </c>
      <c r="CB816" s="129">
        <f t="shared" ref="CB816" si="15680">T816/T839</f>
        <v>0</v>
      </c>
      <c r="CC816" s="130">
        <f t="shared" ref="CC816" si="15681">U816/U839</f>
        <v>0</v>
      </c>
      <c r="CD816" s="131">
        <f t="shared" ref="CD816" si="15682">V816/V839</f>
        <v>0</v>
      </c>
      <c r="CE816" s="132">
        <f t="shared" ref="CE816" si="15683">W816/W839</f>
        <v>0</v>
      </c>
      <c r="CF816" s="129">
        <f t="shared" ref="CF816" si="15684">X816/X839</f>
        <v>0</v>
      </c>
      <c r="CG816" s="130">
        <f t="shared" ref="CG816" si="15685">Y816/Y839</f>
        <v>0</v>
      </c>
      <c r="CH816" s="131">
        <f t="shared" ref="CH816" si="15686">Z816/Z839</f>
        <v>0</v>
      </c>
      <c r="CI816" s="129">
        <f t="shared" ref="CI816" si="15687">AA816/AA839</f>
        <v>0</v>
      </c>
      <c r="CJ816" s="135">
        <f t="shared" ref="CJ816" si="15688">AB816/AB839</f>
        <v>1.2717283617040439E-2</v>
      </c>
      <c r="CK816" s="136">
        <f t="shared" ref="CK816" si="15689">AC816/AC839</f>
        <v>1.1548802713968638E-3</v>
      </c>
    </row>
    <row r="817" spans="1:89" ht="14" thickBot="1">
      <c r="A817" s="146" t="s">
        <v>18</v>
      </c>
      <c r="B817" s="196">
        <v>378</v>
      </c>
      <c r="C817" s="197">
        <v>0</v>
      </c>
      <c r="D817" s="198">
        <v>133</v>
      </c>
      <c r="E817" s="199">
        <v>0</v>
      </c>
      <c r="F817" s="196">
        <v>378</v>
      </c>
      <c r="G817" s="200">
        <v>9</v>
      </c>
      <c r="H817" s="198">
        <v>349</v>
      </c>
      <c r="I817" s="199">
        <v>78</v>
      </c>
      <c r="J817" s="196">
        <v>46</v>
      </c>
      <c r="K817" s="200">
        <v>26</v>
      </c>
      <c r="L817" s="198">
        <v>63</v>
      </c>
      <c r="M817" s="196">
        <v>124</v>
      </c>
      <c r="N817" s="201">
        <v>294</v>
      </c>
      <c r="O817" s="202">
        <v>270</v>
      </c>
      <c r="P817" s="196">
        <v>167</v>
      </c>
      <c r="Q817" s="200">
        <v>236</v>
      </c>
      <c r="R817" s="198">
        <v>176</v>
      </c>
      <c r="S817" s="199">
        <v>135</v>
      </c>
      <c r="T817" s="196">
        <v>19</v>
      </c>
      <c r="U817" s="200">
        <v>73</v>
      </c>
      <c r="V817" s="198">
        <v>110</v>
      </c>
      <c r="W817" s="199">
        <v>181</v>
      </c>
      <c r="X817" s="196">
        <v>174</v>
      </c>
      <c r="Y817" s="200">
        <v>145</v>
      </c>
      <c r="Z817" s="198">
        <v>440</v>
      </c>
      <c r="AA817" s="196">
        <v>233</v>
      </c>
      <c r="AB817" s="172">
        <f t="shared" si="15661"/>
        <v>2727</v>
      </c>
      <c r="AC817" s="173">
        <f t="shared" si="15662"/>
        <v>1510</v>
      </c>
      <c r="AE817" s="275">
        <f>$AE$11</f>
        <v>0</v>
      </c>
      <c r="AF817" s="126">
        <f>SUMIF($A$9:$A$32,$AE817,B$815:B$838)</f>
        <v>0</v>
      </c>
      <c r="AG817" s="197">
        <f t="shared" si="15632"/>
        <v>0</v>
      </c>
      <c r="AH817" s="198">
        <f t="shared" si="15632"/>
        <v>0</v>
      </c>
      <c r="AI817" s="199">
        <f t="shared" si="15632"/>
        <v>0</v>
      </c>
      <c r="AJ817" s="196">
        <f t="shared" si="15632"/>
        <v>0</v>
      </c>
      <c r="AK817" s="200">
        <f t="shared" si="15632"/>
        <v>0</v>
      </c>
      <c r="AL817" s="198">
        <f t="shared" si="15632"/>
        <v>0</v>
      </c>
      <c r="AM817" s="199">
        <f t="shared" si="15632"/>
        <v>0</v>
      </c>
      <c r="AN817" s="196">
        <f t="shared" si="15632"/>
        <v>0</v>
      </c>
      <c r="AO817" s="200">
        <f t="shared" si="15632"/>
        <v>0</v>
      </c>
      <c r="AP817" s="198">
        <f t="shared" si="15632"/>
        <v>0</v>
      </c>
      <c r="AQ817" s="196">
        <f t="shared" si="15632"/>
        <v>0</v>
      </c>
      <c r="AR817" s="201">
        <f t="shared" si="15632"/>
        <v>0</v>
      </c>
      <c r="AS817" s="202">
        <f t="shared" si="15632"/>
        <v>0</v>
      </c>
      <c r="AT817" s="196">
        <f t="shared" si="15632"/>
        <v>0</v>
      </c>
      <c r="AU817" s="200">
        <f t="shared" si="15632"/>
        <v>0</v>
      </c>
      <c r="AV817" s="198">
        <f t="shared" si="15632"/>
        <v>0</v>
      </c>
      <c r="AW817" s="199">
        <f t="shared" si="15633"/>
        <v>0</v>
      </c>
      <c r="AX817" s="196">
        <f t="shared" si="15633"/>
        <v>0</v>
      </c>
      <c r="AY817" s="200">
        <f t="shared" si="15633"/>
        <v>0</v>
      </c>
      <c r="AZ817" s="198">
        <f t="shared" si="15633"/>
        <v>0</v>
      </c>
      <c r="BA817" s="199">
        <f t="shared" si="15633"/>
        <v>0</v>
      </c>
      <c r="BB817" s="196">
        <f t="shared" si="15633"/>
        <v>0</v>
      </c>
      <c r="BC817" s="200">
        <f t="shared" si="15633"/>
        <v>0</v>
      </c>
      <c r="BD817" s="198">
        <f t="shared" si="15633"/>
        <v>0</v>
      </c>
      <c r="BE817" s="196">
        <f t="shared" si="15633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6.8181818181818177E-2</v>
      </c>
      <c r="BK817" s="130">
        <f t="shared" ref="BK817" si="15690">C817/C839</f>
        <v>0</v>
      </c>
      <c r="BL817" s="131">
        <f t="shared" ref="BL817" si="15691">D817/D839</f>
        <v>4.8049132947976879E-2</v>
      </c>
      <c r="BM817" s="132">
        <f t="shared" ref="BM817" si="15692">E817/E839</f>
        <v>0</v>
      </c>
      <c r="BN817" s="129">
        <f t="shared" ref="BN817" si="15693">F817/F839</f>
        <v>7.8520980473618607E-2</v>
      </c>
      <c r="BO817" s="130">
        <f t="shared" ref="BO817" si="15694">G817/G839</f>
        <v>2.2505626406601649E-3</v>
      </c>
      <c r="BP817" s="131">
        <f t="shared" ref="BP817" si="15695">H817/H839</f>
        <v>4.5301142263759087E-2</v>
      </c>
      <c r="BQ817" s="132">
        <f t="shared" ref="BQ817" si="15696">I817/I839</f>
        <v>1.0279388508170796E-2</v>
      </c>
      <c r="BR817" s="129">
        <f t="shared" ref="BR817" si="15697">J817/J839</f>
        <v>2.5164113785557989E-2</v>
      </c>
      <c r="BS817" s="130">
        <f t="shared" ref="BS817" si="15698">K817/K839</f>
        <v>1.6795865633074936E-2</v>
      </c>
      <c r="BT817" s="131">
        <f t="shared" ref="BT817" si="15699">L817/L839</f>
        <v>1.8245004344048653E-2</v>
      </c>
      <c r="BU817" s="129">
        <f t="shared" ref="BU817" si="15700">M817/M839</f>
        <v>3.8247995064774831E-2</v>
      </c>
      <c r="BV817" s="133">
        <f t="shared" ref="BV817" si="15701">N817/N839</f>
        <v>4.3678502451344525E-2</v>
      </c>
      <c r="BW817" s="134">
        <f t="shared" ref="BW817" si="15702">O817/O839</f>
        <v>4.0160642570281124E-2</v>
      </c>
      <c r="BX817" s="129">
        <f t="shared" ref="BX817" si="15703">P817/P839</f>
        <v>4.5318860244233379E-2</v>
      </c>
      <c r="BY817" s="130">
        <f t="shared" ref="BY817" si="15704">Q817/Q839</f>
        <v>6.1124061124061123E-2</v>
      </c>
      <c r="BZ817" s="131">
        <f t="shared" ref="BZ817" si="15705">R817/R839</f>
        <v>4.2135503950203497E-2</v>
      </c>
      <c r="CA817" s="132">
        <f t="shared" ref="CA817" si="15706">S817/S839</f>
        <v>3.2335329341317366E-2</v>
      </c>
      <c r="CB817" s="129">
        <f t="shared" ref="CB817" si="15707">T817/T839</f>
        <v>1.9289340101522844E-2</v>
      </c>
      <c r="CC817" s="130">
        <f t="shared" ref="CC817" si="15708">U817/U839</f>
        <v>7.5180226570545836E-2</v>
      </c>
      <c r="CD817" s="131">
        <f t="shared" ref="CD817" si="15709">V817/V839</f>
        <v>2.3773503349902744E-2</v>
      </c>
      <c r="CE817" s="132">
        <f t="shared" ref="CE817" si="15710">W817/W839</f>
        <v>4.4135576688612531E-2</v>
      </c>
      <c r="CF817" s="129">
        <f t="shared" ref="CF817" si="15711">X817/X839</f>
        <v>5.3736874613959235E-2</v>
      </c>
      <c r="CG817" s="130">
        <f t="shared" ref="CG817" si="15712">Y817/Y839</f>
        <v>5.0557880055788006E-2</v>
      </c>
      <c r="CH817" s="131">
        <f t="shared" ref="CH817" si="15713">Z817/Z839</f>
        <v>7.3813118604261027E-2</v>
      </c>
      <c r="CI817" s="129">
        <f t="shared" ref="CI817" si="15714">AA817/AA839</f>
        <v>3.0200907323395983E-2</v>
      </c>
      <c r="CJ817" s="135">
        <f t="shared" ref="CJ817" si="15715">AB817/AB839</f>
        <v>4.912185895703864E-2</v>
      </c>
      <c r="CK817" s="136">
        <f t="shared" ref="CK817" si="15716">AC817/AC839</f>
        <v>2.7247956403269755E-2</v>
      </c>
    </row>
    <row r="818" spans="1:89" ht="15" thickTop="1" thickBot="1">
      <c r="A818" s="137" t="s">
        <v>19</v>
      </c>
      <c r="B818" s="189">
        <v>508</v>
      </c>
      <c r="C818" s="190">
        <v>232</v>
      </c>
      <c r="D818" s="191">
        <v>201</v>
      </c>
      <c r="E818" s="192">
        <v>186</v>
      </c>
      <c r="F818" s="189">
        <v>407</v>
      </c>
      <c r="G818" s="193">
        <v>209</v>
      </c>
      <c r="H818" s="191">
        <v>633</v>
      </c>
      <c r="I818" s="192">
        <v>409</v>
      </c>
      <c r="J818" s="189">
        <v>70</v>
      </c>
      <c r="K818" s="193">
        <v>132</v>
      </c>
      <c r="L818" s="191">
        <v>128</v>
      </c>
      <c r="M818" s="189">
        <v>245</v>
      </c>
      <c r="N818" s="194">
        <v>398</v>
      </c>
      <c r="O818" s="195">
        <v>498</v>
      </c>
      <c r="P818" s="189">
        <v>247</v>
      </c>
      <c r="Q818" s="193">
        <v>284</v>
      </c>
      <c r="R818" s="191">
        <v>348</v>
      </c>
      <c r="S818" s="192">
        <v>199</v>
      </c>
      <c r="T818" s="189">
        <v>29</v>
      </c>
      <c r="U818" s="193">
        <v>147</v>
      </c>
      <c r="V818" s="191">
        <v>227</v>
      </c>
      <c r="W818" s="192">
        <v>290</v>
      </c>
      <c r="X818" s="189">
        <v>253</v>
      </c>
      <c r="Y818" s="193">
        <v>219</v>
      </c>
      <c r="Z818" s="191">
        <v>415</v>
      </c>
      <c r="AA818" s="189">
        <v>468</v>
      </c>
      <c r="AB818" s="172">
        <f t="shared" si="15661"/>
        <v>3864</v>
      </c>
      <c r="AC818" s="173">
        <f t="shared" si="15662"/>
        <v>3518</v>
      </c>
      <c r="AE818" s="269" t="s">
        <v>13</v>
      </c>
      <c r="AF818" s="20">
        <f t="shared" ref="AF818:BG818" si="15717">SUM(AF815:AF817)</f>
        <v>963</v>
      </c>
      <c r="AG818" s="21">
        <f t="shared" si="15717"/>
        <v>563</v>
      </c>
      <c r="AH818" s="20">
        <f t="shared" si="15717"/>
        <v>454</v>
      </c>
      <c r="AI818" s="21">
        <f t="shared" si="15717"/>
        <v>387</v>
      </c>
      <c r="AJ818" s="20">
        <f t="shared" si="15717"/>
        <v>691</v>
      </c>
      <c r="AK818" s="21">
        <f t="shared" si="15717"/>
        <v>467</v>
      </c>
      <c r="AL818" s="20">
        <f t="shared" si="15717"/>
        <v>1080</v>
      </c>
      <c r="AM818" s="21">
        <f t="shared" si="15717"/>
        <v>910</v>
      </c>
      <c r="AN818" s="20">
        <f t="shared" si="15717"/>
        <v>185</v>
      </c>
      <c r="AO818" s="21">
        <f t="shared" si="15717"/>
        <v>375</v>
      </c>
      <c r="AP818" s="20">
        <f t="shared" si="15717"/>
        <v>278</v>
      </c>
      <c r="AQ818" s="21">
        <f t="shared" si="15717"/>
        <v>690</v>
      </c>
      <c r="AR818" s="20">
        <f t="shared" si="15717"/>
        <v>836</v>
      </c>
      <c r="AS818" s="21">
        <f t="shared" si="15717"/>
        <v>1151</v>
      </c>
      <c r="AT818" s="20">
        <f t="shared" si="15717"/>
        <v>672</v>
      </c>
      <c r="AU818" s="21">
        <f t="shared" si="15717"/>
        <v>528</v>
      </c>
      <c r="AV818" s="20">
        <f t="shared" si="15717"/>
        <v>697</v>
      </c>
      <c r="AW818" s="21">
        <f t="shared" si="15717"/>
        <v>455</v>
      </c>
      <c r="AX818" s="20">
        <f t="shared" si="15717"/>
        <v>69</v>
      </c>
      <c r="AY818" s="21">
        <f t="shared" si="15717"/>
        <v>254</v>
      </c>
      <c r="AZ818" s="20">
        <f t="shared" si="15717"/>
        <v>475</v>
      </c>
      <c r="BA818" s="21">
        <f t="shared" si="15717"/>
        <v>662</v>
      </c>
      <c r="BB818" s="20">
        <f t="shared" si="15717"/>
        <v>489</v>
      </c>
      <c r="BC818" s="21">
        <f t="shared" si="15717"/>
        <v>527</v>
      </c>
      <c r="BD818" s="20">
        <f t="shared" si="15717"/>
        <v>862</v>
      </c>
      <c r="BE818" s="21">
        <f t="shared" si="15717"/>
        <v>859</v>
      </c>
      <c r="BF818" s="174">
        <f t="shared" si="15717"/>
        <v>7751</v>
      </c>
      <c r="BG818" s="175">
        <f t="shared" si="15717"/>
        <v>7828</v>
      </c>
      <c r="BI818" s="137" t="s">
        <v>19</v>
      </c>
      <c r="BJ818" s="129">
        <f>B818/B839</f>
        <v>9.1630591630591632E-2</v>
      </c>
      <c r="BK818" s="130">
        <f t="shared" ref="BK818" si="15718">C818/C839</f>
        <v>4.3098643878877949E-2</v>
      </c>
      <c r="BL818" s="131">
        <f t="shared" ref="BL818" si="15719">D818/D839</f>
        <v>7.261560693641618E-2</v>
      </c>
      <c r="BM818" s="132">
        <f t="shared" ref="BM818" si="15720">E818/E839</f>
        <v>5.7354301572617949E-2</v>
      </c>
      <c r="BN818" s="129">
        <f t="shared" ref="BN818" si="15721">F818/F839</f>
        <v>8.4545076859160781E-2</v>
      </c>
      <c r="BO818" s="130">
        <f t="shared" ref="BO818" si="15722">G818/G839</f>
        <v>5.2263065766441609E-2</v>
      </c>
      <c r="BP818" s="131">
        <f t="shared" ref="BP818" si="15723">H818/H839</f>
        <v>8.2165109034267908E-2</v>
      </c>
      <c r="BQ818" s="132">
        <f t="shared" ref="BQ818" si="15724">I818/I839</f>
        <v>5.3900896151818659E-2</v>
      </c>
      <c r="BR818" s="129">
        <f t="shared" ref="BR818" si="15725">J818/J839</f>
        <v>3.8293216630196934E-2</v>
      </c>
      <c r="BS818" s="130">
        <f t="shared" ref="BS818" si="15726">K818/K839</f>
        <v>8.5271317829457363E-2</v>
      </c>
      <c r="BT818" s="131">
        <f t="shared" ref="BT818" si="15727">L818/L839</f>
        <v>3.706921517520996E-2</v>
      </c>
      <c r="BU818" s="129">
        <f t="shared" ref="BU818" si="15728">M818/M839</f>
        <v>7.5570635410240589E-2</v>
      </c>
      <c r="BV818" s="133">
        <f t="shared" ref="BV818" si="15729">N818/N839</f>
        <v>5.9129401277670482E-2</v>
      </c>
      <c r="BW818" s="134">
        <f t="shared" ref="BW818" si="15730">O818/O839</f>
        <v>7.407407407407407E-2</v>
      </c>
      <c r="BX818" s="129">
        <f t="shared" ref="BX818" si="15731">P818/P839</f>
        <v>6.7028493894165542E-2</v>
      </c>
      <c r="BY818" s="130">
        <f t="shared" ref="BY818" si="15732">Q818/Q839</f>
        <v>7.3556073556073562E-2</v>
      </c>
      <c r="BZ818" s="131">
        <f t="shared" ref="BZ818" si="15733">R818/R839</f>
        <v>8.3313382810629638E-2</v>
      </c>
      <c r="CA818" s="132">
        <f t="shared" ref="CA818" si="15734">S818/S839</f>
        <v>4.7664670658682635E-2</v>
      </c>
      <c r="CB818" s="129">
        <f t="shared" ref="CB818" si="15735">T818/T839</f>
        <v>2.9441624365482234E-2</v>
      </c>
      <c r="CC818" s="130">
        <f t="shared" ref="CC818" si="15736">U818/U839</f>
        <v>0.15139031925849639</v>
      </c>
      <c r="CD818" s="131">
        <f t="shared" ref="CD818" si="15737">V818/V839</f>
        <v>4.9059866003890208E-2</v>
      </c>
      <c r="CE818" s="132">
        <f t="shared" ref="CE818" si="15738">W818/W839</f>
        <v>7.0714459887832232E-2</v>
      </c>
      <c r="CF818" s="129">
        <f t="shared" ref="CF818" si="15739">X818/X839</f>
        <v>7.8134651019147627E-2</v>
      </c>
      <c r="CG818" s="130">
        <f t="shared" ref="CG818" si="15740">Y818/Y839</f>
        <v>7.6359832635983269E-2</v>
      </c>
      <c r="CH818" s="131">
        <f t="shared" ref="CH818" si="15741">Z818/Z839</f>
        <v>6.9619191410837111E-2</v>
      </c>
      <c r="CI818" s="129">
        <f t="shared" ref="CI818" si="15742">AA818/AA839</f>
        <v>6.0661049902786777E-2</v>
      </c>
      <c r="CJ818" s="135">
        <f t="shared" ref="CJ818" si="15743">AB818/AB839</f>
        <v>6.9602810051337477E-2</v>
      </c>
      <c r="CK818" s="136">
        <f t="shared" ref="CK818" si="15744">AC818/AC839</f>
        <v>6.348232491834635E-2</v>
      </c>
    </row>
    <row r="819" spans="1:89" ht="14" thickTop="1">
      <c r="A819" s="146" t="s">
        <v>20</v>
      </c>
      <c r="B819" s="196">
        <v>516</v>
      </c>
      <c r="C819" s="197">
        <v>275</v>
      </c>
      <c r="D819" s="198">
        <v>238</v>
      </c>
      <c r="E819" s="199">
        <v>225</v>
      </c>
      <c r="F819" s="196">
        <v>366</v>
      </c>
      <c r="G819" s="200">
        <v>267</v>
      </c>
      <c r="H819" s="198">
        <v>515</v>
      </c>
      <c r="I819" s="199">
        <v>438</v>
      </c>
      <c r="J819" s="196">
        <v>89</v>
      </c>
      <c r="K819" s="200">
        <v>184</v>
      </c>
      <c r="L819" s="198">
        <v>146</v>
      </c>
      <c r="M819" s="196">
        <v>362</v>
      </c>
      <c r="N819" s="201">
        <v>431</v>
      </c>
      <c r="O819" s="202">
        <v>590</v>
      </c>
      <c r="P819" s="196">
        <v>343</v>
      </c>
      <c r="Q819" s="200">
        <v>299</v>
      </c>
      <c r="R819" s="198">
        <v>323</v>
      </c>
      <c r="S819" s="199">
        <v>226</v>
      </c>
      <c r="T819" s="196">
        <v>44</v>
      </c>
      <c r="U819" s="200">
        <v>143</v>
      </c>
      <c r="V819" s="198">
        <v>224</v>
      </c>
      <c r="W819" s="199">
        <v>275</v>
      </c>
      <c r="X819" s="196">
        <v>276</v>
      </c>
      <c r="Y819" s="200">
        <v>292</v>
      </c>
      <c r="Z819" s="198">
        <v>409</v>
      </c>
      <c r="AA819" s="196">
        <v>426</v>
      </c>
      <c r="AB819" s="172">
        <f t="shared" si="15661"/>
        <v>3920</v>
      </c>
      <c r="AC819" s="173">
        <f t="shared" si="15662"/>
        <v>4002</v>
      </c>
      <c r="BI819" s="146" t="s">
        <v>20</v>
      </c>
      <c r="BJ819" s="129">
        <f>B819/B839</f>
        <v>9.3073593073593072E-2</v>
      </c>
      <c r="BK819" s="130">
        <f t="shared" ref="BK819" si="15745">C819/C839</f>
        <v>5.1086754597807912E-2</v>
      </c>
      <c r="BL819" s="131">
        <f t="shared" ref="BL819" si="15746">D819/D839</f>
        <v>8.5982658959537578E-2</v>
      </c>
      <c r="BM819" s="132">
        <f t="shared" ref="BM819" si="15747">E819/E839</f>
        <v>6.9380203515263639E-2</v>
      </c>
      <c r="BN819" s="129">
        <f t="shared" ref="BN819" si="15748">F819/F839</f>
        <v>7.6028250934773584E-2</v>
      </c>
      <c r="BO819" s="130">
        <f t="shared" ref="BO819" si="15749">G819/G839</f>
        <v>6.6766691672918224E-2</v>
      </c>
      <c r="BP819" s="131">
        <f t="shared" ref="BP819" si="15750">H819/H839</f>
        <v>6.6848390446521286E-2</v>
      </c>
      <c r="BQ819" s="132">
        <f t="shared" ref="BQ819" si="15751">I819/I839</f>
        <v>5.7722720084343704E-2</v>
      </c>
      <c r="BR819" s="129">
        <f t="shared" ref="BR819" si="15752">J819/J839</f>
        <v>4.8687089715536105E-2</v>
      </c>
      <c r="BS819" s="130">
        <f t="shared" ref="BS819" si="15753">K819/K839</f>
        <v>0.11886304909560723</v>
      </c>
      <c r="BT819" s="131">
        <f t="shared" ref="BT819" si="15754">L819/L839</f>
        <v>4.2282073559223865E-2</v>
      </c>
      <c r="BU819" s="129">
        <f t="shared" ref="BU819" si="15755">M819/M839</f>
        <v>0.11165946946329426</v>
      </c>
      <c r="BV819" s="133">
        <f t="shared" ref="BV819" si="15756">N819/N839</f>
        <v>6.4032090328331598E-2</v>
      </c>
      <c r="BW819" s="134">
        <f t="shared" ref="BW819" si="15757">O819/O839</f>
        <v>8.7758441172095789E-2</v>
      </c>
      <c r="BX819" s="129">
        <f t="shared" ref="BX819" si="15758">P819/P839</f>
        <v>9.3080054274084126E-2</v>
      </c>
      <c r="BY819" s="130">
        <f t="shared" ref="BY819" si="15759">Q819/Q839</f>
        <v>7.7441077441077436E-2</v>
      </c>
      <c r="BZ819" s="131">
        <f t="shared" ref="BZ819" si="15760">R819/R839</f>
        <v>7.7328225999521188E-2</v>
      </c>
      <c r="CA819" s="132">
        <f t="shared" ref="CA819" si="15761">S819/S839</f>
        <v>5.4131736526946105E-2</v>
      </c>
      <c r="CB819" s="129">
        <f t="shared" ref="CB819" si="15762">T819/T839</f>
        <v>4.4670050761421318E-2</v>
      </c>
      <c r="CC819" s="130">
        <f t="shared" ref="CC819" si="15763">U819/U839</f>
        <v>0.14727085478887744</v>
      </c>
      <c r="CD819" s="131">
        <f t="shared" ref="CD819" si="15764">V819/V839</f>
        <v>4.8411497730711045E-2</v>
      </c>
      <c r="CE819" s="132">
        <f t="shared" ref="CE819" si="15765">W819/W839</f>
        <v>6.7056815410875395E-2</v>
      </c>
      <c r="CF819" s="129">
        <f t="shared" ref="CF819" si="15766">X819/X839</f>
        <v>8.5237801111797407E-2</v>
      </c>
      <c r="CG819" s="130">
        <f t="shared" ref="CG819" si="15767">Y819/Y839</f>
        <v>0.10181311018131102</v>
      </c>
      <c r="CH819" s="131">
        <f t="shared" ref="CH819" si="15768">Z819/Z839</f>
        <v>6.8612648884415373E-2</v>
      </c>
      <c r="CI819" s="129">
        <f t="shared" ref="CI819" si="15769">AA819/AA839</f>
        <v>5.5217109526895659E-2</v>
      </c>
      <c r="CJ819" s="135">
        <f t="shared" ref="CJ819" si="15770">AB819/AB839</f>
        <v>7.0611546428893099E-2</v>
      </c>
      <c r="CK819" s="136">
        <f t="shared" ref="CK819" si="15771">AC819/AC839</f>
        <v>7.2216106970785135E-2</v>
      </c>
    </row>
    <row r="820" spans="1:89" ht="14" thickBot="1">
      <c r="A820" s="137" t="s">
        <v>21</v>
      </c>
      <c r="B820" s="189">
        <v>447</v>
      </c>
      <c r="C820" s="190">
        <v>288</v>
      </c>
      <c r="D820" s="191">
        <v>216</v>
      </c>
      <c r="E820" s="192">
        <v>162</v>
      </c>
      <c r="F820" s="189">
        <v>325</v>
      </c>
      <c r="G820" s="193">
        <v>200</v>
      </c>
      <c r="H820" s="191">
        <v>565</v>
      </c>
      <c r="I820" s="192">
        <v>472</v>
      </c>
      <c r="J820" s="189">
        <v>96</v>
      </c>
      <c r="K820" s="193">
        <v>191</v>
      </c>
      <c r="L820" s="191">
        <v>132</v>
      </c>
      <c r="M820" s="189">
        <v>328</v>
      </c>
      <c r="N820" s="194">
        <v>405</v>
      </c>
      <c r="O820" s="195">
        <v>561</v>
      </c>
      <c r="P820" s="189">
        <v>329</v>
      </c>
      <c r="Q820" s="193">
        <v>229</v>
      </c>
      <c r="R820" s="191">
        <v>374</v>
      </c>
      <c r="S820" s="192">
        <v>229</v>
      </c>
      <c r="T820" s="189">
        <v>25</v>
      </c>
      <c r="U820" s="193">
        <v>111</v>
      </c>
      <c r="V820" s="191">
        <v>251</v>
      </c>
      <c r="W820" s="192">
        <v>387</v>
      </c>
      <c r="X820" s="189">
        <v>213</v>
      </c>
      <c r="Y820" s="193">
        <v>235</v>
      </c>
      <c r="Z820" s="191">
        <v>453</v>
      </c>
      <c r="AA820" s="189">
        <v>433</v>
      </c>
      <c r="AB820" s="172">
        <f t="shared" si="15661"/>
        <v>3831</v>
      </c>
      <c r="AC820" s="173">
        <f t="shared" si="15662"/>
        <v>3826</v>
      </c>
      <c r="AE820" s="272" t="s">
        <v>85</v>
      </c>
      <c r="BI820" s="137" t="s">
        <v>21</v>
      </c>
      <c r="BJ820" s="129">
        <f>B820/B839</f>
        <v>8.0627705627705631E-2</v>
      </c>
      <c r="BK820" s="130">
        <f t="shared" ref="BK820" si="15772">C820/C839</f>
        <v>5.3501764815158837E-2</v>
      </c>
      <c r="BL820" s="131">
        <f t="shared" ref="BL820" si="15773">D820/D839</f>
        <v>7.8034682080924858E-2</v>
      </c>
      <c r="BM820" s="132">
        <f t="shared" ref="BM820" si="15774">E820/E839</f>
        <v>4.9953746530989822E-2</v>
      </c>
      <c r="BN820" s="129">
        <f t="shared" ref="BN820" si="15775">F820/F839</f>
        <v>6.7511425010386372E-2</v>
      </c>
      <c r="BO820" s="130">
        <f t="shared" ref="BO820" si="15776">G820/G839</f>
        <v>5.0012503125781448E-2</v>
      </c>
      <c r="BP820" s="131">
        <f t="shared" ref="BP820" si="15777">H820/H839</f>
        <v>7.3338525441329183E-2</v>
      </c>
      <c r="BQ820" s="132">
        <f t="shared" ref="BQ820" si="15778">I820/I839</f>
        <v>6.2203479177648922E-2</v>
      </c>
      <c r="BR820" s="129">
        <f t="shared" ref="BR820" si="15779">J820/J839</f>
        <v>5.2516411378555797E-2</v>
      </c>
      <c r="BS820" s="130">
        <f t="shared" ref="BS820" si="15780">K820/K839</f>
        <v>0.12338501291989665</v>
      </c>
      <c r="BT820" s="131">
        <f t="shared" ref="BT820" si="15781">L820/L839</f>
        <v>3.8227628149435276E-2</v>
      </c>
      <c r="BU820" s="129">
        <f t="shared" ref="BU820" si="15782">M820/M839</f>
        <v>0.10117211597779149</v>
      </c>
      <c r="BV820" s="133">
        <f t="shared" ref="BV820" si="15783">N820/N839</f>
        <v>6.0169365621750112E-2</v>
      </c>
      <c r="BW820" s="134">
        <f t="shared" ref="BW820" si="15784">O820/O839</f>
        <v>8.3444890673806338E-2</v>
      </c>
      <c r="BX820" s="129">
        <f t="shared" ref="BX820" si="15785">P820/P839</f>
        <v>8.9280868385345991E-2</v>
      </c>
      <c r="BY820" s="130">
        <f t="shared" ref="BY820" si="15786">Q820/Q839</f>
        <v>5.931105931105931E-2</v>
      </c>
      <c r="BZ820" s="131">
        <f t="shared" ref="BZ820" si="15787">R820/R839</f>
        <v>8.953794589418243E-2</v>
      </c>
      <c r="CA820" s="132">
        <f t="shared" ref="CA820" si="15788">S820/S839</f>
        <v>5.4850299401197608E-2</v>
      </c>
      <c r="CB820" s="129">
        <f t="shared" ref="CB820" si="15789">T820/T839</f>
        <v>2.5380710659898477E-2</v>
      </c>
      <c r="CC820" s="130">
        <f t="shared" ref="CC820" si="15790">U820/U839</f>
        <v>0.11431513903192585</v>
      </c>
      <c r="CD820" s="131">
        <f t="shared" ref="CD820" si="15791">V820/V839</f>
        <v>5.4246812189323534E-2</v>
      </c>
      <c r="CE820" s="132">
        <f t="shared" ref="CE820" si="15792">W820/W839</f>
        <v>9.436722750548647E-2</v>
      </c>
      <c r="CF820" s="129">
        <f t="shared" ref="CF820" si="15793">X820/X839</f>
        <v>6.5781346510191477E-2</v>
      </c>
      <c r="CG820" s="130">
        <f t="shared" ref="CG820" si="15794">Y820/Y839</f>
        <v>8.1938633193863325E-2</v>
      </c>
      <c r="CH820" s="131">
        <f t="shared" ref="CH820" si="15795">Z820/Z839</f>
        <v>7.5993960744841466E-2</v>
      </c>
      <c r="CI820" s="129">
        <f t="shared" ref="CI820" si="15796">AA820/AA839</f>
        <v>5.6124432922877512E-2</v>
      </c>
      <c r="CJ820" s="135">
        <f t="shared" ref="CJ820" si="15797">AB820/AB839</f>
        <v>6.9008376114563633E-2</v>
      </c>
      <c r="CK820" s="136">
        <f t="shared" ref="CK820" si="15798">AC820/AC839</f>
        <v>6.9040186224443759E-2</v>
      </c>
    </row>
    <row r="821" spans="1:89" ht="15" thickTop="1" thickBot="1">
      <c r="A821" s="146" t="s">
        <v>22</v>
      </c>
      <c r="B821" s="196">
        <v>457</v>
      </c>
      <c r="C821" s="197">
        <v>385</v>
      </c>
      <c r="D821" s="198">
        <v>268</v>
      </c>
      <c r="E821" s="199">
        <v>186</v>
      </c>
      <c r="F821" s="196">
        <v>368</v>
      </c>
      <c r="G821" s="200">
        <v>175</v>
      </c>
      <c r="H821" s="198">
        <v>573</v>
      </c>
      <c r="I821" s="199">
        <v>471</v>
      </c>
      <c r="J821" s="196">
        <v>109</v>
      </c>
      <c r="K821" s="200">
        <v>217</v>
      </c>
      <c r="L821" s="198">
        <v>164</v>
      </c>
      <c r="M821" s="196">
        <v>376</v>
      </c>
      <c r="N821" s="201">
        <v>401</v>
      </c>
      <c r="O821" s="202">
        <v>633</v>
      </c>
      <c r="P821" s="196">
        <v>287</v>
      </c>
      <c r="Q821" s="200">
        <v>238</v>
      </c>
      <c r="R821" s="198">
        <v>411</v>
      </c>
      <c r="S821" s="199">
        <v>233</v>
      </c>
      <c r="T821" s="196">
        <v>47</v>
      </c>
      <c r="U821" s="200">
        <v>104</v>
      </c>
      <c r="V821" s="198">
        <v>243</v>
      </c>
      <c r="W821" s="199">
        <v>455</v>
      </c>
      <c r="X821" s="196">
        <v>235</v>
      </c>
      <c r="Y821" s="200">
        <v>221</v>
      </c>
      <c r="Z821" s="198">
        <v>445</v>
      </c>
      <c r="AA821" s="196">
        <v>432</v>
      </c>
      <c r="AB821" s="172">
        <f t="shared" si="15661"/>
        <v>4008</v>
      </c>
      <c r="AC821" s="173">
        <f t="shared" si="15662"/>
        <v>4126</v>
      </c>
      <c r="AE821" s="298" t="s">
        <v>0</v>
      </c>
      <c r="AF821" s="292" t="s">
        <v>1</v>
      </c>
      <c r="AG821" s="293"/>
      <c r="AH821" s="292" t="s">
        <v>2</v>
      </c>
      <c r="AI821" s="293"/>
      <c r="AJ821" s="292" t="s">
        <v>3</v>
      </c>
      <c r="AK821" s="293"/>
      <c r="AL821" s="292" t="s">
        <v>4</v>
      </c>
      <c r="AM821" s="293"/>
      <c r="AN821" s="292" t="s">
        <v>5</v>
      </c>
      <c r="AO821" s="293"/>
      <c r="AP821" s="292" t="s">
        <v>6</v>
      </c>
      <c r="AQ821" s="293"/>
      <c r="AR821" s="292" t="s">
        <v>7</v>
      </c>
      <c r="AS821" s="293"/>
      <c r="AT821" s="292" t="s">
        <v>8</v>
      </c>
      <c r="AU821" s="293"/>
      <c r="AV821" s="292" t="s">
        <v>9</v>
      </c>
      <c r="AW821" s="293"/>
      <c r="AX821" s="292" t="s">
        <v>10</v>
      </c>
      <c r="AY821" s="293"/>
      <c r="AZ821" s="292" t="s">
        <v>11</v>
      </c>
      <c r="BA821" s="293"/>
      <c r="BB821" s="292" t="s">
        <v>12</v>
      </c>
      <c r="BC821" s="293"/>
      <c r="BD821" s="294" t="s">
        <v>40</v>
      </c>
      <c r="BE821" s="295"/>
      <c r="BF821" s="296" t="s">
        <v>41</v>
      </c>
      <c r="BG821" s="297"/>
      <c r="BI821" s="146" t="s">
        <v>22</v>
      </c>
      <c r="BJ821" s="129">
        <f>B821/B839</f>
        <v>8.2431457431457425E-2</v>
      </c>
      <c r="BK821" s="130">
        <f t="shared" ref="BK821" si="15799">C821/C839</f>
        <v>7.1521456436931086E-2</v>
      </c>
      <c r="BL821" s="131">
        <f t="shared" ref="BL821" si="15800">D821/D839</f>
        <v>9.6820809248554907E-2</v>
      </c>
      <c r="BM821" s="132">
        <f t="shared" ref="BM821" si="15801">E821/E839</f>
        <v>5.7354301572617949E-2</v>
      </c>
      <c r="BN821" s="129">
        <f t="shared" ref="BN821" si="15802">F821/F839</f>
        <v>7.6443705857914421E-2</v>
      </c>
      <c r="BO821" s="130">
        <f t="shared" ref="BO821" si="15803">G821/G839</f>
        <v>4.3760940235058762E-2</v>
      </c>
      <c r="BP821" s="131">
        <f t="shared" ref="BP821" si="15804">H821/H839</f>
        <v>7.4376947040498437E-2</v>
      </c>
      <c r="BQ821" s="132">
        <f t="shared" ref="BQ821" si="15805">I821/I839</f>
        <v>6.2071692145492886E-2</v>
      </c>
      <c r="BR821" s="129">
        <f t="shared" ref="BR821" si="15806">J821/J839</f>
        <v>5.9628008752735231E-2</v>
      </c>
      <c r="BS821" s="130">
        <f t="shared" ref="BS821" si="15807">K821/K839</f>
        <v>0.14018087855297157</v>
      </c>
      <c r="BT821" s="131">
        <f t="shared" ref="BT821" si="15808">L821/L839</f>
        <v>4.7494931943237763E-2</v>
      </c>
      <c r="BU821" s="129">
        <f t="shared" ref="BU821" si="15809">M821/M839</f>
        <v>0.11597779148673658</v>
      </c>
      <c r="BV821" s="133">
        <f t="shared" ref="BV821" si="15810">N821/N839</f>
        <v>5.9575100282276035E-2</v>
      </c>
      <c r="BW821" s="134">
        <f t="shared" ref="BW821" si="15811">O821/O839</f>
        <v>9.4154395359214632E-2</v>
      </c>
      <c r="BX821" s="129">
        <f t="shared" ref="BX821" si="15812">P821/P839</f>
        <v>7.7883310719131613E-2</v>
      </c>
      <c r="BY821" s="130">
        <f t="shared" ref="BY821" si="15813">Q821/Q839</f>
        <v>6.1642061642061645E-2</v>
      </c>
      <c r="BZ821" s="131">
        <f t="shared" ref="BZ821" si="15814">R821/R839</f>
        <v>9.8395977974622933E-2</v>
      </c>
      <c r="CA821" s="132">
        <f t="shared" ref="CA821" si="15815">S821/S839</f>
        <v>5.5808383233532932E-2</v>
      </c>
      <c r="CB821" s="129">
        <f t="shared" ref="CB821" si="15816">T821/T839</f>
        <v>4.7715736040609136E-2</v>
      </c>
      <c r="CC821" s="130">
        <f t="shared" ref="CC821" si="15817">U821/U839</f>
        <v>0.10710607621009269</v>
      </c>
      <c r="CD821" s="131">
        <f t="shared" ref="CD821" si="15818">V821/V839</f>
        <v>5.2517830127512426E-2</v>
      </c>
      <c r="CE821" s="132">
        <f t="shared" ref="CE821" si="15819">W821/W839</f>
        <v>0.11094854913435748</v>
      </c>
      <c r="CF821" s="129">
        <f t="shared" ref="CF821" si="15820">X821/X839</f>
        <v>7.2575663990117362E-2</v>
      </c>
      <c r="CG821" s="130">
        <f t="shared" ref="CG821" si="15821">Y821/Y839</f>
        <v>7.7057182705718277E-2</v>
      </c>
      <c r="CH821" s="131">
        <f t="shared" ref="CH821" si="15822">Z821/Z839</f>
        <v>7.4651904042945819E-2</v>
      </c>
      <c r="CI821" s="129">
        <f t="shared" ref="CI821" si="15823">AA821/AA839</f>
        <v>5.5994815294880103E-2</v>
      </c>
      <c r="CJ821" s="135">
        <f t="shared" ref="CJ821" si="15824">AB821/AB839</f>
        <v>7.2196703593623346E-2</v>
      </c>
      <c r="CK821" s="136">
        <f t="shared" ref="CK821" si="15825">AC821/AC839</f>
        <v>7.4453687496616558E-2</v>
      </c>
    </row>
    <row r="822" spans="1:89" ht="15" thickTop="1" thickBot="1">
      <c r="A822" s="137" t="s">
        <v>23</v>
      </c>
      <c r="B822" s="189">
        <v>341</v>
      </c>
      <c r="C822" s="190">
        <v>333</v>
      </c>
      <c r="D822" s="191">
        <v>238</v>
      </c>
      <c r="E822" s="192">
        <v>189</v>
      </c>
      <c r="F822" s="189">
        <v>411</v>
      </c>
      <c r="G822" s="193">
        <v>203</v>
      </c>
      <c r="H822" s="191">
        <v>426</v>
      </c>
      <c r="I822" s="192">
        <v>525</v>
      </c>
      <c r="J822" s="189">
        <v>104</v>
      </c>
      <c r="K822" s="193">
        <v>126</v>
      </c>
      <c r="L822" s="191">
        <v>152</v>
      </c>
      <c r="M822" s="189">
        <v>306</v>
      </c>
      <c r="N822" s="194">
        <v>375</v>
      </c>
      <c r="O822" s="195">
        <v>602</v>
      </c>
      <c r="P822" s="189">
        <v>208</v>
      </c>
      <c r="Q822" s="193">
        <v>253</v>
      </c>
      <c r="R822" s="191">
        <v>360</v>
      </c>
      <c r="S822" s="192">
        <v>242</v>
      </c>
      <c r="T822" s="189">
        <v>45</v>
      </c>
      <c r="U822" s="193">
        <v>76</v>
      </c>
      <c r="V822" s="191">
        <v>231</v>
      </c>
      <c r="W822" s="192">
        <v>314</v>
      </c>
      <c r="X822" s="189">
        <v>197</v>
      </c>
      <c r="Y822" s="193">
        <v>157</v>
      </c>
      <c r="Z822" s="191">
        <v>421</v>
      </c>
      <c r="AA822" s="189">
        <v>522</v>
      </c>
      <c r="AB822" s="172">
        <f t="shared" si="15661"/>
        <v>3509</v>
      </c>
      <c r="AC822" s="173">
        <f t="shared" si="15662"/>
        <v>3848</v>
      </c>
      <c r="AE822" s="299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6.1507936507936505E-2</v>
      </c>
      <c r="BK822" s="130">
        <f t="shared" ref="BK822" si="15826">C822/C839</f>
        <v>6.1861415567527403E-2</v>
      </c>
      <c r="BL822" s="131">
        <f t="shared" ref="BL822" si="15827">D822/D839</f>
        <v>8.5982658959537578E-2</v>
      </c>
      <c r="BM822" s="132">
        <f t="shared" ref="BM822" si="15828">E822/E839</f>
        <v>5.8279370952821465E-2</v>
      </c>
      <c r="BN822" s="129">
        <f t="shared" ref="BN822" si="15829">F822/F839</f>
        <v>8.5375986705442455E-2</v>
      </c>
      <c r="BO822" s="130">
        <f t="shared" ref="BO822" si="15830">G822/G839</f>
        <v>5.076269067266817E-2</v>
      </c>
      <c r="BP822" s="131">
        <f t="shared" ref="BP822" si="15831">H822/H839</f>
        <v>5.5295950155763239E-2</v>
      </c>
      <c r="BQ822" s="132">
        <f t="shared" ref="BQ822" si="15832">I822/I839</f>
        <v>6.9188191881918826E-2</v>
      </c>
      <c r="BR822" s="129">
        <f t="shared" ref="BR822" si="15833">J822/J839</f>
        <v>5.689277899343545E-2</v>
      </c>
      <c r="BS822" s="130">
        <f t="shared" ref="BS822" si="15834">K822/K839</f>
        <v>8.1395348837209308E-2</v>
      </c>
      <c r="BT822" s="131">
        <f t="shared" ref="BT822" si="15835">L822/L839</f>
        <v>4.4019693020561829E-2</v>
      </c>
      <c r="BU822" s="129">
        <f t="shared" ref="BU822" si="15836">M822/M839</f>
        <v>9.438618136952498E-2</v>
      </c>
      <c r="BV822" s="133">
        <f t="shared" ref="BV822" si="15837">N822/N839</f>
        <v>5.5712375575694549E-2</v>
      </c>
      <c r="BW822" s="134">
        <f t="shared" ref="BW822" si="15838">O822/O839</f>
        <v>8.9543358619663838E-2</v>
      </c>
      <c r="BX822" s="129">
        <f t="shared" ref="BX822" si="15839">P822/P839</f>
        <v>5.644504748982361E-2</v>
      </c>
      <c r="BY822" s="130">
        <f t="shared" ref="BY822" si="15840">Q822/Q839</f>
        <v>6.5527065527065526E-2</v>
      </c>
      <c r="BZ822" s="131">
        <f t="shared" ref="BZ822" si="15841">R822/R839</f>
        <v>8.6186258079961692E-2</v>
      </c>
      <c r="CA822" s="132">
        <f t="shared" ref="CA822" si="15842">S822/S839</f>
        <v>5.7964071856287422E-2</v>
      </c>
      <c r="CB822" s="129">
        <f t="shared" ref="CB822" si="15843">T822/T839</f>
        <v>4.5685279187817257E-2</v>
      </c>
      <c r="CC822" s="130">
        <f t="shared" ref="CC822" si="15844">U822/U839</f>
        <v>7.8269824922760037E-2</v>
      </c>
      <c r="CD822" s="131">
        <f t="shared" ref="CD822" si="15845">V822/V839</f>
        <v>4.9924357034795766E-2</v>
      </c>
      <c r="CE822" s="132">
        <f t="shared" ref="CE822" si="15846">W822/W839</f>
        <v>7.6566691050963184E-2</v>
      </c>
      <c r="CF822" s="129">
        <f t="shared" ref="CF822" si="15847">X822/X839</f>
        <v>6.0840024706609021E-2</v>
      </c>
      <c r="CG822" s="130">
        <f t="shared" ref="CG822" si="15848">Y822/Y839</f>
        <v>5.4741980474198045E-2</v>
      </c>
      <c r="CH822" s="131">
        <f t="shared" ref="CH822" si="15849">Z822/Z839</f>
        <v>7.062573393725885E-2</v>
      </c>
      <c r="CI822" s="129">
        <f t="shared" ref="CI822" si="15850">AA822/AA839</f>
        <v>6.7660401814646789E-2</v>
      </c>
      <c r="CJ822" s="135">
        <f t="shared" ref="CJ822" si="15851">AB822/AB839</f>
        <v>6.3208141943618845E-2</v>
      </c>
      <c r="CK822" s="136">
        <f t="shared" ref="CK822" si="15852">AC822/AC839</f>
        <v>6.9437176317736438E-2</v>
      </c>
    </row>
    <row r="823" spans="1:89" ht="14" thickTop="1">
      <c r="A823" s="146" t="s">
        <v>24</v>
      </c>
      <c r="B823" s="203">
        <v>298</v>
      </c>
      <c r="C823" s="197">
        <v>244</v>
      </c>
      <c r="D823" s="198">
        <v>159</v>
      </c>
      <c r="E823" s="199">
        <v>195</v>
      </c>
      <c r="F823" s="196">
        <v>315</v>
      </c>
      <c r="G823" s="200">
        <v>197</v>
      </c>
      <c r="H823" s="198">
        <v>460</v>
      </c>
      <c r="I823" s="199">
        <v>530</v>
      </c>
      <c r="J823" s="196">
        <v>145</v>
      </c>
      <c r="K823" s="200">
        <v>111</v>
      </c>
      <c r="L823" s="198">
        <v>188</v>
      </c>
      <c r="M823" s="196">
        <v>250</v>
      </c>
      <c r="N823" s="201">
        <v>331</v>
      </c>
      <c r="O823" s="204">
        <v>409</v>
      </c>
      <c r="P823" s="196">
        <v>202</v>
      </c>
      <c r="Q823" s="200">
        <v>207</v>
      </c>
      <c r="R823" s="198">
        <v>291</v>
      </c>
      <c r="S823" s="199">
        <v>242</v>
      </c>
      <c r="T823" s="196">
        <v>49</v>
      </c>
      <c r="U823" s="200">
        <v>53</v>
      </c>
      <c r="V823" s="198">
        <v>197</v>
      </c>
      <c r="W823" s="205">
        <v>289</v>
      </c>
      <c r="X823" s="196">
        <v>169</v>
      </c>
      <c r="Y823" s="200">
        <v>111</v>
      </c>
      <c r="Z823" s="198">
        <v>354</v>
      </c>
      <c r="AA823" s="196">
        <v>468</v>
      </c>
      <c r="AB823" s="172">
        <f t="shared" si="15661"/>
        <v>3158</v>
      </c>
      <c r="AC823" s="173">
        <f t="shared" si="15662"/>
        <v>3306</v>
      </c>
      <c r="AE823" s="275" t="str">
        <f>$AE$17</f>
        <v>17:00 - 17:59</v>
      </c>
      <c r="AF823" s="126">
        <f t="shared" ref="AF823:AU825" si="15853">SUMIF($A$9:$A$32,$AE823,B$815:B$838)</f>
        <v>328</v>
      </c>
      <c r="AG823" s="186">
        <f t="shared" si="15853"/>
        <v>556</v>
      </c>
      <c r="AH823" s="127">
        <f t="shared" si="15853"/>
        <v>174</v>
      </c>
      <c r="AI823" s="180">
        <f t="shared" si="15853"/>
        <v>206</v>
      </c>
      <c r="AJ823" s="126">
        <f t="shared" si="15853"/>
        <v>305</v>
      </c>
      <c r="AK823" s="128">
        <f t="shared" si="15853"/>
        <v>418</v>
      </c>
      <c r="AL823" s="127">
        <f t="shared" si="15853"/>
        <v>543</v>
      </c>
      <c r="AM823" s="180">
        <f t="shared" si="15853"/>
        <v>648</v>
      </c>
      <c r="AN823" s="126">
        <f t="shared" si="15853"/>
        <v>161</v>
      </c>
      <c r="AO823" s="128">
        <f t="shared" si="15853"/>
        <v>62</v>
      </c>
      <c r="AP823" s="127">
        <f t="shared" si="15853"/>
        <v>315</v>
      </c>
      <c r="AQ823" s="126">
        <f t="shared" si="15853"/>
        <v>125</v>
      </c>
      <c r="AR823" s="179">
        <f t="shared" si="15853"/>
        <v>512</v>
      </c>
      <c r="AS823" s="181">
        <f t="shared" si="15853"/>
        <v>425</v>
      </c>
      <c r="AT823" s="126">
        <f t="shared" si="15853"/>
        <v>273</v>
      </c>
      <c r="AU823" s="128">
        <f t="shared" si="15853"/>
        <v>288</v>
      </c>
      <c r="AV823" s="127">
        <f t="shared" ref="AP823:BE825" si="15854">SUMIF($A$9:$A$32,$AE823,R$815:R$838)</f>
        <v>224</v>
      </c>
      <c r="AW823" s="180">
        <f t="shared" si="15854"/>
        <v>369</v>
      </c>
      <c r="AX823" s="126">
        <f t="shared" si="15854"/>
        <v>135</v>
      </c>
      <c r="AY823" s="128">
        <f t="shared" si="15854"/>
        <v>31</v>
      </c>
      <c r="AZ823" s="127">
        <f t="shared" si="15854"/>
        <v>408</v>
      </c>
      <c r="BA823" s="180">
        <f t="shared" si="15854"/>
        <v>220</v>
      </c>
      <c r="BB823" s="126">
        <f t="shared" si="15854"/>
        <v>325</v>
      </c>
      <c r="BC823" s="128">
        <f t="shared" si="15854"/>
        <v>219</v>
      </c>
      <c r="BD823" s="184">
        <f t="shared" si="15854"/>
        <v>389</v>
      </c>
      <c r="BE823" s="185">
        <f t="shared" si="15854"/>
        <v>570</v>
      </c>
      <c r="BF823" s="170">
        <f>AF823+AH823+AJ823+AL823+AN823+AP823+AR823+AT823+AV823+AX823+AZ823+BB823+BD823</f>
        <v>4092</v>
      </c>
      <c r="BG823" s="171">
        <f>AG823+AI823+AK823+AM823+AO823+AQ823+AS823+AU823+AW823+AY823+BA823+BC823+BE823</f>
        <v>4137</v>
      </c>
      <c r="BI823" s="146" t="s">
        <v>24</v>
      </c>
      <c r="BJ823" s="129">
        <f>B823/B839</f>
        <v>5.3751803751803752E-2</v>
      </c>
      <c r="BK823" s="130">
        <f t="shared" ref="BK823" si="15855">C823/C839</f>
        <v>4.5327884079509564E-2</v>
      </c>
      <c r="BL823" s="131">
        <f t="shared" ref="BL823" si="15856">D823/D839</f>
        <v>5.744219653179191E-2</v>
      </c>
      <c r="BM823" s="132">
        <f t="shared" ref="BM823" si="15857">E823/E839</f>
        <v>6.0129509713228495E-2</v>
      </c>
      <c r="BN823" s="129">
        <f t="shared" ref="BN823" si="15858">F823/F839</f>
        <v>6.5434150394682172E-2</v>
      </c>
      <c r="BO823" s="130">
        <f t="shared" ref="BO823" si="15859">G823/G839</f>
        <v>4.9262315578894725E-2</v>
      </c>
      <c r="BP823" s="131">
        <f t="shared" ref="BP823" si="15860">H823/H839</f>
        <v>5.9709241952232608E-2</v>
      </c>
      <c r="BQ823" s="132">
        <f t="shared" ref="BQ823" si="15861">I823/I839</f>
        <v>6.9847127042698992E-2</v>
      </c>
      <c r="BR823" s="129">
        <f t="shared" ref="BR823" si="15862">J823/J839</f>
        <v>7.932166301969365E-2</v>
      </c>
      <c r="BS823" s="130">
        <f t="shared" ref="BS823" si="15863">K823/K839</f>
        <v>7.170542635658915E-2</v>
      </c>
      <c r="BT823" s="131">
        <f t="shared" ref="BT823" si="15864">L823/L839</f>
        <v>5.4445409788589631E-2</v>
      </c>
      <c r="BU823" s="129">
        <f t="shared" ref="BU823" si="15865">M823/M839</f>
        <v>7.7112893275755712E-2</v>
      </c>
      <c r="BV823" s="133">
        <f t="shared" ref="BV823" si="15866">N823/N839</f>
        <v>4.9175456841479719E-2</v>
      </c>
      <c r="BW823" s="134">
        <f t="shared" ref="BW823" si="15867">O823/O839</f>
        <v>6.0835936337944367E-2</v>
      </c>
      <c r="BX823" s="129">
        <f t="shared" ref="BX823" si="15868">P823/P839</f>
        <v>5.4816824966078696E-2</v>
      </c>
      <c r="BY823" s="130">
        <f t="shared" ref="BY823" si="15869">Q823/Q839</f>
        <v>5.3613053613053616E-2</v>
      </c>
      <c r="BZ823" s="131">
        <f t="shared" ref="BZ823" si="15870">R823/R839</f>
        <v>6.966722528130237E-2</v>
      </c>
      <c r="CA823" s="132">
        <f t="shared" ref="CA823" si="15871">S823/S839</f>
        <v>5.7964071856287422E-2</v>
      </c>
      <c r="CB823" s="129">
        <f t="shared" ref="CB823" si="15872">T823/T839</f>
        <v>4.9746192893401014E-2</v>
      </c>
      <c r="CC823" s="130">
        <f t="shared" ref="CC823" si="15873">U823/U839</f>
        <v>5.458290422245108E-2</v>
      </c>
      <c r="CD823" s="131">
        <f t="shared" ref="CD823" si="15874">V823/V839</f>
        <v>4.2576183272098549E-2</v>
      </c>
      <c r="CE823" s="132">
        <f t="shared" ref="CE823" si="15875">W823/W839</f>
        <v>7.0470616922701776E-2</v>
      </c>
      <c r="CF823" s="129">
        <f t="shared" ref="CF823" si="15876">X823/X839</f>
        <v>5.2192711550339714E-2</v>
      </c>
      <c r="CG823" s="130">
        <f t="shared" ref="CG823" si="15877">Y823/Y839</f>
        <v>3.8702928870292884E-2</v>
      </c>
      <c r="CH823" s="131">
        <f t="shared" ref="CH823" si="15878">Z823/Z839</f>
        <v>5.9386009058882736E-2</v>
      </c>
      <c r="CI823" s="129">
        <f t="shared" ref="CI823" si="15879">AA823/AA839</f>
        <v>6.0661049902786777E-2</v>
      </c>
      <c r="CJ823" s="135">
        <f t="shared" ref="CJ823" si="15880">AB823/AB839</f>
        <v>5.6885526434297035E-2</v>
      </c>
      <c r="CK823" s="136">
        <f t="shared" ref="CK823" si="15881">AC823/AC839</f>
        <v>5.9656784019344246E-2</v>
      </c>
    </row>
    <row r="824" spans="1:89">
      <c r="A824" s="137" t="s">
        <v>25</v>
      </c>
      <c r="B824" s="206">
        <v>238</v>
      </c>
      <c r="C824" s="190">
        <v>292</v>
      </c>
      <c r="D824" s="191">
        <v>173</v>
      </c>
      <c r="E824" s="192">
        <v>179</v>
      </c>
      <c r="F824" s="189">
        <v>278</v>
      </c>
      <c r="G824" s="193">
        <v>175</v>
      </c>
      <c r="H824" s="191">
        <v>464</v>
      </c>
      <c r="I824" s="192">
        <v>412</v>
      </c>
      <c r="J824" s="189">
        <v>140</v>
      </c>
      <c r="K824" s="190">
        <v>82</v>
      </c>
      <c r="L824" s="191">
        <v>153</v>
      </c>
      <c r="M824" s="189">
        <v>212</v>
      </c>
      <c r="N824" s="194">
        <v>356</v>
      </c>
      <c r="O824" s="207">
        <v>373</v>
      </c>
      <c r="P824" s="189">
        <v>206</v>
      </c>
      <c r="Q824" s="190">
        <v>182</v>
      </c>
      <c r="R824" s="191">
        <v>210</v>
      </c>
      <c r="S824" s="192">
        <v>250</v>
      </c>
      <c r="T824" s="198">
        <v>38</v>
      </c>
      <c r="U824" s="189">
        <v>43</v>
      </c>
      <c r="V824" s="191">
        <v>242</v>
      </c>
      <c r="W824" s="208">
        <v>249</v>
      </c>
      <c r="X824" s="189">
        <v>144</v>
      </c>
      <c r="Y824" s="193">
        <v>156</v>
      </c>
      <c r="Z824" s="191">
        <v>361</v>
      </c>
      <c r="AA824" s="189">
        <v>532</v>
      </c>
      <c r="AB824" s="172">
        <f t="shared" si="15661"/>
        <v>3003</v>
      </c>
      <c r="AC824" s="173">
        <f t="shared" si="15662"/>
        <v>3137</v>
      </c>
      <c r="AE824" s="277" t="str">
        <f>$AE$18</f>
        <v>18:00 - 18:59</v>
      </c>
      <c r="AF824" s="126">
        <f t="shared" si="15853"/>
        <v>396</v>
      </c>
      <c r="AG824" s="190">
        <f t="shared" si="15853"/>
        <v>464</v>
      </c>
      <c r="AH824" s="191">
        <f t="shared" si="15853"/>
        <v>144</v>
      </c>
      <c r="AI824" s="192">
        <f t="shared" si="15853"/>
        <v>281</v>
      </c>
      <c r="AJ824" s="278">
        <f t="shared" si="15853"/>
        <v>201</v>
      </c>
      <c r="AK824" s="193">
        <f t="shared" si="15853"/>
        <v>431</v>
      </c>
      <c r="AL824" s="191">
        <f t="shared" si="15853"/>
        <v>499</v>
      </c>
      <c r="AM824" s="192">
        <f t="shared" si="15853"/>
        <v>648</v>
      </c>
      <c r="AN824" s="278">
        <f t="shared" si="15853"/>
        <v>132</v>
      </c>
      <c r="AO824" s="193">
        <f t="shared" si="15853"/>
        <v>66</v>
      </c>
      <c r="AP824" s="191">
        <f t="shared" si="15854"/>
        <v>306</v>
      </c>
      <c r="AQ824" s="278">
        <f t="shared" si="15854"/>
        <v>107</v>
      </c>
      <c r="AR824" s="194">
        <f t="shared" si="15854"/>
        <v>594</v>
      </c>
      <c r="AS824" s="195">
        <f t="shared" si="15854"/>
        <v>395</v>
      </c>
      <c r="AT824" s="278">
        <f t="shared" si="15854"/>
        <v>199</v>
      </c>
      <c r="AU824" s="193">
        <f t="shared" si="15854"/>
        <v>307</v>
      </c>
      <c r="AV824" s="191">
        <f t="shared" si="15854"/>
        <v>207</v>
      </c>
      <c r="AW824" s="192">
        <f t="shared" si="15854"/>
        <v>365</v>
      </c>
      <c r="AX824" s="278">
        <f t="shared" si="15854"/>
        <v>94</v>
      </c>
      <c r="AY824" s="193">
        <f t="shared" si="15854"/>
        <v>18</v>
      </c>
      <c r="AZ824" s="191">
        <f t="shared" si="15854"/>
        <v>487</v>
      </c>
      <c r="BA824" s="192">
        <f t="shared" si="15854"/>
        <v>187</v>
      </c>
      <c r="BB824" s="278">
        <f t="shared" si="15854"/>
        <v>235</v>
      </c>
      <c r="BC824" s="193">
        <f t="shared" si="15854"/>
        <v>187</v>
      </c>
      <c r="BD824" s="191">
        <f t="shared" si="15854"/>
        <v>281</v>
      </c>
      <c r="BE824" s="278">
        <f t="shared" si="15854"/>
        <v>592</v>
      </c>
      <c r="BF824" s="172">
        <f>SUM(AF824,AH824,AJ824,AL824,AN824,AP824,AR824,AT824,AV824,AX824,AZ824,BB824,BD824)</f>
        <v>3775</v>
      </c>
      <c r="BG824" s="173">
        <f>SUM(AG824,AI824,AK824,AM824,AO824,AQ824,AS824,AU824,AW824,AY824,BA824,BC824,BE824)</f>
        <v>4048</v>
      </c>
      <c r="BI824" s="137" t="s">
        <v>25</v>
      </c>
      <c r="BJ824" s="129">
        <f>B824/B839</f>
        <v>4.2929292929292928E-2</v>
      </c>
      <c r="BK824" s="130">
        <f t="shared" ref="BK824" si="15882">C824/C839</f>
        <v>5.4244844882036042E-2</v>
      </c>
      <c r="BL824" s="131">
        <f t="shared" ref="BL824" si="15883">D824/D839</f>
        <v>6.25E-2</v>
      </c>
      <c r="BM824" s="132">
        <f t="shared" ref="BM824" si="15884">E824/E839</f>
        <v>5.5195806352143079E-2</v>
      </c>
      <c r="BN824" s="129">
        <f t="shared" ref="BN824" si="15885">F824/F839</f>
        <v>5.7748234316576649E-2</v>
      </c>
      <c r="BO824" s="130">
        <f t="shared" ref="BO824" si="15886">G824/G839</f>
        <v>4.3760940235058762E-2</v>
      </c>
      <c r="BP824" s="131">
        <f t="shared" ref="BP824" si="15887">H824/H839</f>
        <v>6.0228452751817235E-2</v>
      </c>
      <c r="BQ824" s="132">
        <f t="shared" ref="BQ824" si="15888">I824/I839</f>
        <v>5.4296257248286767E-2</v>
      </c>
      <c r="BR824" s="129">
        <f t="shared" ref="BR824" si="15889">J824/J839</f>
        <v>7.6586433260393869E-2</v>
      </c>
      <c r="BS824" s="130">
        <f t="shared" ref="BS824" si="15890">K824/K839</f>
        <v>5.2971576227390182E-2</v>
      </c>
      <c r="BT824" s="131">
        <f t="shared" ref="BT824" si="15891">L824/L839</f>
        <v>4.4309296264118156E-2</v>
      </c>
      <c r="BU824" s="129">
        <f t="shared" ref="BU824" si="15892">M824/M839</f>
        <v>6.5391733497840845E-2</v>
      </c>
      <c r="BV824" s="133">
        <f t="shared" ref="BV824" si="15893">N824/N839</f>
        <v>5.2889615213192694E-2</v>
      </c>
      <c r="BW824" s="134">
        <f t="shared" ref="BW824" si="15894">O824/O839</f>
        <v>5.548118399524022E-2</v>
      </c>
      <c r="BX824" s="129">
        <f t="shared" ref="BX824" si="15895">P824/P839</f>
        <v>5.5902306648575303E-2</v>
      </c>
      <c r="BY824" s="130">
        <f t="shared" ref="BY824" si="15896">Q824/Q839</f>
        <v>4.7138047138047139E-2</v>
      </c>
      <c r="BZ824" s="131">
        <f t="shared" ref="BZ824" si="15897">R824/R839</f>
        <v>5.0275317213310987E-2</v>
      </c>
      <c r="CA824" s="132">
        <f t="shared" ref="CA824" si="15898">S824/S839</f>
        <v>5.9880239520958084E-2</v>
      </c>
      <c r="CB824" s="129">
        <f t="shared" ref="CB824" si="15899">T824/T839</f>
        <v>3.8578680203045689E-2</v>
      </c>
      <c r="CC824" s="130">
        <f t="shared" ref="CC824" si="15900">U824/U839</f>
        <v>4.4284243048403706E-2</v>
      </c>
      <c r="CD824" s="131">
        <f t="shared" ref="CD824" si="15901">V824/V839</f>
        <v>5.2301707369786038E-2</v>
      </c>
      <c r="CE824" s="132">
        <f t="shared" ref="CE824" si="15902">W824/W839</f>
        <v>6.0716898317483538E-2</v>
      </c>
      <c r="CF824" s="129">
        <f t="shared" ref="CF824" si="15903">X824/X839</f>
        <v>4.4471896232242125E-2</v>
      </c>
      <c r="CG824" s="130">
        <f t="shared" ref="CG824" si="15904">Y824/Y839</f>
        <v>5.4393305439330547E-2</v>
      </c>
      <c r="CH824" s="131">
        <f t="shared" ref="CH824" si="15905">Z824/Z839</f>
        <v>6.0560308673041435E-2</v>
      </c>
      <c r="CI824" s="129">
        <f t="shared" ref="CI824" si="15906">AA824/AA839</f>
        <v>6.8956578094620871E-2</v>
      </c>
      <c r="CJ824" s="135">
        <f t="shared" ref="CJ824" si="15907">AB824/AB839</f>
        <v>5.4093488246419887E-2</v>
      </c>
      <c r="CK824" s="136">
        <f t="shared" ref="CK824" si="15908">AC824/AC839</f>
        <v>5.6607178302686904E-2</v>
      </c>
    </row>
    <row r="825" spans="1:89" ht="14" thickBot="1">
      <c r="A825" s="146" t="s">
        <v>26</v>
      </c>
      <c r="B825" s="203">
        <v>261</v>
      </c>
      <c r="C825" s="197">
        <v>273</v>
      </c>
      <c r="D825" s="198">
        <v>148</v>
      </c>
      <c r="E825" s="199">
        <v>166</v>
      </c>
      <c r="F825" s="196">
        <v>257</v>
      </c>
      <c r="G825" s="200">
        <v>173</v>
      </c>
      <c r="H825" s="198">
        <v>416</v>
      </c>
      <c r="I825" s="199">
        <v>373</v>
      </c>
      <c r="J825" s="196">
        <v>105</v>
      </c>
      <c r="K825" s="197">
        <v>75</v>
      </c>
      <c r="L825" s="198">
        <v>155</v>
      </c>
      <c r="M825" s="196">
        <v>170</v>
      </c>
      <c r="N825" s="201">
        <v>369</v>
      </c>
      <c r="O825" s="204">
        <v>327</v>
      </c>
      <c r="P825" s="196">
        <v>208</v>
      </c>
      <c r="Q825" s="197">
        <v>188</v>
      </c>
      <c r="R825" s="198">
        <v>220</v>
      </c>
      <c r="S825" s="199">
        <v>252</v>
      </c>
      <c r="T825" s="196">
        <v>41</v>
      </c>
      <c r="U825" s="200">
        <v>38</v>
      </c>
      <c r="V825" s="198">
        <v>220</v>
      </c>
      <c r="W825" s="205">
        <v>230</v>
      </c>
      <c r="X825" s="196">
        <v>140</v>
      </c>
      <c r="Y825" s="200">
        <v>133</v>
      </c>
      <c r="Z825" s="198">
        <v>323</v>
      </c>
      <c r="AA825" s="196">
        <v>594</v>
      </c>
      <c r="AB825" s="172">
        <f t="shared" si="15661"/>
        <v>2863</v>
      </c>
      <c r="AC825" s="173">
        <f t="shared" si="15662"/>
        <v>2992</v>
      </c>
      <c r="AE825" s="275">
        <f>$AE$19</f>
        <v>0</v>
      </c>
      <c r="AF825" s="126">
        <f t="shared" si="15853"/>
        <v>0</v>
      </c>
      <c r="AG825" s="197">
        <f t="shared" si="15853"/>
        <v>0</v>
      </c>
      <c r="AH825" s="198">
        <f t="shared" si="15853"/>
        <v>0</v>
      </c>
      <c r="AI825" s="199">
        <f t="shared" si="15853"/>
        <v>0</v>
      </c>
      <c r="AJ825" s="196">
        <f t="shared" si="15853"/>
        <v>0</v>
      </c>
      <c r="AK825" s="200">
        <f t="shared" si="15853"/>
        <v>0</v>
      </c>
      <c r="AL825" s="198">
        <f t="shared" si="15853"/>
        <v>0</v>
      </c>
      <c r="AM825" s="199">
        <f t="shared" si="15853"/>
        <v>0</v>
      </c>
      <c r="AN825" s="196">
        <f t="shared" si="15853"/>
        <v>0</v>
      </c>
      <c r="AO825" s="200">
        <f t="shared" si="15853"/>
        <v>0</v>
      </c>
      <c r="AP825" s="198">
        <f t="shared" si="15854"/>
        <v>0</v>
      </c>
      <c r="AQ825" s="196">
        <f t="shared" si="15854"/>
        <v>0</v>
      </c>
      <c r="AR825" s="201">
        <f t="shared" si="15854"/>
        <v>0</v>
      </c>
      <c r="AS825" s="202">
        <f t="shared" si="15854"/>
        <v>0</v>
      </c>
      <c r="AT825" s="196">
        <f t="shared" si="15854"/>
        <v>0</v>
      </c>
      <c r="AU825" s="200">
        <f t="shared" si="15854"/>
        <v>0</v>
      </c>
      <c r="AV825" s="198">
        <f t="shared" si="15854"/>
        <v>0</v>
      </c>
      <c r="AW825" s="199">
        <f t="shared" si="15854"/>
        <v>0</v>
      </c>
      <c r="AX825" s="196">
        <f t="shared" si="15854"/>
        <v>0</v>
      </c>
      <c r="AY825" s="200">
        <f t="shared" si="15854"/>
        <v>0</v>
      </c>
      <c r="AZ825" s="198">
        <f t="shared" si="15854"/>
        <v>0</v>
      </c>
      <c r="BA825" s="199">
        <f t="shared" si="15854"/>
        <v>0</v>
      </c>
      <c r="BB825" s="196">
        <f t="shared" si="15854"/>
        <v>0</v>
      </c>
      <c r="BC825" s="200">
        <f t="shared" si="15854"/>
        <v>0</v>
      </c>
      <c r="BD825" s="198">
        <f t="shared" si="15854"/>
        <v>0</v>
      </c>
      <c r="BE825" s="196">
        <f t="shared" si="15854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4.707792207792208E-2</v>
      </c>
      <c r="BK825" s="130">
        <f t="shared" ref="BK825" si="15909">C825/C839</f>
        <v>5.071521456436931E-2</v>
      </c>
      <c r="BL825" s="131">
        <f t="shared" ref="BL825" si="15910">D825/D839</f>
        <v>5.346820809248555E-2</v>
      </c>
      <c r="BM825" s="132">
        <f t="shared" ref="BM825" si="15911">E825/E839</f>
        <v>5.1187172371261178E-2</v>
      </c>
      <c r="BN825" s="129">
        <f t="shared" ref="BN825" si="15912">F825/F839</f>
        <v>5.3385957623597838E-2</v>
      </c>
      <c r="BO825" s="130">
        <f t="shared" ref="BO825" si="15913">G825/G839</f>
        <v>4.3260815203800949E-2</v>
      </c>
      <c r="BP825" s="131">
        <f t="shared" ref="BP825" si="15914">H825/H839</f>
        <v>5.3997923156801658E-2</v>
      </c>
      <c r="BQ825" s="132">
        <f t="shared" ref="BQ825" si="15915">I825/I839</f>
        <v>4.9156562994201368E-2</v>
      </c>
      <c r="BR825" s="129">
        <f t="shared" ref="BR825" si="15916">J825/J839</f>
        <v>5.7439824945295405E-2</v>
      </c>
      <c r="BS825" s="130">
        <f t="shared" ref="BS825" si="15917">K825/K839</f>
        <v>4.8449612403100778E-2</v>
      </c>
      <c r="BT825" s="131">
        <f t="shared" ref="BT825" si="15918">L825/L839</f>
        <v>4.488850275123081E-2</v>
      </c>
      <c r="BU825" s="129">
        <f t="shared" ref="BU825" si="15919">M825/M839</f>
        <v>5.2436767427513881E-2</v>
      </c>
      <c r="BV825" s="133">
        <f t="shared" ref="BV825" si="15920">N825/N839</f>
        <v>5.4820977566483436E-2</v>
      </c>
      <c r="BW825" s="134">
        <f t="shared" ref="BW825" si="15921">O825/O839</f>
        <v>4.8639000446229361E-2</v>
      </c>
      <c r="BX825" s="129">
        <f t="shared" ref="BX825" si="15922">P825/P839</f>
        <v>5.644504748982361E-2</v>
      </c>
      <c r="BY825" s="130">
        <f t="shared" ref="BY825" si="15923">Q825/Q839</f>
        <v>4.8692048692048691E-2</v>
      </c>
      <c r="BZ825" s="131">
        <f t="shared" ref="BZ825" si="15924">R825/R839</f>
        <v>5.2669379937754369E-2</v>
      </c>
      <c r="CA825" s="132">
        <f t="shared" ref="CA825" si="15925">S825/S839</f>
        <v>6.0359281437125746E-2</v>
      </c>
      <c r="CB825" s="129">
        <f t="shared" ref="CB825" si="15926">T825/T839</f>
        <v>4.16243654822335E-2</v>
      </c>
      <c r="CC825" s="130">
        <f t="shared" ref="CC825" si="15927">U825/U839</f>
        <v>3.9134912461380018E-2</v>
      </c>
      <c r="CD825" s="131">
        <f t="shared" ref="CD825" si="15928">V825/V839</f>
        <v>4.7547006699805487E-2</v>
      </c>
      <c r="CE825" s="132">
        <f t="shared" ref="CE825" si="15929">W825/W839</f>
        <v>5.6083881980004878E-2</v>
      </c>
      <c r="CF825" s="129">
        <f t="shared" ref="CF825" si="15930">X825/X839</f>
        <v>4.3236565781346513E-2</v>
      </c>
      <c r="CG825" s="130">
        <f t="shared" ref="CG825" si="15931">Y825/Y839</f>
        <v>4.6373779637377967E-2</v>
      </c>
      <c r="CH825" s="131">
        <f t="shared" ref="CH825" si="15932">Z825/Z839</f>
        <v>5.4185539339037074E-2</v>
      </c>
      <c r="CI825" s="129">
        <f t="shared" ref="CI825" si="15933">AA825/AA839</f>
        <v>7.6992871030460139E-2</v>
      </c>
      <c r="CJ825" s="135">
        <f t="shared" ref="CJ825" si="15934">AB825/AB839</f>
        <v>5.1571647302530846E-2</v>
      </c>
      <c r="CK825" s="136">
        <f t="shared" ref="CK825" si="15935">AC825/AC839</f>
        <v>5.3990652687803384E-2</v>
      </c>
    </row>
    <row r="826" spans="1:89" ht="15" thickTop="1" thickBot="1">
      <c r="A826" s="137" t="s">
        <v>27</v>
      </c>
      <c r="B826" s="206">
        <v>225</v>
      </c>
      <c r="C826" s="190">
        <v>333</v>
      </c>
      <c r="D826" s="191">
        <v>125</v>
      </c>
      <c r="E826" s="192">
        <v>224</v>
      </c>
      <c r="F826" s="189">
        <v>232</v>
      </c>
      <c r="G826" s="193">
        <v>167</v>
      </c>
      <c r="H826" s="191">
        <v>445</v>
      </c>
      <c r="I826" s="192">
        <v>426</v>
      </c>
      <c r="J826" s="189">
        <v>131</v>
      </c>
      <c r="K826" s="190">
        <v>54</v>
      </c>
      <c r="L826" s="191">
        <v>217</v>
      </c>
      <c r="M826" s="189">
        <v>143</v>
      </c>
      <c r="N826" s="194">
        <v>425</v>
      </c>
      <c r="O826" s="207">
        <v>310</v>
      </c>
      <c r="P826" s="189">
        <v>180</v>
      </c>
      <c r="Q826" s="190">
        <v>203</v>
      </c>
      <c r="R826" s="191">
        <v>256</v>
      </c>
      <c r="S826" s="192">
        <v>283</v>
      </c>
      <c r="T826" s="189">
        <v>60</v>
      </c>
      <c r="U826" s="193">
        <v>35</v>
      </c>
      <c r="V826" s="191">
        <v>221</v>
      </c>
      <c r="W826" s="208">
        <v>215</v>
      </c>
      <c r="X826" s="189">
        <v>150</v>
      </c>
      <c r="Y826" s="193">
        <v>129</v>
      </c>
      <c r="Z826" s="191">
        <v>368</v>
      </c>
      <c r="AA826" s="189">
        <v>425</v>
      </c>
      <c r="AB826" s="172">
        <f t="shared" si="15661"/>
        <v>3035</v>
      </c>
      <c r="AC826" s="173">
        <f t="shared" si="15662"/>
        <v>2947</v>
      </c>
      <c r="AE826" s="269" t="s">
        <v>13</v>
      </c>
      <c r="AF826" s="20">
        <f t="shared" ref="AF826:BG826" si="15936">SUM(AF823:AF825)</f>
        <v>724</v>
      </c>
      <c r="AG826" s="21">
        <f t="shared" si="15936"/>
        <v>1020</v>
      </c>
      <c r="AH826" s="20">
        <f t="shared" si="15936"/>
        <v>318</v>
      </c>
      <c r="AI826" s="21">
        <f t="shared" si="15936"/>
        <v>487</v>
      </c>
      <c r="AJ826" s="20">
        <f t="shared" si="15936"/>
        <v>506</v>
      </c>
      <c r="AK826" s="21">
        <f t="shared" si="15936"/>
        <v>849</v>
      </c>
      <c r="AL826" s="20">
        <f t="shared" si="15936"/>
        <v>1042</v>
      </c>
      <c r="AM826" s="21">
        <f t="shared" si="15936"/>
        <v>1296</v>
      </c>
      <c r="AN826" s="20">
        <f t="shared" si="15936"/>
        <v>293</v>
      </c>
      <c r="AO826" s="21">
        <f t="shared" si="15936"/>
        <v>128</v>
      </c>
      <c r="AP826" s="20">
        <f t="shared" si="15936"/>
        <v>621</v>
      </c>
      <c r="AQ826" s="21">
        <f t="shared" si="15936"/>
        <v>232</v>
      </c>
      <c r="AR826" s="20">
        <f t="shared" si="15936"/>
        <v>1106</v>
      </c>
      <c r="AS826" s="21">
        <f t="shared" si="15936"/>
        <v>820</v>
      </c>
      <c r="AT826" s="20">
        <f t="shared" si="15936"/>
        <v>472</v>
      </c>
      <c r="AU826" s="21">
        <f t="shared" si="15936"/>
        <v>595</v>
      </c>
      <c r="AV826" s="20">
        <f t="shared" si="15936"/>
        <v>431</v>
      </c>
      <c r="AW826" s="21">
        <f t="shared" si="15936"/>
        <v>734</v>
      </c>
      <c r="AX826" s="20">
        <f t="shared" si="15936"/>
        <v>229</v>
      </c>
      <c r="AY826" s="21">
        <f t="shared" si="15936"/>
        <v>49</v>
      </c>
      <c r="AZ826" s="20">
        <f t="shared" si="15936"/>
        <v>895</v>
      </c>
      <c r="BA826" s="21">
        <f t="shared" si="15936"/>
        <v>407</v>
      </c>
      <c r="BB826" s="20">
        <f t="shared" si="15936"/>
        <v>560</v>
      </c>
      <c r="BC826" s="21">
        <f t="shared" si="15936"/>
        <v>406</v>
      </c>
      <c r="BD826" s="20">
        <f t="shared" si="15936"/>
        <v>670</v>
      </c>
      <c r="BE826" s="21">
        <f t="shared" si="15936"/>
        <v>1162</v>
      </c>
      <c r="BF826" s="174">
        <f t="shared" si="15936"/>
        <v>7867</v>
      </c>
      <c r="BG826" s="175">
        <f t="shared" si="15936"/>
        <v>8185</v>
      </c>
      <c r="BI826" s="137" t="s">
        <v>27</v>
      </c>
      <c r="BJ826" s="129">
        <f>B826/B839</f>
        <v>4.0584415584415584E-2</v>
      </c>
      <c r="BK826" s="130">
        <f t="shared" ref="BK826" si="15937">C826/C839</f>
        <v>6.1861415567527403E-2</v>
      </c>
      <c r="BL826" s="131">
        <f t="shared" ref="BL826" si="15938">D826/D839</f>
        <v>4.5158959537572256E-2</v>
      </c>
      <c r="BM826" s="132">
        <f t="shared" ref="BM826" si="15939">E826/E839</f>
        <v>6.9071847055195812E-2</v>
      </c>
      <c r="BN826" s="129">
        <f t="shared" ref="BN826" si="15940">F826/F839</f>
        <v>4.8192771084337352E-2</v>
      </c>
      <c r="BO826" s="130">
        <f t="shared" ref="BO826" si="15941">G826/G839</f>
        <v>4.1760440110027504E-2</v>
      </c>
      <c r="BP826" s="131">
        <f t="shared" ref="BP826" si="15942">H826/H839</f>
        <v>5.7762201453790241E-2</v>
      </c>
      <c r="BQ826" s="132">
        <f t="shared" ref="BQ826" si="15943">I826/I839</f>
        <v>5.6141275698471271E-2</v>
      </c>
      <c r="BR826" s="129">
        <f t="shared" ref="BR826" si="15944">J826/J839</f>
        <v>7.1663019693654267E-2</v>
      </c>
      <c r="BS826" s="130">
        <f t="shared" ref="BS826" si="15945">K826/K839</f>
        <v>3.4883720930232558E-2</v>
      </c>
      <c r="BT826" s="131">
        <f t="shared" ref="BT826" si="15946">L826/L839</f>
        <v>6.2843903851723143E-2</v>
      </c>
      <c r="BU826" s="129">
        <f t="shared" ref="BU826" si="15947">M826/M839</f>
        <v>4.4108574953732264E-2</v>
      </c>
      <c r="BV826" s="133">
        <f t="shared" ref="BV826" si="15948">N826/N839</f>
        <v>6.3140692319120492E-2</v>
      </c>
      <c r="BW826" s="134">
        <f t="shared" ref="BW826" si="15949">O826/O839</f>
        <v>4.6110367395507959E-2</v>
      </c>
      <c r="BX826" s="129">
        <f t="shared" ref="BX826" si="15950">P826/P839</f>
        <v>4.8846675712347354E-2</v>
      </c>
      <c r="BY826" s="130">
        <f t="shared" ref="BY826" si="15951">Q826/Q839</f>
        <v>5.2577052577052578E-2</v>
      </c>
      <c r="BZ826" s="131">
        <f t="shared" ref="BZ826" si="15952">R826/R839</f>
        <v>6.1288005745750537E-2</v>
      </c>
      <c r="CA826" s="132">
        <f t="shared" ref="CA826" si="15953">S826/S839</f>
        <v>6.7784431137724546E-2</v>
      </c>
      <c r="CB826" s="129">
        <f t="shared" ref="CB826" si="15954">T826/T839</f>
        <v>6.0913705583756347E-2</v>
      </c>
      <c r="CC826" s="130">
        <f t="shared" ref="CC826" si="15955">U826/U839</f>
        <v>3.604531410916581E-2</v>
      </c>
      <c r="CD826" s="131">
        <f t="shared" ref="CD826" si="15956">V826/V839</f>
        <v>4.7763129457531875E-2</v>
      </c>
      <c r="CE826" s="132">
        <f t="shared" ref="CE826" si="15957">W826/W839</f>
        <v>5.2426237503048034E-2</v>
      </c>
      <c r="CF826" s="129">
        <f t="shared" ref="CF826" si="15958">X826/X839</f>
        <v>4.6324891908585547E-2</v>
      </c>
      <c r="CG826" s="130">
        <f t="shared" ref="CG826" si="15959">Y826/Y839</f>
        <v>4.4979079497907949E-2</v>
      </c>
      <c r="CH826" s="131">
        <f t="shared" ref="CH826" si="15960">Z826/Z839</f>
        <v>6.1734608287200135E-2</v>
      </c>
      <c r="CI826" s="129">
        <f t="shared" ref="CI826" si="15961">AA826/AA839</f>
        <v>5.508749189889825E-2</v>
      </c>
      <c r="CJ826" s="135">
        <f t="shared" ref="CJ826" si="15962">AB826/AB839</f>
        <v>5.4669909033594526E-2</v>
      </c>
      <c r="CK826" s="136">
        <f t="shared" ref="CK826" si="15963">AC826/AC839</f>
        <v>5.3178627496977458E-2</v>
      </c>
    </row>
    <row r="827" spans="1:89" ht="14" thickTop="1">
      <c r="A827" s="146" t="s">
        <v>28</v>
      </c>
      <c r="B827" s="203">
        <v>226</v>
      </c>
      <c r="C827" s="197">
        <v>359</v>
      </c>
      <c r="D827" s="198">
        <v>147</v>
      </c>
      <c r="E827" s="199">
        <v>256</v>
      </c>
      <c r="F827" s="196">
        <v>210</v>
      </c>
      <c r="G827" s="200">
        <v>247</v>
      </c>
      <c r="H827" s="198">
        <v>476</v>
      </c>
      <c r="I827" s="199">
        <v>440</v>
      </c>
      <c r="J827" s="196">
        <v>133</v>
      </c>
      <c r="K827" s="197">
        <v>46</v>
      </c>
      <c r="L827" s="198">
        <v>311</v>
      </c>
      <c r="M827" s="196">
        <v>133</v>
      </c>
      <c r="N827" s="201">
        <v>464</v>
      </c>
      <c r="O827" s="204">
        <v>329</v>
      </c>
      <c r="P827" s="196">
        <v>237</v>
      </c>
      <c r="Q827" s="197">
        <v>195</v>
      </c>
      <c r="R827" s="198">
        <v>243</v>
      </c>
      <c r="S827" s="199">
        <v>290</v>
      </c>
      <c r="T827" s="196">
        <v>87</v>
      </c>
      <c r="U827" s="200">
        <v>35</v>
      </c>
      <c r="V827" s="198">
        <v>353</v>
      </c>
      <c r="W827" s="205">
        <v>243</v>
      </c>
      <c r="X827" s="196">
        <v>182</v>
      </c>
      <c r="Y827" s="200">
        <v>131</v>
      </c>
      <c r="Z827" s="198">
        <v>412</v>
      </c>
      <c r="AA827" s="196">
        <v>494</v>
      </c>
      <c r="AB827" s="172">
        <f t="shared" si="15661"/>
        <v>3481</v>
      </c>
      <c r="AC827" s="173">
        <f t="shared" si="15662"/>
        <v>3198</v>
      </c>
      <c r="BI827" s="146" t="s">
        <v>28</v>
      </c>
      <c r="BJ827" s="129">
        <f>B827/B839</f>
        <v>4.0764790764790768E-2</v>
      </c>
      <c r="BK827" s="130">
        <f t="shared" ref="BK827" si="15964">C827/C839</f>
        <v>6.6691436002229237E-2</v>
      </c>
      <c r="BL827" s="131">
        <f t="shared" ref="BL827" si="15965">D827/D839</f>
        <v>5.3106936416184969E-2</v>
      </c>
      <c r="BM827" s="132">
        <f t="shared" ref="BM827" si="15966">E827/E839</f>
        <v>7.893925377736663E-2</v>
      </c>
      <c r="BN827" s="129">
        <f t="shared" ref="BN827" si="15967">F827/F839</f>
        <v>4.3622766929788115E-2</v>
      </c>
      <c r="BO827" s="130">
        <f t="shared" ref="BO827" si="15968">G827/G839</f>
        <v>6.1765441360340088E-2</v>
      </c>
      <c r="BP827" s="131">
        <f t="shared" ref="BP827" si="15969">H827/H839</f>
        <v>6.1786085150571129E-2</v>
      </c>
      <c r="BQ827" s="132">
        <f t="shared" ref="BQ827" si="15970">I827/I839</f>
        <v>5.7986294148655769E-2</v>
      </c>
      <c r="BR827" s="129">
        <f t="shared" ref="BR827" si="15971">J827/J839</f>
        <v>7.2757111597374177E-2</v>
      </c>
      <c r="BS827" s="130">
        <f t="shared" ref="BS827" si="15972">K827/K839</f>
        <v>2.9715762273901807E-2</v>
      </c>
      <c r="BT827" s="131">
        <f t="shared" ref="BT827" si="15973">L827/L839</f>
        <v>9.0066608746017962E-2</v>
      </c>
      <c r="BU827" s="129">
        <f t="shared" ref="BU827" si="15974">M827/M839</f>
        <v>4.1024059222702039E-2</v>
      </c>
      <c r="BV827" s="133">
        <f t="shared" ref="BV827" si="15975">N827/N839</f>
        <v>6.8934779378992714E-2</v>
      </c>
      <c r="BW827" s="134">
        <f t="shared" ref="BW827" si="15976">O827/O839</f>
        <v>4.8936486687490705E-2</v>
      </c>
      <c r="BX827" s="129">
        <f t="shared" ref="BX827" si="15977">P827/P839</f>
        <v>6.4314789687924021E-2</v>
      </c>
      <c r="BY827" s="130">
        <f t="shared" ref="BY827" si="15978">Q827/Q839</f>
        <v>5.0505050505050504E-2</v>
      </c>
      <c r="BZ827" s="131">
        <f t="shared" ref="BZ827" si="15979">R827/R839</f>
        <v>5.8175724203974141E-2</v>
      </c>
      <c r="CA827" s="132">
        <f t="shared" ref="CA827" si="15980">S827/S839</f>
        <v>6.9461077844311381E-2</v>
      </c>
      <c r="CB827" s="129">
        <f t="shared" ref="CB827" si="15981">T827/T839</f>
        <v>8.8324873096446696E-2</v>
      </c>
      <c r="CC827" s="130">
        <f t="shared" ref="CC827" si="15982">U827/U839</f>
        <v>3.604531410916581E-2</v>
      </c>
      <c r="CD827" s="131">
        <f t="shared" ref="CD827" si="15983">V827/V839</f>
        <v>7.6291333477415166E-2</v>
      </c>
      <c r="CE827" s="132">
        <f t="shared" ref="CE827" si="15984">W827/W839</f>
        <v>5.9253840526700803E-2</v>
      </c>
      <c r="CF827" s="129">
        <f t="shared" ref="CF827" si="15985">X827/X839</f>
        <v>5.6207535515750466E-2</v>
      </c>
      <c r="CG827" s="130">
        <f t="shared" ref="CG827" si="15986">Y827/Y839</f>
        <v>4.5676429567642958E-2</v>
      </c>
      <c r="CH827" s="131">
        <f t="shared" ref="CH827" si="15987">Z827/Z839</f>
        <v>6.9115920147626242E-2</v>
      </c>
      <c r="CI827" s="129">
        <f t="shared" ref="CI827" si="15988">AA827/AA839</f>
        <v>6.4031108230719377E-2</v>
      </c>
      <c r="CJ827" s="135">
        <f t="shared" ref="CJ827" si="15989">AB827/AB839</f>
        <v>6.2703773754841027E-2</v>
      </c>
      <c r="CK827" s="136">
        <f t="shared" ref="CK827" si="15990">AC827/AC839</f>
        <v>5.7707923561362034E-2</v>
      </c>
    </row>
    <row r="828" spans="1:89">
      <c r="A828" s="137" t="s">
        <v>29</v>
      </c>
      <c r="B828" s="206">
        <v>299</v>
      </c>
      <c r="C828" s="190">
        <v>470</v>
      </c>
      <c r="D828" s="191">
        <v>159</v>
      </c>
      <c r="E828" s="192">
        <v>258</v>
      </c>
      <c r="F828" s="189">
        <v>310</v>
      </c>
      <c r="G828" s="193">
        <v>354</v>
      </c>
      <c r="H828" s="191">
        <v>501</v>
      </c>
      <c r="I828" s="192">
        <v>656</v>
      </c>
      <c r="J828" s="189">
        <v>197</v>
      </c>
      <c r="K828" s="190">
        <v>53</v>
      </c>
      <c r="L828" s="191">
        <v>338</v>
      </c>
      <c r="M828" s="189">
        <v>149</v>
      </c>
      <c r="N828" s="194">
        <v>512</v>
      </c>
      <c r="O828" s="207">
        <v>377</v>
      </c>
      <c r="P828" s="189">
        <v>304</v>
      </c>
      <c r="Q828" s="190">
        <v>240</v>
      </c>
      <c r="R828" s="191">
        <v>237</v>
      </c>
      <c r="S828" s="192">
        <v>307</v>
      </c>
      <c r="T828" s="189">
        <v>172</v>
      </c>
      <c r="U828" s="193">
        <v>20</v>
      </c>
      <c r="V828" s="191">
        <v>357</v>
      </c>
      <c r="W828" s="208">
        <v>257</v>
      </c>
      <c r="X828" s="189">
        <v>291</v>
      </c>
      <c r="Y828" s="193">
        <v>181</v>
      </c>
      <c r="Z828" s="191">
        <v>408</v>
      </c>
      <c r="AA828" s="189">
        <v>466</v>
      </c>
      <c r="AB828" s="172">
        <f t="shared" si="15661"/>
        <v>4085</v>
      </c>
      <c r="AC828" s="173">
        <f t="shared" si="15662"/>
        <v>3788</v>
      </c>
      <c r="BI828" s="137" t="s">
        <v>29</v>
      </c>
      <c r="BJ828" s="129">
        <f>B828/B839</f>
        <v>5.3932178932178935E-2</v>
      </c>
      <c r="BK828" s="130">
        <f t="shared" ref="BK828" si="15991">C828/C839</f>
        <v>8.7311907858071705E-2</v>
      </c>
      <c r="BL828" s="131">
        <f t="shared" ref="BL828" si="15992">D828/D839</f>
        <v>5.744219653179191E-2</v>
      </c>
      <c r="BM828" s="132">
        <f t="shared" ref="BM828" si="15993">E828/E839</f>
        <v>7.9555966697502312E-2</v>
      </c>
      <c r="BN828" s="129">
        <f t="shared" ref="BN828" si="15994">F828/F839</f>
        <v>6.4395513086830072E-2</v>
      </c>
      <c r="BO828" s="130">
        <f t="shared" ref="BO828" si="15995">G828/G839</f>
        <v>8.8522130532633164E-2</v>
      </c>
      <c r="BP828" s="131">
        <f t="shared" ref="BP828" si="15996">H828/H839</f>
        <v>6.5031152647975071E-2</v>
      </c>
      <c r="BQ828" s="132">
        <f t="shared" ref="BQ828" si="15997">I828/I839</f>
        <v>8.645229309435952E-2</v>
      </c>
      <c r="BR828" s="129">
        <f t="shared" ref="BR828" si="15998">J828/J839</f>
        <v>0.10776805251641138</v>
      </c>
      <c r="BS828" s="130">
        <f t="shared" ref="BS828" si="15999">K828/K839</f>
        <v>3.4237726098191215E-2</v>
      </c>
      <c r="BT828" s="131">
        <f t="shared" ref="BT828" si="16000">L828/L839</f>
        <v>9.7885896322038812E-2</v>
      </c>
      <c r="BU828" s="129">
        <f t="shared" ref="BU828" si="16001">M828/M839</f>
        <v>4.5959284392350398E-2</v>
      </c>
      <c r="BV828" s="133">
        <f t="shared" ref="BV828" si="16002">N828/N839</f>
        <v>7.6065963452681629E-2</v>
      </c>
      <c r="BW828" s="134">
        <f t="shared" ref="BW828" si="16003">O828/O839</f>
        <v>5.6076156477762901E-2</v>
      </c>
      <c r="BX828" s="129">
        <f t="shared" ref="BX828" si="16004">P828/P839</f>
        <v>8.2496607869742195E-2</v>
      </c>
      <c r="BY828" s="130">
        <f t="shared" ref="BY828" si="16005">Q828/Q839</f>
        <v>6.216006216006216E-2</v>
      </c>
      <c r="BZ828" s="131">
        <f t="shared" ref="BZ828" si="16006">R828/R839</f>
        <v>5.6739286569308114E-2</v>
      </c>
      <c r="CA828" s="132">
        <f t="shared" ref="CA828" si="16007">S828/S839</f>
        <v>7.3532934131736533E-2</v>
      </c>
      <c r="CB828" s="129">
        <f t="shared" ref="CB828" si="16008">T828/T839</f>
        <v>0.17461928934010151</v>
      </c>
      <c r="CC828" s="130">
        <f t="shared" ref="CC828" si="16009">U828/U839</f>
        <v>2.0597322348094749E-2</v>
      </c>
      <c r="CD828" s="131">
        <f t="shared" ref="CD828" si="16010">V828/V839</f>
        <v>7.7155824508320731E-2</v>
      </c>
      <c r="CE828" s="132">
        <f t="shared" ref="CE828" si="16011">W828/W839</f>
        <v>6.2667642038527191E-2</v>
      </c>
      <c r="CF828" s="129">
        <f t="shared" ref="CF828" si="16012">X828/X839</f>
        <v>8.9870290302655961E-2</v>
      </c>
      <c r="CG828" s="130">
        <f t="shared" ref="CG828" si="16013">Y828/Y839</f>
        <v>6.3110181311018129E-2</v>
      </c>
      <c r="CH828" s="131">
        <f t="shared" ref="CH828" si="16014">Z828/Z839</f>
        <v>6.8444891796678411E-2</v>
      </c>
      <c r="CI828" s="129">
        <f t="shared" ref="CI828" si="16015">AA828/AA839</f>
        <v>6.0401814646791965E-2</v>
      </c>
      <c r="CJ828" s="135">
        <f t="shared" ref="CJ828" si="16016">AB828/AB839</f>
        <v>7.3583716112762321E-2</v>
      </c>
      <c r="CK828" s="136">
        <f t="shared" ref="CK828" si="16017">AC828/AC839</f>
        <v>6.8354476063301875E-2</v>
      </c>
    </row>
    <row r="829" spans="1:89">
      <c r="A829" s="146" t="s">
        <v>30</v>
      </c>
      <c r="B829" s="203">
        <v>328</v>
      </c>
      <c r="C829" s="197">
        <v>556</v>
      </c>
      <c r="D829" s="198">
        <v>174</v>
      </c>
      <c r="E829" s="199">
        <v>206</v>
      </c>
      <c r="F829" s="196">
        <v>305</v>
      </c>
      <c r="G829" s="200">
        <v>418</v>
      </c>
      <c r="H829" s="198">
        <v>543</v>
      </c>
      <c r="I829" s="199">
        <v>648</v>
      </c>
      <c r="J829" s="196">
        <v>161</v>
      </c>
      <c r="K829" s="197">
        <v>62</v>
      </c>
      <c r="L829" s="198">
        <v>315</v>
      </c>
      <c r="M829" s="196">
        <v>125</v>
      </c>
      <c r="N829" s="201">
        <v>512</v>
      </c>
      <c r="O829" s="204">
        <v>425</v>
      </c>
      <c r="P829" s="196">
        <v>273</v>
      </c>
      <c r="Q829" s="197">
        <v>288</v>
      </c>
      <c r="R829" s="198">
        <v>224</v>
      </c>
      <c r="S829" s="199">
        <v>369</v>
      </c>
      <c r="T829" s="196">
        <v>135</v>
      </c>
      <c r="U829" s="200">
        <v>31</v>
      </c>
      <c r="V829" s="198">
        <v>408</v>
      </c>
      <c r="W829" s="205">
        <v>220</v>
      </c>
      <c r="X829" s="196">
        <v>325</v>
      </c>
      <c r="Y829" s="200">
        <v>219</v>
      </c>
      <c r="Z829" s="198">
        <v>389</v>
      </c>
      <c r="AA829" s="196">
        <v>570</v>
      </c>
      <c r="AB829" s="172">
        <f t="shared" si="15661"/>
        <v>4092</v>
      </c>
      <c r="AC829" s="173">
        <f t="shared" si="15662"/>
        <v>4137</v>
      </c>
      <c r="BI829" s="146" t="s">
        <v>30</v>
      </c>
      <c r="BJ829" s="129">
        <f>B829/B839</f>
        <v>5.916305916305916E-2</v>
      </c>
      <c r="BK829" s="130">
        <f t="shared" ref="BK829" si="16018">C829/C839</f>
        <v>0.10328812929593163</v>
      </c>
      <c r="BL829" s="131">
        <f t="shared" ref="BL829" si="16019">D829/D839</f>
        <v>6.2861271676300581E-2</v>
      </c>
      <c r="BM829" s="132">
        <f t="shared" ref="BM829" si="16020">E829/E839</f>
        <v>6.3521430773974721E-2</v>
      </c>
      <c r="BN829" s="129">
        <f t="shared" ref="BN829" si="16021">F829/F839</f>
        <v>6.3356875778977986E-2</v>
      </c>
      <c r="BO829" s="130">
        <f t="shared" ref="BO829" si="16022">G829/G839</f>
        <v>0.10452613153288322</v>
      </c>
      <c r="BP829" s="131">
        <f t="shared" ref="BP829" si="16023">H829/H839</f>
        <v>7.0482866043613701E-2</v>
      </c>
      <c r="BQ829" s="132">
        <f t="shared" ref="BQ829" si="16024">I829/I839</f>
        <v>8.5397996837111231E-2</v>
      </c>
      <c r="BR829" s="129">
        <f t="shared" ref="BR829" si="16025">J829/J839</f>
        <v>8.8074398249452956E-2</v>
      </c>
      <c r="BS829" s="130">
        <f t="shared" ref="BS829" si="16026">K829/K839</f>
        <v>4.0051679586563305E-2</v>
      </c>
      <c r="BT829" s="131">
        <f t="shared" ref="BT829" si="16027">L829/L839</f>
        <v>9.1225021720243271E-2</v>
      </c>
      <c r="BU829" s="129">
        <f t="shared" ref="BU829" si="16028">M829/M839</f>
        <v>3.8556446637877856E-2</v>
      </c>
      <c r="BV829" s="133">
        <f t="shared" ref="BV829" si="16029">N829/N839</f>
        <v>7.6065963452681629E-2</v>
      </c>
      <c r="BW829" s="134">
        <f t="shared" ref="BW829" si="16030">O829/O839</f>
        <v>6.3215826268035097E-2</v>
      </c>
      <c r="BX829" s="129">
        <f t="shared" ref="BX829" si="16031">P829/P839</f>
        <v>7.4084124830393491E-2</v>
      </c>
      <c r="BY829" s="130">
        <f t="shared" ref="BY829" si="16032">Q829/Q839</f>
        <v>7.4592074592074592E-2</v>
      </c>
      <c r="BZ829" s="131">
        <f t="shared" ref="BZ829" si="16033">R829/R839</f>
        <v>5.3627005027531718E-2</v>
      </c>
      <c r="CA829" s="132">
        <f t="shared" ref="CA829" si="16034">S829/S839</f>
        <v>8.8383233532934133E-2</v>
      </c>
      <c r="CB829" s="129">
        <f t="shared" ref="CB829" si="16035">T829/T839</f>
        <v>0.13705583756345177</v>
      </c>
      <c r="CC829" s="130">
        <f t="shared" ref="CC829" si="16036">U829/U839</f>
        <v>3.1925849639546859E-2</v>
      </c>
      <c r="CD829" s="131">
        <f t="shared" ref="CD829" si="16037">V829/V839</f>
        <v>8.8178085152366539E-2</v>
      </c>
      <c r="CE829" s="132">
        <f t="shared" ref="CE829" si="16038">W829/W839</f>
        <v>5.364545232870032E-2</v>
      </c>
      <c r="CF829" s="129">
        <f t="shared" ref="CF829" si="16039">X829/X839</f>
        <v>0.10037059913526869</v>
      </c>
      <c r="CG829" s="130">
        <f t="shared" ref="CG829" si="16040">Y829/Y839</f>
        <v>7.6359832635983269E-2</v>
      </c>
      <c r="CH829" s="131">
        <f t="shared" ref="CH829" si="16041">Z829/Z839</f>
        <v>6.5257507129676234E-2</v>
      </c>
      <c r="CI829" s="129">
        <f t="shared" ref="CI829" si="16042">AA829/AA839</f>
        <v>7.3882047958522365E-2</v>
      </c>
      <c r="CJ829" s="135">
        <f t="shared" ref="CJ829" si="16043">AB829/AB839</f>
        <v>7.3709808159956772E-2</v>
      </c>
      <c r="CK829" s="136">
        <f t="shared" ref="CK829" si="16044">AC829/AC839</f>
        <v>7.4652182543262904E-2</v>
      </c>
    </row>
    <row r="830" spans="1:89">
      <c r="A830" s="137" t="s">
        <v>31</v>
      </c>
      <c r="B830" s="206">
        <v>396</v>
      </c>
      <c r="C830" s="190">
        <v>464</v>
      </c>
      <c r="D830" s="191">
        <v>144</v>
      </c>
      <c r="E830" s="192">
        <v>281</v>
      </c>
      <c r="F830" s="189">
        <v>201</v>
      </c>
      <c r="G830" s="193">
        <v>431</v>
      </c>
      <c r="H830" s="191">
        <v>499</v>
      </c>
      <c r="I830" s="192">
        <v>648</v>
      </c>
      <c r="J830" s="189">
        <v>132</v>
      </c>
      <c r="K830" s="190">
        <v>66</v>
      </c>
      <c r="L830" s="191">
        <v>306</v>
      </c>
      <c r="M830" s="189">
        <v>107</v>
      </c>
      <c r="N830" s="194">
        <v>594</v>
      </c>
      <c r="O830" s="207">
        <v>395</v>
      </c>
      <c r="P830" s="189">
        <v>199</v>
      </c>
      <c r="Q830" s="190">
        <v>307</v>
      </c>
      <c r="R830" s="191">
        <v>207</v>
      </c>
      <c r="S830" s="192">
        <v>365</v>
      </c>
      <c r="T830" s="189">
        <v>94</v>
      </c>
      <c r="U830" s="193">
        <v>18</v>
      </c>
      <c r="V830" s="191">
        <v>487</v>
      </c>
      <c r="W830" s="208">
        <v>187</v>
      </c>
      <c r="X830" s="189">
        <v>235</v>
      </c>
      <c r="Y830" s="193">
        <v>187</v>
      </c>
      <c r="Z830" s="191">
        <v>281</v>
      </c>
      <c r="AA830" s="189">
        <v>592</v>
      </c>
      <c r="AB830" s="172">
        <f t="shared" si="15661"/>
        <v>3775</v>
      </c>
      <c r="AC830" s="173">
        <f t="shared" si="15662"/>
        <v>4048</v>
      </c>
      <c r="BI830" s="137" t="s">
        <v>31</v>
      </c>
      <c r="BJ830" s="129">
        <f>B830/B839</f>
        <v>7.1428571428571425E-2</v>
      </c>
      <c r="BK830" s="130">
        <f t="shared" ref="BK830" si="16045">C830/C839</f>
        <v>8.6197287757755897E-2</v>
      </c>
      <c r="BL830" s="131">
        <f t="shared" ref="BL830" si="16046">D830/D839</f>
        <v>5.2023121387283239E-2</v>
      </c>
      <c r="BM830" s="132">
        <f t="shared" ref="BM830" si="16047">E830/E839</f>
        <v>8.6648165279062592E-2</v>
      </c>
      <c r="BN830" s="129">
        <f t="shared" ref="BN830" si="16048">F830/F839</f>
        <v>4.1753219775654341E-2</v>
      </c>
      <c r="BO830" s="130">
        <f t="shared" ref="BO830" si="16049">G830/G839</f>
        <v>0.10777694423605902</v>
      </c>
      <c r="BP830" s="131">
        <f t="shared" ref="BP830" si="16050">H830/H839</f>
        <v>6.4771547248182765E-2</v>
      </c>
      <c r="BQ830" s="132">
        <f t="shared" ref="BQ830" si="16051">I830/I839</f>
        <v>8.5397996837111231E-2</v>
      </c>
      <c r="BR830" s="129">
        <f t="shared" ref="BR830" si="16052">J830/J839</f>
        <v>7.2210065645514229E-2</v>
      </c>
      <c r="BS830" s="130">
        <f t="shared" ref="BS830" si="16053">K830/K839</f>
        <v>4.2635658914728682E-2</v>
      </c>
      <c r="BT830" s="131">
        <f t="shared" ref="BT830" si="16054">L830/L839</f>
        <v>8.8618592528236312E-2</v>
      </c>
      <c r="BU830" s="129">
        <f t="shared" ref="BU830" si="16055">M830/M839</f>
        <v>3.300431832202344E-2</v>
      </c>
      <c r="BV830" s="133">
        <f t="shared" ref="BV830" si="16056">N830/N839</f>
        <v>8.824840291190017E-2</v>
      </c>
      <c r="BW830" s="134">
        <f t="shared" ref="BW830" si="16057">O830/O839</f>
        <v>5.8753532649114981E-2</v>
      </c>
      <c r="BX830" s="129">
        <f t="shared" ref="BX830" si="16058">P830/P839</f>
        <v>5.4002713704206243E-2</v>
      </c>
      <c r="BY830" s="130">
        <f t="shared" ref="BY830" si="16059">Q830/Q839</f>
        <v>7.951307951307951E-2</v>
      </c>
      <c r="BZ830" s="131">
        <f t="shared" ref="BZ830" si="16060">R830/R839</f>
        <v>4.9557098395977973E-2</v>
      </c>
      <c r="CA830" s="132">
        <f t="shared" ref="CA830" si="16061">S830/S839</f>
        <v>8.7425149700598809E-2</v>
      </c>
      <c r="CB830" s="129">
        <f t="shared" ref="CB830" si="16062">T830/T839</f>
        <v>9.5431472081218272E-2</v>
      </c>
      <c r="CC830" s="130">
        <f t="shared" ref="CC830" si="16063">U830/U839</f>
        <v>1.8537590113285273E-2</v>
      </c>
      <c r="CD830" s="131">
        <f t="shared" ref="CD830" si="16064">V830/V839</f>
        <v>0.10525178301275125</v>
      </c>
      <c r="CE830" s="132">
        <f t="shared" ref="CE830" si="16065">W830/W839</f>
        <v>4.5598634479395272E-2</v>
      </c>
      <c r="CF830" s="129">
        <f t="shared" ref="CF830" si="16066">X830/X839</f>
        <v>7.2575663990117362E-2</v>
      </c>
      <c r="CG830" s="130">
        <f t="shared" ref="CG830" si="16067">Y830/Y839</f>
        <v>6.5202231520223156E-2</v>
      </c>
      <c r="CH830" s="131">
        <f t="shared" ref="CH830" si="16068">Z830/Z839</f>
        <v>4.7139741654084882E-2</v>
      </c>
      <c r="CI830" s="129">
        <f t="shared" ref="CI830" si="16069">AA830/AA839</f>
        <v>7.6733635774465334E-2</v>
      </c>
      <c r="CJ830" s="135">
        <f t="shared" ref="CJ830" si="16070">AB830/AB839</f>
        <v>6.7999639737008011E-2</v>
      </c>
      <c r="CK830" s="136">
        <f t="shared" ref="CK830" si="16071">AC830/AC839</f>
        <v>7.3046177165851628E-2</v>
      </c>
    </row>
    <row r="831" spans="1:89">
      <c r="A831" s="146" t="s">
        <v>32</v>
      </c>
      <c r="B831" s="203">
        <v>313</v>
      </c>
      <c r="C831" s="197">
        <v>432</v>
      </c>
      <c r="D831" s="198">
        <v>81</v>
      </c>
      <c r="E831" s="199">
        <v>225</v>
      </c>
      <c r="F831" s="196">
        <v>113</v>
      </c>
      <c r="G831" s="200">
        <v>440</v>
      </c>
      <c r="H831" s="198">
        <v>421</v>
      </c>
      <c r="I831" s="199">
        <v>588</v>
      </c>
      <c r="J831" s="196">
        <v>100</v>
      </c>
      <c r="K831" s="197">
        <v>62</v>
      </c>
      <c r="L831" s="198">
        <v>315</v>
      </c>
      <c r="M831" s="196">
        <v>103</v>
      </c>
      <c r="N831" s="201">
        <v>455</v>
      </c>
      <c r="O831" s="204">
        <v>325</v>
      </c>
      <c r="P831" s="196">
        <v>158</v>
      </c>
      <c r="Q831" s="197">
        <v>255</v>
      </c>
      <c r="R831" s="198">
        <v>135</v>
      </c>
      <c r="S831" s="199">
        <v>284</v>
      </c>
      <c r="T831" s="196">
        <v>47</v>
      </c>
      <c r="U831" s="200">
        <v>19</v>
      </c>
      <c r="V831" s="198">
        <v>498</v>
      </c>
      <c r="W831" s="205">
        <v>148</v>
      </c>
      <c r="X831" s="196">
        <v>136</v>
      </c>
      <c r="Y831" s="200">
        <v>200</v>
      </c>
      <c r="Z831" s="198">
        <v>220</v>
      </c>
      <c r="AA831" s="196">
        <v>514</v>
      </c>
      <c r="AB831" s="172">
        <f t="shared" si="15661"/>
        <v>2992</v>
      </c>
      <c r="AC831" s="173">
        <f t="shared" si="15662"/>
        <v>3595</v>
      </c>
      <c r="BI831" s="146" t="s">
        <v>32</v>
      </c>
      <c r="BJ831" s="129">
        <f>B831/B839</f>
        <v>5.6457431457431456E-2</v>
      </c>
      <c r="BK831" s="130">
        <f t="shared" ref="BK831" si="16072">C831/C839</f>
        <v>8.0252647222738255E-2</v>
      </c>
      <c r="BL831" s="131">
        <f t="shared" ref="BL831" si="16073">D831/D839</f>
        <v>2.926300578034682E-2</v>
      </c>
      <c r="BM831" s="132">
        <f t="shared" ref="BM831" si="16074">E831/E839</f>
        <v>6.9380203515263639E-2</v>
      </c>
      <c r="BN831" s="129">
        <f t="shared" ref="BN831" si="16075">F831/F839</f>
        <v>2.3473203157457417E-2</v>
      </c>
      <c r="BO831" s="130">
        <f t="shared" ref="BO831" si="16076">G831/G839</f>
        <v>0.11002750687671918</v>
      </c>
      <c r="BP831" s="131">
        <f t="shared" ref="BP831" si="16077">H831/H839</f>
        <v>5.4646936656282452E-2</v>
      </c>
      <c r="BQ831" s="132">
        <f t="shared" ref="BQ831" si="16078">I831/I839</f>
        <v>7.7490774907749083E-2</v>
      </c>
      <c r="BR831" s="129">
        <f t="shared" ref="BR831" si="16079">J831/J839</f>
        <v>5.4704595185995623E-2</v>
      </c>
      <c r="BS831" s="130">
        <f t="shared" ref="BS831" si="16080">K831/K839</f>
        <v>4.0051679586563305E-2</v>
      </c>
      <c r="BT831" s="131">
        <f t="shared" ref="BT831" si="16081">L831/L839</f>
        <v>9.1225021720243271E-2</v>
      </c>
      <c r="BU831" s="129">
        <f t="shared" ref="BU831" si="16082">M831/M839</f>
        <v>3.1770512029611349E-2</v>
      </c>
      <c r="BV831" s="133">
        <f t="shared" ref="BV831" si="16083">N831/N839</f>
        <v>6.7597682365176048E-2</v>
      </c>
      <c r="BW831" s="134">
        <f t="shared" ref="BW831" si="16084">O831/O839</f>
        <v>4.8341514204968017E-2</v>
      </c>
      <c r="BX831" s="129">
        <f t="shared" ref="BX831" si="16085">P831/P839</f>
        <v>4.2876526458616011E-2</v>
      </c>
      <c r="BY831" s="130">
        <f t="shared" ref="BY831" si="16086">Q831/Q839</f>
        <v>6.6045066045066048E-2</v>
      </c>
      <c r="BZ831" s="131">
        <f t="shared" ref="BZ831" si="16087">R831/R839</f>
        <v>3.2319846779985638E-2</v>
      </c>
      <c r="CA831" s="132">
        <f t="shared" ref="CA831" si="16088">S831/S839</f>
        <v>6.8023952095808388E-2</v>
      </c>
      <c r="CB831" s="129">
        <f t="shared" ref="CB831" si="16089">T831/T839</f>
        <v>4.7715736040609136E-2</v>
      </c>
      <c r="CC831" s="130">
        <f t="shared" ref="CC831" si="16090">U831/U839</f>
        <v>1.9567456230690009E-2</v>
      </c>
      <c r="CD831" s="131">
        <f t="shared" ref="CD831" si="16091">V831/V839</f>
        <v>0.10762913334774152</v>
      </c>
      <c r="CE831" s="132">
        <f t="shared" ref="CE831" si="16092">W831/W839</f>
        <v>3.6088758839307483E-2</v>
      </c>
      <c r="CF831" s="129">
        <f t="shared" ref="CF831" si="16093">X831/X839</f>
        <v>4.2001235330450894E-2</v>
      </c>
      <c r="CG831" s="130">
        <f t="shared" ref="CG831" si="16094">Y831/Y839</f>
        <v>6.9735006973500699E-2</v>
      </c>
      <c r="CH831" s="131">
        <f t="shared" ref="CH831" si="16095">Z831/Z839</f>
        <v>3.6906559302130514E-2</v>
      </c>
      <c r="CI831" s="129">
        <f t="shared" ref="CI831" si="16096">AA831/AA839</f>
        <v>6.6623460790667527E-2</v>
      </c>
      <c r="CJ831" s="135">
        <f t="shared" ref="CJ831" si="16097">AB831/AB839</f>
        <v>5.3895343600828607E-2</v>
      </c>
      <c r="CK831" s="136">
        <f t="shared" ref="CK831" si="16098">AC831/AC839</f>
        <v>6.4871790244870706E-2</v>
      </c>
    </row>
    <row r="832" spans="1:89">
      <c r="A832" s="137" t="s">
        <v>33</v>
      </c>
      <c r="B832" s="206">
        <v>164</v>
      </c>
      <c r="C832" s="190">
        <v>272</v>
      </c>
      <c r="D832" s="191">
        <v>46</v>
      </c>
      <c r="E832" s="192">
        <v>197</v>
      </c>
      <c r="F832" s="189">
        <v>92</v>
      </c>
      <c r="G832" s="193">
        <v>223</v>
      </c>
      <c r="H832" s="191">
        <v>201</v>
      </c>
      <c r="I832" s="192">
        <v>326</v>
      </c>
      <c r="J832" s="189">
        <v>50</v>
      </c>
      <c r="K832" s="190">
        <v>35</v>
      </c>
      <c r="L832" s="191">
        <v>297</v>
      </c>
      <c r="M832" s="189">
        <v>65</v>
      </c>
      <c r="N832" s="194">
        <v>310</v>
      </c>
      <c r="O832" s="207">
        <v>200</v>
      </c>
      <c r="P832" s="189">
        <v>78</v>
      </c>
      <c r="Q832" s="190">
        <v>188</v>
      </c>
      <c r="R832" s="191">
        <v>125</v>
      </c>
      <c r="S832" s="192">
        <v>188</v>
      </c>
      <c r="T832" s="189">
        <v>33</v>
      </c>
      <c r="U832" s="193">
        <v>13</v>
      </c>
      <c r="V832" s="191">
        <v>292</v>
      </c>
      <c r="W832" s="208">
        <v>115</v>
      </c>
      <c r="X832" s="189">
        <v>88</v>
      </c>
      <c r="Y832" s="193">
        <v>70</v>
      </c>
      <c r="Z832" s="191">
        <v>177</v>
      </c>
      <c r="AA832" s="189">
        <v>301</v>
      </c>
      <c r="AB832" s="172">
        <f t="shared" si="15661"/>
        <v>1953</v>
      </c>
      <c r="AC832" s="173">
        <f t="shared" si="15662"/>
        <v>2193</v>
      </c>
      <c r="BI832" s="137" t="s">
        <v>33</v>
      </c>
      <c r="BJ832" s="129">
        <f>B832/B839</f>
        <v>2.958152958152958E-2</v>
      </c>
      <c r="BK832" s="130">
        <f t="shared" ref="BK832" si="16099">C832/C839</f>
        <v>5.0529444547650008E-2</v>
      </c>
      <c r="BL832" s="131">
        <f t="shared" ref="BL832" si="16100">D832/D839</f>
        <v>1.6618497109826588E-2</v>
      </c>
      <c r="BM832" s="132">
        <f t="shared" ref="BM832" si="16101">E832/E839</f>
        <v>6.0746222633364169E-2</v>
      </c>
      <c r="BN832" s="129">
        <f t="shared" ref="BN832" si="16102">F832/F839</f>
        <v>1.9110926464478605E-2</v>
      </c>
      <c r="BO832" s="130">
        <f t="shared" ref="BO832" si="16103">G832/G839</f>
        <v>5.5763940985246313E-2</v>
      </c>
      <c r="BP832" s="131">
        <f t="shared" ref="BP832" si="16104">H832/H839</f>
        <v>2.6090342679127725E-2</v>
      </c>
      <c r="BQ832" s="132">
        <f t="shared" ref="BQ832" si="16105">I832/I839</f>
        <v>4.2962572482867688E-2</v>
      </c>
      <c r="BR832" s="129">
        <f t="shared" ref="BR832" si="16106">J832/J839</f>
        <v>2.7352297592997812E-2</v>
      </c>
      <c r="BS832" s="130">
        <f t="shared" ref="BS832" si="16107">K832/K839</f>
        <v>2.2609819121447029E-2</v>
      </c>
      <c r="BT832" s="131">
        <f t="shared" ref="BT832" si="16108">L832/L839</f>
        <v>8.6012163336229366E-2</v>
      </c>
      <c r="BU832" s="129">
        <f t="shared" ref="BU832" si="16109">M832/M839</f>
        <v>2.0049352251696483E-2</v>
      </c>
      <c r="BV832" s="133">
        <f t="shared" ref="BV832" si="16110">N832/N839</f>
        <v>4.6055563809240828E-2</v>
      </c>
      <c r="BW832" s="134">
        <f t="shared" ref="BW832" si="16111">O832/O839</f>
        <v>2.9748624126134167E-2</v>
      </c>
      <c r="BX832" s="129">
        <f t="shared" ref="BX832" si="16112">P832/P839</f>
        <v>2.1166892808683852E-2</v>
      </c>
      <c r="BY832" s="130">
        <f t="shared" ref="BY832" si="16113">Q832/Q839</f>
        <v>4.8692048692048691E-2</v>
      </c>
      <c r="BZ832" s="131">
        <f t="shared" ref="BZ832" si="16114">R832/R839</f>
        <v>2.9925784055542255E-2</v>
      </c>
      <c r="CA832" s="132">
        <f t="shared" ref="CA832" si="16115">S832/S839</f>
        <v>4.5029940119760477E-2</v>
      </c>
      <c r="CB832" s="129">
        <f t="shared" ref="CB832" si="16116">T832/T839</f>
        <v>3.3502538071065992E-2</v>
      </c>
      <c r="CC832" s="130">
        <f t="shared" ref="CC832" si="16117">U832/U839</f>
        <v>1.3388259526261586E-2</v>
      </c>
      <c r="CD832" s="131">
        <f t="shared" ref="CD832" si="16118">V832/V839</f>
        <v>6.3107845256105466E-2</v>
      </c>
      <c r="CE832" s="132">
        <f t="shared" ref="CE832" si="16119">W832/W839</f>
        <v>2.8041940990002439E-2</v>
      </c>
      <c r="CF832" s="129">
        <f t="shared" ref="CF832" si="16120">X832/X839</f>
        <v>2.7177269919703522E-2</v>
      </c>
      <c r="CG832" s="130">
        <f t="shared" ref="CG832" si="16121">Y832/Y839</f>
        <v>2.4407252440725245E-2</v>
      </c>
      <c r="CH832" s="131">
        <f t="shared" ref="CH832" si="16122">Z832/Z839</f>
        <v>2.9693004529441368E-2</v>
      </c>
      <c r="CI832" s="129">
        <f t="shared" ref="CI832" si="16123">AA832/AA839</f>
        <v>3.9014906027219701E-2</v>
      </c>
      <c r="CJ832" s="135">
        <f t="shared" ref="CJ832" si="16124">AB832/AB839</f>
        <v>3.5179681167252091E-2</v>
      </c>
      <c r="CK832" s="136">
        <f t="shared" ref="CK832" si="16125">AC832/AC839</f>
        <v>3.9572694299583162E-2</v>
      </c>
    </row>
    <row r="833" spans="1:89">
      <c r="A833" s="146" t="s">
        <v>34</v>
      </c>
      <c r="B833" s="203">
        <v>10</v>
      </c>
      <c r="C833" s="197">
        <v>150</v>
      </c>
      <c r="D833" s="198">
        <v>14</v>
      </c>
      <c r="E833" s="199">
        <v>83</v>
      </c>
      <c r="F833" s="196">
        <v>18</v>
      </c>
      <c r="G833" s="200">
        <v>95</v>
      </c>
      <c r="H833" s="198">
        <v>40</v>
      </c>
      <c r="I833" s="199">
        <v>123</v>
      </c>
      <c r="J833" s="196">
        <v>7</v>
      </c>
      <c r="K833" s="197">
        <v>15</v>
      </c>
      <c r="L833" s="198">
        <v>59</v>
      </c>
      <c r="M833" s="196">
        <v>31</v>
      </c>
      <c r="N833" s="201">
        <v>64</v>
      </c>
      <c r="O833" s="204">
        <v>64</v>
      </c>
      <c r="P833" s="196">
        <v>33</v>
      </c>
      <c r="Q833" s="197">
        <v>68</v>
      </c>
      <c r="R833" s="198">
        <v>34</v>
      </c>
      <c r="S833" s="199">
        <v>79</v>
      </c>
      <c r="T833" s="196">
        <v>17</v>
      </c>
      <c r="U833" s="200">
        <v>11</v>
      </c>
      <c r="V833" s="198">
        <v>64</v>
      </c>
      <c r="W833" s="205">
        <v>45</v>
      </c>
      <c r="X833" s="196">
        <v>30</v>
      </c>
      <c r="Y833" s="200">
        <v>77</v>
      </c>
      <c r="Z833" s="198">
        <v>83</v>
      </c>
      <c r="AA833" s="196">
        <v>229</v>
      </c>
      <c r="AB833" s="172">
        <f t="shared" si="15661"/>
        <v>473</v>
      </c>
      <c r="AC833" s="173">
        <f t="shared" si="15662"/>
        <v>1070</v>
      </c>
      <c r="BI833" s="146" t="s">
        <v>34</v>
      </c>
      <c r="BJ833" s="129">
        <f>B833/B839</f>
        <v>1.8037518037518038E-3</v>
      </c>
      <c r="BK833" s="130">
        <f t="shared" ref="BK833" si="16126">C833/C839</f>
        <v>2.7865502507895226E-2</v>
      </c>
      <c r="BL833" s="131">
        <f t="shared" ref="BL833" si="16127">D833/D839</f>
        <v>5.0578034682080926E-3</v>
      </c>
      <c r="BM833" s="132">
        <f t="shared" ref="BM833" si="16128">E833/E839</f>
        <v>2.5593586185630589E-2</v>
      </c>
      <c r="BN833" s="129">
        <f t="shared" ref="BN833" si="16129">F833/F839</f>
        <v>3.7390943082675531E-3</v>
      </c>
      <c r="BO833" s="130">
        <f t="shared" ref="BO833" si="16130">G833/G839</f>
        <v>2.3755938984746188E-2</v>
      </c>
      <c r="BP833" s="131">
        <f t="shared" ref="BP833" si="16131">H833/H839</f>
        <v>5.1921079958463139E-3</v>
      </c>
      <c r="BQ833" s="132">
        <f t="shared" ref="BQ833" si="16132">I833/I839</f>
        <v>1.6209804955192409E-2</v>
      </c>
      <c r="BR833" s="129">
        <f t="shared" ref="BR833" si="16133">J833/J839</f>
        <v>3.8293216630196935E-3</v>
      </c>
      <c r="BS833" s="130">
        <f t="shared" ref="BS833" si="16134">K833/K839</f>
        <v>9.6899224806201549E-3</v>
      </c>
      <c r="BT833" s="131">
        <f t="shared" ref="BT833" si="16135">L833/L839</f>
        <v>1.7086591369823344E-2</v>
      </c>
      <c r="BU833" s="129">
        <f t="shared" ref="BU833" si="16136">M833/M839</f>
        <v>9.5619987661937078E-3</v>
      </c>
      <c r="BV833" s="133">
        <f t="shared" ref="BV833" si="16137">N833/N839</f>
        <v>9.5082454315852036E-3</v>
      </c>
      <c r="BW833" s="134">
        <f t="shared" ref="BW833" si="16138">O833/O839</f>
        <v>9.5195597203629329E-3</v>
      </c>
      <c r="BX833" s="129">
        <f t="shared" ref="BX833" si="16139">P833/P839</f>
        <v>8.9552238805970154E-3</v>
      </c>
      <c r="BY833" s="130">
        <f t="shared" ref="BY833" si="16140">Q833/Q839</f>
        <v>1.7612017612017611E-2</v>
      </c>
      <c r="BZ833" s="131">
        <f t="shared" ref="BZ833" si="16141">R833/R839</f>
        <v>8.1398132631074933E-3</v>
      </c>
      <c r="CA833" s="132">
        <f t="shared" ref="CA833" si="16142">S833/S839</f>
        <v>1.8922155688622756E-2</v>
      </c>
      <c r="CB833" s="129">
        <f t="shared" ref="CB833" si="16143">T833/T839</f>
        <v>1.7258883248730966E-2</v>
      </c>
      <c r="CC833" s="130">
        <f t="shared" ref="CC833" si="16144">U833/U839</f>
        <v>1.132852729145211E-2</v>
      </c>
      <c r="CD833" s="131">
        <f t="shared" ref="CD833" si="16145">V833/V839</f>
        <v>1.383185649448887E-2</v>
      </c>
      <c r="CE833" s="132">
        <f t="shared" ref="CE833" si="16146">W833/W839</f>
        <v>1.0972933430870519E-2</v>
      </c>
      <c r="CF833" s="129">
        <f t="shared" ref="CF833" si="16147">X833/X839</f>
        <v>9.2649783817171094E-3</v>
      </c>
      <c r="CG833" s="130">
        <f t="shared" ref="CG833" si="16148">Y833/Y839</f>
        <v>2.6847977684797769E-2</v>
      </c>
      <c r="CH833" s="131">
        <f t="shared" ref="CH833" si="16149">Z833/Z839</f>
        <v>1.3923838282167422E-2</v>
      </c>
      <c r="CI833" s="129">
        <f t="shared" ref="CI833" si="16150">AA833/AA839</f>
        <v>2.9682436811406351E-2</v>
      </c>
      <c r="CJ833" s="135">
        <f t="shared" ref="CJ833" si="16151">AB833/AB839</f>
        <v>8.5202197604251108E-3</v>
      </c>
      <c r="CK833" s="136">
        <f t="shared" ref="CK833" si="16152">AC833/AC839</f>
        <v>1.9308154537416317E-2</v>
      </c>
    </row>
    <row r="834" spans="1:89">
      <c r="A834" s="137" t="s">
        <v>35</v>
      </c>
      <c r="B834" s="206">
        <v>0</v>
      </c>
      <c r="C834" s="190">
        <v>24</v>
      </c>
      <c r="D834" s="191">
        <v>0</v>
      </c>
      <c r="E834" s="192">
        <v>25</v>
      </c>
      <c r="F834" s="189">
        <v>1</v>
      </c>
      <c r="G834" s="193">
        <v>12</v>
      </c>
      <c r="H834" s="191">
        <v>8</v>
      </c>
      <c r="I834" s="192">
        <v>11</v>
      </c>
      <c r="J834" s="189">
        <v>1</v>
      </c>
      <c r="K834" s="190">
        <v>2</v>
      </c>
      <c r="L834" s="191">
        <v>9</v>
      </c>
      <c r="M834" s="189">
        <v>0</v>
      </c>
      <c r="N834" s="194">
        <v>8</v>
      </c>
      <c r="O834" s="207">
        <v>11</v>
      </c>
      <c r="P834" s="189">
        <v>3</v>
      </c>
      <c r="Q834" s="190">
        <v>1</v>
      </c>
      <c r="R834" s="191">
        <v>3</v>
      </c>
      <c r="S834" s="192">
        <v>2</v>
      </c>
      <c r="T834" s="189">
        <v>3</v>
      </c>
      <c r="U834" s="193">
        <v>1</v>
      </c>
      <c r="V834" s="191">
        <v>2</v>
      </c>
      <c r="W834" s="208">
        <v>1</v>
      </c>
      <c r="X834" s="189">
        <v>0</v>
      </c>
      <c r="Y834" s="193">
        <v>5</v>
      </c>
      <c r="Z834" s="191">
        <v>2</v>
      </c>
      <c r="AA834" s="189">
        <v>16</v>
      </c>
      <c r="AB834" s="172">
        <f t="shared" si="15661"/>
        <v>40</v>
      </c>
      <c r="AC834" s="173">
        <f t="shared" si="15662"/>
        <v>111</v>
      </c>
      <c r="BI834" s="137" t="s">
        <v>35</v>
      </c>
      <c r="BJ834" s="129">
        <f>B834/B839</f>
        <v>0</v>
      </c>
      <c r="BK834" s="130">
        <f t="shared" ref="BK834" si="16153">C834/C839</f>
        <v>4.4584804012632361E-3</v>
      </c>
      <c r="BL834" s="131">
        <f t="shared" ref="BL834" si="16154">D834/D839</f>
        <v>0</v>
      </c>
      <c r="BM834" s="132">
        <f t="shared" ref="BM834" si="16155">E834/E839</f>
        <v>7.7089115016959605E-3</v>
      </c>
      <c r="BN834" s="129">
        <f t="shared" ref="BN834" si="16156">F834/F839</f>
        <v>2.0772746157041961E-4</v>
      </c>
      <c r="BO834" s="130">
        <f t="shared" ref="BO834" si="16157">G834/G839</f>
        <v>3.0007501875468868E-3</v>
      </c>
      <c r="BP834" s="131">
        <f t="shared" ref="BP834" si="16158">H834/H839</f>
        <v>1.0384215991692627E-3</v>
      </c>
      <c r="BQ834" s="132">
        <f t="shared" ref="BQ834" si="16159">I834/I839</f>
        <v>1.4496573537163943E-3</v>
      </c>
      <c r="BR834" s="129">
        <f t="shared" ref="BR834" si="16160">J834/J839</f>
        <v>5.4704595185995622E-4</v>
      </c>
      <c r="BS834" s="130">
        <f t="shared" ref="BS834" si="16161">K834/K839</f>
        <v>1.2919896640826874E-3</v>
      </c>
      <c r="BT834" s="131">
        <f t="shared" ref="BT834" si="16162">L834/L839</f>
        <v>2.6064291920069507E-3</v>
      </c>
      <c r="BU834" s="129">
        <f t="shared" ref="BU834" si="16163">M834/M839</f>
        <v>0</v>
      </c>
      <c r="BV834" s="133">
        <f t="shared" ref="BV834" si="16164">N834/N839</f>
        <v>1.1885306789481504E-3</v>
      </c>
      <c r="BW834" s="134">
        <f t="shared" ref="BW834" si="16165">O834/O839</f>
        <v>1.6361743269373791E-3</v>
      </c>
      <c r="BX834" s="129">
        <f t="shared" ref="BX834" si="16166">P834/P839</f>
        <v>8.1411126187245586E-4</v>
      </c>
      <c r="BY834" s="130">
        <f t="shared" ref="BY834" si="16167">Q834/Q839</f>
        <v>2.5900025900025902E-4</v>
      </c>
      <c r="BZ834" s="131">
        <f t="shared" ref="BZ834" si="16168">R834/R839</f>
        <v>7.1821881733301416E-4</v>
      </c>
      <c r="CA834" s="132">
        <f t="shared" ref="CA834" si="16169">S834/S839</f>
        <v>4.7904191616766467E-4</v>
      </c>
      <c r="CB834" s="129">
        <f t="shared" ref="CB834" si="16170">T834/T839</f>
        <v>3.0456852791878172E-3</v>
      </c>
      <c r="CC834" s="130">
        <f t="shared" ref="CC834" si="16171">U834/U839</f>
        <v>1.0298661174047373E-3</v>
      </c>
      <c r="CD834" s="131">
        <f t="shared" ref="CD834" si="16172">V834/V839</f>
        <v>4.3224551545277719E-4</v>
      </c>
      <c r="CE834" s="132">
        <f t="shared" ref="CE834" si="16173">W834/W839</f>
        <v>2.43842965130456E-4</v>
      </c>
      <c r="CF834" s="129">
        <f t="shared" ref="CF834" si="16174">X834/X839</f>
        <v>0</v>
      </c>
      <c r="CG834" s="130">
        <f t="shared" ref="CG834" si="16175">Y834/Y839</f>
        <v>1.7433751743375174E-3</v>
      </c>
      <c r="CH834" s="131">
        <f t="shared" ref="CH834" si="16176">Z834/Z839</f>
        <v>3.3551417547391375E-4</v>
      </c>
      <c r="CI834" s="129">
        <f t="shared" ref="CI834" si="16177">AA834/AA839</f>
        <v>2.0738820479585226E-3</v>
      </c>
      <c r="CJ834" s="135">
        <f t="shared" ref="CJ834" si="16178">AB834/AB839</f>
        <v>7.2052598396829689E-4</v>
      </c>
      <c r="CK834" s="136">
        <f t="shared" ref="CK834" si="16179">AC834/AC839</f>
        <v>2.0029954707039355E-3</v>
      </c>
    </row>
    <row r="835" spans="1:89">
      <c r="A835" s="146" t="s">
        <v>36</v>
      </c>
      <c r="B835" s="203">
        <v>0</v>
      </c>
      <c r="C835" s="197">
        <v>1</v>
      </c>
      <c r="D835" s="198">
        <v>0</v>
      </c>
      <c r="E835" s="199">
        <v>0</v>
      </c>
      <c r="F835" s="196">
        <v>0</v>
      </c>
      <c r="G835" s="200">
        <v>0</v>
      </c>
      <c r="H835" s="198">
        <v>0</v>
      </c>
      <c r="I835" s="199">
        <v>0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2">
        <f t="shared" si="15661"/>
        <v>0</v>
      </c>
      <c r="AC835" s="173">
        <f t="shared" si="15662"/>
        <v>1</v>
      </c>
      <c r="BI835" s="146" t="s">
        <v>36</v>
      </c>
      <c r="BJ835" s="129">
        <f>B835/B839</f>
        <v>0</v>
      </c>
      <c r="BK835" s="130">
        <f t="shared" ref="BK835" si="16180">C835/C839</f>
        <v>1.8577001671930151E-4</v>
      </c>
      <c r="BL835" s="131">
        <f t="shared" ref="BL835" si="16181">D835/D839</f>
        <v>0</v>
      </c>
      <c r="BM835" s="132">
        <f t="shared" ref="BM835" si="16182">E835/E839</f>
        <v>0</v>
      </c>
      <c r="BN835" s="129">
        <f t="shared" ref="BN835" si="16183">F835/F839</f>
        <v>0</v>
      </c>
      <c r="BO835" s="130">
        <f t="shared" ref="BO835" si="16184">G835/G839</f>
        <v>0</v>
      </c>
      <c r="BP835" s="131">
        <f t="shared" ref="BP835" si="16185">H835/H839</f>
        <v>0</v>
      </c>
      <c r="BQ835" s="132">
        <f t="shared" ref="BQ835" si="16186">I835/I839</f>
        <v>0</v>
      </c>
      <c r="BR835" s="129">
        <f t="shared" ref="BR835" si="16187">J835/J839</f>
        <v>0</v>
      </c>
      <c r="BS835" s="130">
        <f t="shared" ref="BS835" si="16188">K835/K839</f>
        <v>0</v>
      </c>
      <c r="BT835" s="131">
        <f t="shared" ref="BT835" si="16189">L835/L839</f>
        <v>0</v>
      </c>
      <c r="BU835" s="129">
        <f t="shared" ref="BU835" si="16190">M835/M839</f>
        <v>0</v>
      </c>
      <c r="BV835" s="133">
        <f t="shared" ref="BV835" si="16191">N835/N839</f>
        <v>0</v>
      </c>
      <c r="BW835" s="134">
        <f t="shared" ref="BW835" si="16192">O835/O839</f>
        <v>0</v>
      </c>
      <c r="BX835" s="129">
        <f t="shared" ref="BX835" si="16193">P835/P839</f>
        <v>0</v>
      </c>
      <c r="BY835" s="130">
        <f t="shared" ref="BY835" si="16194">Q835/Q839</f>
        <v>0</v>
      </c>
      <c r="BZ835" s="131">
        <f t="shared" ref="BZ835" si="16195">R835/R839</f>
        <v>0</v>
      </c>
      <c r="CA835" s="132">
        <f t="shared" ref="CA835" si="16196">S835/S839</f>
        <v>0</v>
      </c>
      <c r="CB835" s="129">
        <f t="shared" ref="CB835" si="16197">T835/T839</f>
        <v>0</v>
      </c>
      <c r="CC835" s="130">
        <f t="shared" ref="CC835" si="16198">U835/U839</f>
        <v>0</v>
      </c>
      <c r="CD835" s="131">
        <f t="shared" ref="CD835" si="16199">V835/V839</f>
        <v>0</v>
      </c>
      <c r="CE835" s="132">
        <f t="shared" ref="CE835" si="16200">W835/W839</f>
        <v>0</v>
      </c>
      <c r="CF835" s="129">
        <f t="shared" ref="CF835" si="16201">X835/X839</f>
        <v>0</v>
      </c>
      <c r="CG835" s="130">
        <f t="shared" ref="CG835" si="16202">Y835/Y839</f>
        <v>0</v>
      </c>
      <c r="CH835" s="131">
        <f t="shared" ref="CH835" si="16203">Z835/Z839</f>
        <v>0</v>
      </c>
      <c r="CI835" s="129">
        <f t="shared" ref="CI835" si="16204">AA835/AA839</f>
        <v>0</v>
      </c>
      <c r="CJ835" s="135">
        <f t="shared" ref="CJ835" si="16205">AB835/AB839</f>
        <v>0</v>
      </c>
      <c r="CK835" s="136">
        <f t="shared" ref="CK835" si="16206">AC835/AC839</f>
        <v>1.8045004240575997E-5</v>
      </c>
    </row>
    <row r="836" spans="1:89">
      <c r="A836" s="137" t="s">
        <v>37</v>
      </c>
      <c r="B836" s="59"/>
      <c r="C836" s="60"/>
      <c r="D836" s="139"/>
      <c r="E836" s="140"/>
      <c r="F836" s="138"/>
      <c r="G836" s="141"/>
      <c r="H836" s="139"/>
      <c r="I836" s="140"/>
      <c r="J836" s="138"/>
      <c r="K836" s="141"/>
      <c r="L836" s="139"/>
      <c r="M836" s="138"/>
      <c r="N836" s="142"/>
      <c r="O836" s="143"/>
      <c r="P836" s="138"/>
      <c r="Q836" s="141"/>
      <c r="R836" s="139"/>
      <c r="S836" s="140"/>
      <c r="T836" s="138"/>
      <c r="U836" s="141"/>
      <c r="V836" s="139"/>
      <c r="W836" s="140"/>
      <c r="X836" s="138"/>
      <c r="Y836" s="141"/>
      <c r="Z836" s="144"/>
      <c r="AA836" s="145"/>
      <c r="AB836" s="172"/>
      <c r="AC836" s="173"/>
      <c r="BI836" s="137" t="s">
        <v>37</v>
      </c>
      <c r="BJ836" s="129">
        <f>B836/B839</f>
        <v>0</v>
      </c>
      <c r="BK836" s="130">
        <f t="shared" ref="BK836" si="16207">C836/C839</f>
        <v>0</v>
      </c>
      <c r="BL836" s="131">
        <f t="shared" ref="BL836" si="16208">D836/D839</f>
        <v>0</v>
      </c>
      <c r="BM836" s="132">
        <f t="shared" ref="BM836" si="16209">E836/E839</f>
        <v>0</v>
      </c>
      <c r="BN836" s="129">
        <f t="shared" ref="BN836" si="16210">F836/F839</f>
        <v>0</v>
      </c>
      <c r="BO836" s="130">
        <f t="shared" ref="BO836" si="16211">G836/G839</f>
        <v>0</v>
      </c>
      <c r="BP836" s="131">
        <f t="shared" ref="BP836" si="16212">H836/H839</f>
        <v>0</v>
      </c>
      <c r="BQ836" s="132">
        <f t="shared" ref="BQ836" si="16213">I836/I839</f>
        <v>0</v>
      </c>
      <c r="BR836" s="129">
        <f t="shared" ref="BR836" si="16214">J836/J839</f>
        <v>0</v>
      </c>
      <c r="BS836" s="130">
        <f t="shared" ref="BS836" si="16215">K836/K839</f>
        <v>0</v>
      </c>
      <c r="BT836" s="131">
        <f t="shared" ref="BT836" si="16216">L836/L839</f>
        <v>0</v>
      </c>
      <c r="BU836" s="129">
        <f t="shared" ref="BU836" si="16217">M836/M839</f>
        <v>0</v>
      </c>
      <c r="BV836" s="133">
        <f t="shared" ref="BV836" si="16218">N836/N839</f>
        <v>0</v>
      </c>
      <c r="BW836" s="134">
        <f t="shared" ref="BW836" si="16219">O836/O839</f>
        <v>0</v>
      </c>
      <c r="BX836" s="129">
        <f t="shared" ref="BX836" si="16220">P836/P839</f>
        <v>0</v>
      </c>
      <c r="BY836" s="130">
        <f t="shared" ref="BY836" si="16221">Q836/Q839</f>
        <v>0</v>
      </c>
      <c r="BZ836" s="131">
        <f t="shared" ref="BZ836" si="16222">R836/R839</f>
        <v>0</v>
      </c>
      <c r="CA836" s="132">
        <f t="shared" ref="CA836" si="16223">S836/S839</f>
        <v>0</v>
      </c>
      <c r="CB836" s="129">
        <f t="shared" ref="CB836" si="16224">T836/T839</f>
        <v>0</v>
      </c>
      <c r="CC836" s="130">
        <f t="shared" ref="CC836" si="16225">U836/U839</f>
        <v>0</v>
      </c>
      <c r="CD836" s="131">
        <f t="shared" ref="CD836" si="16226">V836/V839</f>
        <v>0</v>
      </c>
      <c r="CE836" s="132">
        <f t="shared" ref="CE836" si="16227">W836/W839</f>
        <v>0</v>
      </c>
      <c r="CF836" s="129">
        <f t="shared" ref="CF836" si="16228">X836/X839</f>
        <v>0</v>
      </c>
      <c r="CG836" s="130">
        <f t="shared" ref="CG836" si="16229">Y836/Y839</f>
        <v>0</v>
      </c>
      <c r="CH836" s="131">
        <f t="shared" ref="CH836" si="16230">Z836/Z839</f>
        <v>0</v>
      </c>
      <c r="CI836" s="129">
        <f t="shared" ref="CI836" si="16231">AA836/AA839</f>
        <v>0</v>
      </c>
      <c r="CJ836" s="135">
        <f t="shared" ref="CJ836" si="16232">AB836/AB839</f>
        <v>0</v>
      </c>
      <c r="CK836" s="136">
        <f t="shared" ref="CK836" si="16233">AC836/AC839</f>
        <v>0</v>
      </c>
    </row>
    <row r="837" spans="1:89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/>
      <c r="AC837" s="173"/>
      <c r="BI837" s="146" t="s">
        <v>38</v>
      </c>
      <c r="BJ837" s="129">
        <f>B837/B839</f>
        <v>0</v>
      </c>
      <c r="BK837" s="130">
        <f t="shared" ref="BK837" si="16234">C837/C839</f>
        <v>0</v>
      </c>
      <c r="BL837" s="131">
        <f t="shared" ref="BL837" si="16235">D837/D839</f>
        <v>0</v>
      </c>
      <c r="BM837" s="132">
        <f t="shared" ref="BM837" si="16236">E837/E839</f>
        <v>0</v>
      </c>
      <c r="BN837" s="129">
        <f t="shared" ref="BN837" si="16237">F837/F839</f>
        <v>0</v>
      </c>
      <c r="BO837" s="130">
        <f t="shared" ref="BO837" si="16238">G837/G839</f>
        <v>0</v>
      </c>
      <c r="BP837" s="131">
        <f t="shared" ref="BP837" si="16239">H837/H839</f>
        <v>0</v>
      </c>
      <c r="BQ837" s="132">
        <f t="shared" ref="BQ837" si="16240">I837/I839</f>
        <v>0</v>
      </c>
      <c r="BR837" s="129">
        <f t="shared" ref="BR837" si="16241">J837/J839</f>
        <v>0</v>
      </c>
      <c r="BS837" s="130">
        <f t="shared" ref="BS837" si="16242">K837/K839</f>
        <v>0</v>
      </c>
      <c r="BT837" s="131">
        <f t="shared" ref="BT837" si="16243">L837/L839</f>
        <v>0</v>
      </c>
      <c r="BU837" s="129">
        <f t="shared" ref="BU837" si="16244">M837/M839</f>
        <v>0</v>
      </c>
      <c r="BV837" s="133">
        <f t="shared" ref="BV837" si="16245">N837/N839</f>
        <v>0</v>
      </c>
      <c r="BW837" s="134">
        <f t="shared" ref="BW837" si="16246">O837/O839</f>
        <v>0</v>
      </c>
      <c r="BX837" s="129">
        <f t="shared" ref="BX837" si="16247">P837/P839</f>
        <v>0</v>
      </c>
      <c r="BY837" s="130">
        <f t="shared" ref="BY837" si="16248">Q837/Q839</f>
        <v>0</v>
      </c>
      <c r="BZ837" s="131">
        <f t="shared" ref="BZ837" si="16249">R837/R839</f>
        <v>0</v>
      </c>
      <c r="CA837" s="132">
        <f t="shared" ref="CA837" si="16250">S837/S839</f>
        <v>0</v>
      </c>
      <c r="CB837" s="129">
        <f t="shared" ref="CB837" si="16251">T837/T839</f>
        <v>0</v>
      </c>
      <c r="CC837" s="130">
        <f t="shared" ref="CC837" si="16252">U837/U839</f>
        <v>0</v>
      </c>
      <c r="CD837" s="131">
        <f t="shared" ref="CD837" si="16253">V837/V839</f>
        <v>0</v>
      </c>
      <c r="CE837" s="132">
        <f t="shared" ref="CE837" si="16254">W837/W839</f>
        <v>0</v>
      </c>
      <c r="CF837" s="129">
        <f t="shared" ref="CF837" si="16255">X837/X839</f>
        <v>0</v>
      </c>
      <c r="CG837" s="130">
        <f t="shared" ref="CG837" si="16256">Y837/Y839</f>
        <v>0</v>
      </c>
      <c r="CH837" s="131">
        <f t="shared" ref="CH837" si="16257">Z837/Z839</f>
        <v>0</v>
      </c>
      <c r="CI837" s="129">
        <f t="shared" ref="CI837" si="16258">AA837/AA839</f>
        <v>0</v>
      </c>
      <c r="CJ837" s="135">
        <f t="shared" ref="CJ837" si="16259">AB837/AB839</f>
        <v>0</v>
      </c>
      <c r="CK837" s="136">
        <f t="shared" ref="CK837" si="16260">AC837/AC839</f>
        <v>0</v>
      </c>
    </row>
    <row r="838" spans="1:89" ht="14" thickBot="1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/>
      <c r="AC838" s="173"/>
      <c r="BI838" s="137" t="s">
        <v>39</v>
      </c>
      <c r="BJ838" s="129">
        <f>B838/B839</f>
        <v>0</v>
      </c>
      <c r="BK838" s="130">
        <f t="shared" ref="BK838" si="16261">C838/C839</f>
        <v>0</v>
      </c>
      <c r="BL838" s="131">
        <f t="shared" ref="BL838" si="16262">D838/D839</f>
        <v>0</v>
      </c>
      <c r="BM838" s="132">
        <f t="shared" ref="BM838" si="16263">E838/E839</f>
        <v>0</v>
      </c>
      <c r="BN838" s="129">
        <f t="shared" ref="BN838" si="16264">F838/F839</f>
        <v>0</v>
      </c>
      <c r="BO838" s="130">
        <f t="shared" ref="BO838" si="16265">G838/G839</f>
        <v>0</v>
      </c>
      <c r="BP838" s="131">
        <f t="shared" ref="BP838" si="16266">H838/H839</f>
        <v>0</v>
      </c>
      <c r="BQ838" s="132">
        <f t="shared" ref="BQ838" si="16267">I838/I839</f>
        <v>0</v>
      </c>
      <c r="BR838" s="129">
        <f t="shared" ref="BR838" si="16268">J838/J839</f>
        <v>0</v>
      </c>
      <c r="BS838" s="130">
        <f t="shared" ref="BS838" si="16269">K838/K839</f>
        <v>0</v>
      </c>
      <c r="BT838" s="131">
        <f t="shared" ref="BT838" si="16270">L838/L839</f>
        <v>0</v>
      </c>
      <c r="BU838" s="129">
        <f t="shared" ref="BU838" si="16271">M838/M839</f>
        <v>0</v>
      </c>
      <c r="BV838" s="133">
        <f t="shared" ref="BV838" si="16272">N838/N839</f>
        <v>0</v>
      </c>
      <c r="BW838" s="134">
        <f t="shared" ref="BW838" si="16273">O838/O839</f>
        <v>0</v>
      </c>
      <c r="BX838" s="129">
        <f t="shared" ref="BX838" si="16274">P838/P839</f>
        <v>0</v>
      </c>
      <c r="BY838" s="130">
        <f t="shared" ref="BY838" si="16275">Q838/Q839</f>
        <v>0</v>
      </c>
      <c r="BZ838" s="131">
        <f t="shared" ref="BZ838" si="16276">R838/R839</f>
        <v>0</v>
      </c>
      <c r="CA838" s="132">
        <f t="shared" ref="CA838" si="16277">S838/S839</f>
        <v>0</v>
      </c>
      <c r="CB838" s="129">
        <f t="shared" ref="CB838" si="16278">T838/T839</f>
        <v>0</v>
      </c>
      <c r="CC838" s="130">
        <f t="shared" ref="CC838" si="16279">U838/U839</f>
        <v>0</v>
      </c>
      <c r="CD838" s="131">
        <f t="shared" ref="CD838" si="16280">V838/V839</f>
        <v>0</v>
      </c>
      <c r="CE838" s="132">
        <f t="shared" ref="CE838" si="16281">W838/W839</f>
        <v>0</v>
      </c>
      <c r="CF838" s="129">
        <f t="shared" ref="CF838" si="16282">X838/X839</f>
        <v>0</v>
      </c>
      <c r="CG838" s="130">
        <f t="shared" ref="CG838" si="16283">Y838/Y839</f>
        <v>0</v>
      </c>
      <c r="CH838" s="131">
        <f t="shared" ref="CH838" si="16284">Z838/Z839</f>
        <v>0</v>
      </c>
      <c r="CI838" s="129">
        <f t="shared" ref="CI838" si="16285">AA838/AA839</f>
        <v>0</v>
      </c>
      <c r="CJ838" s="135">
        <f t="shared" ref="CJ838" si="16286">AB838/AB839</f>
        <v>0</v>
      </c>
      <c r="CK838" s="136">
        <f t="shared" ref="CK838" si="16287">AC838/AC839</f>
        <v>0</v>
      </c>
    </row>
    <row r="839" spans="1:89" ht="15" thickTop="1" thickBot="1">
      <c r="A839" s="269" t="s">
        <v>13</v>
      </c>
      <c r="B839" s="20">
        <f t="shared" ref="B839:AA839" si="16288">SUM(B816:B838)</f>
        <v>5544</v>
      </c>
      <c r="C839" s="21">
        <f t="shared" si="16288"/>
        <v>5383</v>
      </c>
      <c r="D839" s="20">
        <f t="shared" si="16288"/>
        <v>2768</v>
      </c>
      <c r="E839" s="21">
        <f t="shared" si="16288"/>
        <v>3243</v>
      </c>
      <c r="F839" s="20">
        <f t="shared" si="16288"/>
        <v>4814</v>
      </c>
      <c r="G839" s="21">
        <f t="shared" si="16288"/>
        <v>3999</v>
      </c>
      <c r="H839" s="20">
        <f t="shared" si="16288"/>
        <v>7704</v>
      </c>
      <c r="I839" s="21">
        <f t="shared" si="16288"/>
        <v>7588</v>
      </c>
      <c r="J839" s="20">
        <f t="shared" si="16288"/>
        <v>1828</v>
      </c>
      <c r="K839" s="21">
        <f t="shared" si="16288"/>
        <v>1548</v>
      </c>
      <c r="L839" s="20">
        <f t="shared" si="16288"/>
        <v>3453</v>
      </c>
      <c r="M839" s="21">
        <f t="shared" si="16288"/>
        <v>3242</v>
      </c>
      <c r="N839" s="20">
        <f t="shared" si="16288"/>
        <v>6731</v>
      </c>
      <c r="O839" s="21">
        <f t="shared" si="16288"/>
        <v>6723</v>
      </c>
      <c r="P839" s="20">
        <f t="shared" si="16288"/>
        <v>3685</v>
      </c>
      <c r="Q839" s="21">
        <f t="shared" si="16288"/>
        <v>3861</v>
      </c>
      <c r="R839" s="20">
        <f t="shared" si="16288"/>
        <v>4177</v>
      </c>
      <c r="S839" s="21">
        <f t="shared" si="16288"/>
        <v>4175</v>
      </c>
      <c r="T839" s="20">
        <f t="shared" si="16288"/>
        <v>985</v>
      </c>
      <c r="U839" s="21">
        <f t="shared" si="16288"/>
        <v>971</v>
      </c>
      <c r="V839" s="20">
        <f t="shared" si="16288"/>
        <v>4627</v>
      </c>
      <c r="W839" s="21">
        <f t="shared" si="16288"/>
        <v>4101</v>
      </c>
      <c r="X839" s="20">
        <f t="shared" si="16288"/>
        <v>3238</v>
      </c>
      <c r="Y839" s="21">
        <f t="shared" si="16288"/>
        <v>2868</v>
      </c>
      <c r="Z839" s="20">
        <f t="shared" si="16288"/>
        <v>5961</v>
      </c>
      <c r="AA839" s="21">
        <f t="shared" si="16288"/>
        <v>7715</v>
      </c>
      <c r="AB839" s="174">
        <f t="shared" ref="AB839:AC839" si="16289">SUM(AB815:AB838)</f>
        <v>55515</v>
      </c>
      <c r="AC839" s="175">
        <f t="shared" si="16289"/>
        <v>55417</v>
      </c>
      <c r="BI839" s="269" t="s">
        <v>13</v>
      </c>
      <c r="BJ839" s="155">
        <f>SUM(BJ815:BJ838)</f>
        <v>1</v>
      </c>
      <c r="BK839" s="156">
        <f t="shared" ref="BK839:CK839" si="16290">SUM(BK815:BK838)</f>
        <v>1.0000000000000002</v>
      </c>
      <c r="BL839" s="155">
        <f t="shared" si="16290"/>
        <v>1</v>
      </c>
      <c r="BM839" s="156">
        <f t="shared" si="16290"/>
        <v>1.0000000000000002</v>
      </c>
      <c r="BN839" s="155">
        <f t="shared" si="16290"/>
        <v>1.0000000000000002</v>
      </c>
      <c r="BO839" s="156">
        <f t="shared" si="16290"/>
        <v>0.99999999999999978</v>
      </c>
      <c r="BP839" s="155">
        <f t="shared" si="16290"/>
        <v>1</v>
      </c>
      <c r="BQ839" s="156">
        <f t="shared" si="16290"/>
        <v>1</v>
      </c>
      <c r="BR839" s="155">
        <f t="shared" si="16290"/>
        <v>1.0000000000000002</v>
      </c>
      <c r="BS839" s="156">
        <f t="shared" si="16290"/>
        <v>0.99999999999999989</v>
      </c>
      <c r="BT839" s="155">
        <f t="shared" si="16290"/>
        <v>1.0000000000000002</v>
      </c>
      <c r="BU839" s="156">
        <f t="shared" si="16290"/>
        <v>0.99999999999999989</v>
      </c>
      <c r="BV839" s="155">
        <f t="shared" si="16290"/>
        <v>1</v>
      </c>
      <c r="BW839" s="156">
        <f t="shared" si="16290"/>
        <v>1</v>
      </c>
      <c r="BX839" s="155">
        <f t="shared" si="16290"/>
        <v>1.0000000000000002</v>
      </c>
      <c r="BY839" s="156">
        <f t="shared" si="16290"/>
        <v>1</v>
      </c>
      <c r="BZ839" s="155">
        <f t="shared" si="16290"/>
        <v>1.0000000000000002</v>
      </c>
      <c r="CA839" s="156">
        <f t="shared" si="16290"/>
        <v>1.0000000000000002</v>
      </c>
      <c r="CB839" s="155">
        <f t="shared" si="16290"/>
        <v>0.99999999999999978</v>
      </c>
      <c r="CC839" s="156">
        <f t="shared" si="16290"/>
        <v>0.99999999999999978</v>
      </c>
      <c r="CD839" s="155">
        <f t="shared" si="16290"/>
        <v>0.99999999999999989</v>
      </c>
      <c r="CE839" s="156">
        <f t="shared" si="16290"/>
        <v>1</v>
      </c>
      <c r="CF839" s="155">
        <f t="shared" si="16290"/>
        <v>1</v>
      </c>
      <c r="CG839" s="156">
        <f t="shared" si="16290"/>
        <v>0.99999999999999989</v>
      </c>
      <c r="CH839" s="155">
        <f t="shared" si="16290"/>
        <v>1</v>
      </c>
      <c r="CI839" s="156">
        <f t="shared" si="16290"/>
        <v>0.99999999999999989</v>
      </c>
      <c r="CJ839" s="155">
        <f t="shared" si="16290"/>
        <v>1</v>
      </c>
      <c r="CK839" s="156">
        <f t="shared" si="16290"/>
        <v>1</v>
      </c>
    </row>
    <row r="840" spans="1:89" ht="14" thickTop="1">
      <c r="A840" s="187"/>
    </row>
    <row r="841" spans="1:89">
      <c r="A841" s="214"/>
    </row>
    <row r="842" spans="1:89">
      <c r="A842" s="301">
        <f>+A811+1</f>
        <v>44040</v>
      </c>
      <c r="B842" s="301"/>
      <c r="C842" s="301"/>
      <c r="D842" s="301"/>
      <c r="BI842" s="300">
        <f>+BI780+2</f>
        <v>44040</v>
      </c>
      <c r="BJ842" s="300"/>
      <c r="BK842" s="300"/>
      <c r="BL842" s="300"/>
    </row>
    <row r="843" spans="1:89" ht="14" thickBot="1">
      <c r="AE843" s="272" t="s">
        <v>84</v>
      </c>
    </row>
    <row r="844" spans="1:89" ht="15" thickTop="1" thickBot="1">
      <c r="A844" s="298" t="s">
        <v>0</v>
      </c>
      <c r="B844" s="292" t="s">
        <v>1</v>
      </c>
      <c r="C844" s="293"/>
      <c r="D844" s="292" t="s">
        <v>2</v>
      </c>
      <c r="E844" s="293"/>
      <c r="F844" s="292" t="s">
        <v>3</v>
      </c>
      <c r="G844" s="293"/>
      <c r="H844" s="292" t="s">
        <v>4</v>
      </c>
      <c r="I844" s="293"/>
      <c r="J844" s="292" t="s">
        <v>5</v>
      </c>
      <c r="K844" s="293"/>
      <c r="L844" s="292" t="s">
        <v>6</v>
      </c>
      <c r="M844" s="293"/>
      <c r="N844" s="292" t="s">
        <v>7</v>
      </c>
      <c r="O844" s="293"/>
      <c r="P844" s="292" t="s">
        <v>8</v>
      </c>
      <c r="Q844" s="293"/>
      <c r="R844" s="292" t="s">
        <v>9</v>
      </c>
      <c r="S844" s="293"/>
      <c r="T844" s="292" t="s">
        <v>10</v>
      </c>
      <c r="U844" s="293"/>
      <c r="V844" s="292" t="s">
        <v>11</v>
      </c>
      <c r="W844" s="293"/>
      <c r="X844" s="292" t="s">
        <v>12</v>
      </c>
      <c r="Y844" s="293"/>
      <c r="Z844" s="294" t="s">
        <v>40</v>
      </c>
      <c r="AA844" s="295"/>
      <c r="AB844" s="296" t="s">
        <v>41</v>
      </c>
      <c r="AC844" s="297"/>
      <c r="AE844" s="298" t="s">
        <v>0</v>
      </c>
      <c r="AF844" s="292" t="s">
        <v>1</v>
      </c>
      <c r="AG844" s="293"/>
      <c r="AH844" s="292" t="s">
        <v>2</v>
      </c>
      <c r="AI844" s="293"/>
      <c r="AJ844" s="292" t="s">
        <v>3</v>
      </c>
      <c r="AK844" s="293"/>
      <c r="AL844" s="292" t="s">
        <v>4</v>
      </c>
      <c r="AM844" s="293"/>
      <c r="AN844" s="292" t="s">
        <v>5</v>
      </c>
      <c r="AO844" s="293"/>
      <c r="AP844" s="292" t="s">
        <v>6</v>
      </c>
      <c r="AQ844" s="293"/>
      <c r="AR844" s="292" t="s">
        <v>7</v>
      </c>
      <c r="AS844" s="293"/>
      <c r="AT844" s="292" t="s">
        <v>8</v>
      </c>
      <c r="AU844" s="293"/>
      <c r="AV844" s="292" t="s">
        <v>9</v>
      </c>
      <c r="AW844" s="293"/>
      <c r="AX844" s="292" t="s">
        <v>10</v>
      </c>
      <c r="AY844" s="293"/>
      <c r="AZ844" s="292" t="s">
        <v>11</v>
      </c>
      <c r="BA844" s="293"/>
      <c r="BB844" s="292" t="s">
        <v>12</v>
      </c>
      <c r="BC844" s="293"/>
      <c r="BD844" s="294" t="s">
        <v>40</v>
      </c>
      <c r="BE844" s="295"/>
      <c r="BF844" s="296" t="s">
        <v>41</v>
      </c>
      <c r="BG844" s="297"/>
      <c r="BI844" s="298" t="s">
        <v>0</v>
      </c>
      <c r="BJ844" s="292" t="s">
        <v>1</v>
      </c>
      <c r="BK844" s="293"/>
      <c r="BL844" s="292" t="s">
        <v>2</v>
      </c>
      <c r="BM844" s="293"/>
      <c r="BN844" s="292" t="s">
        <v>3</v>
      </c>
      <c r="BO844" s="293"/>
      <c r="BP844" s="292" t="s">
        <v>4</v>
      </c>
      <c r="BQ844" s="293"/>
      <c r="BR844" s="292" t="s">
        <v>5</v>
      </c>
      <c r="BS844" s="293"/>
      <c r="BT844" s="292" t="s">
        <v>6</v>
      </c>
      <c r="BU844" s="293"/>
      <c r="BV844" s="292" t="s">
        <v>7</v>
      </c>
      <c r="BW844" s="293"/>
      <c r="BX844" s="292" t="s">
        <v>8</v>
      </c>
      <c r="BY844" s="293"/>
      <c r="BZ844" s="292" t="s">
        <v>9</v>
      </c>
      <c r="CA844" s="293"/>
      <c r="CB844" s="292" t="s">
        <v>10</v>
      </c>
      <c r="CC844" s="293"/>
      <c r="CD844" s="292" t="s">
        <v>11</v>
      </c>
      <c r="CE844" s="293"/>
      <c r="CF844" s="292" t="s">
        <v>12</v>
      </c>
      <c r="CG844" s="293"/>
      <c r="CH844" s="294" t="s">
        <v>40</v>
      </c>
      <c r="CI844" s="295"/>
      <c r="CJ844" s="292" t="s">
        <v>41</v>
      </c>
      <c r="CK844" s="293"/>
    </row>
    <row r="845" spans="1:89" ht="15" thickTop="1" thickBot="1">
      <c r="A845" s="299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9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9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4" thickTop="1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5" t="str">
        <f>$AE$9</f>
        <v>07:00 - 07:59</v>
      </c>
      <c r="AF846" s="126">
        <f>SUMIF($A$9:$A$32,$AE846,B$846:B$869)</f>
        <v>471</v>
      </c>
      <c r="AG846" s="186">
        <f t="shared" ref="AG846:AV848" si="16291">SUMIF($A$9:$A$32,$AE846,C$846:C$869)</f>
        <v>236</v>
      </c>
      <c r="AH846" s="127">
        <f t="shared" si="16291"/>
        <v>266</v>
      </c>
      <c r="AI846" s="180">
        <f t="shared" si="16291"/>
        <v>199</v>
      </c>
      <c r="AJ846" s="126">
        <f t="shared" si="16291"/>
        <v>397</v>
      </c>
      <c r="AK846" s="128">
        <f t="shared" si="16291"/>
        <v>215</v>
      </c>
      <c r="AL846" s="127">
        <f t="shared" si="16291"/>
        <v>547</v>
      </c>
      <c r="AM846" s="180">
        <f t="shared" si="16291"/>
        <v>469</v>
      </c>
      <c r="AN846" s="126">
        <f t="shared" si="16291"/>
        <v>85</v>
      </c>
      <c r="AO846" s="128">
        <f t="shared" si="16291"/>
        <v>198</v>
      </c>
      <c r="AP846" s="127">
        <f t="shared" si="16291"/>
        <v>134</v>
      </c>
      <c r="AQ846" s="126">
        <f t="shared" si="16291"/>
        <v>428</v>
      </c>
      <c r="AR846" s="179">
        <f t="shared" si="16291"/>
        <v>385</v>
      </c>
      <c r="AS846" s="181">
        <f t="shared" si="16291"/>
        <v>650</v>
      </c>
      <c r="AT846" s="126">
        <f t="shared" si="16291"/>
        <v>358</v>
      </c>
      <c r="AU846" s="128">
        <f t="shared" si="16291"/>
        <v>269</v>
      </c>
      <c r="AV846" s="127">
        <f t="shared" si="16291"/>
        <v>346</v>
      </c>
      <c r="AW846" s="180">
        <f t="shared" ref="AW846:BE848" si="16292">SUMIF($A$9:$A$32,$AE846,S$846:S$869)</f>
        <v>233</v>
      </c>
      <c r="AX846" s="126">
        <f t="shared" si="16292"/>
        <v>36</v>
      </c>
      <c r="AY846" s="128">
        <f t="shared" si="16292"/>
        <v>141</v>
      </c>
      <c r="AZ846" s="127">
        <f t="shared" si="16292"/>
        <v>207</v>
      </c>
      <c r="BA846" s="180">
        <f t="shared" si="16292"/>
        <v>296</v>
      </c>
      <c r="BB846" s="126">
        <f t="shared" si="16292"/>
        <v>303</v>
      </c>
      <c r="BC846" s="128">
        <f t="shared" si="16292"/>
        <v>302</v>
      </c>
      <c r="BD846" s="184">
        <f t="shared" si="16292"/>
        <v>449</v>
      </c>
      <c r="BE846" s="185">
        <f t="shared" si="16292"/>
        <v>455</v>
      </c>
      <c r="BF846" s="170">
        <f>AF846+AH846+AJ846+AL846+AN846+AP846+AR846+AT846+AV846+AX846+AZ846+BB846+BD846</f>
        <v>3984</v>
      </c>
      <c r="BG846" s="171">
        <f>AG846+AI846+AK846+AM846+AO846+AQ846+AS846+AU846+AW846+AY846+BA846+BC846+BE846</f>
        <v>4091</v>
      </c>
      <c r="BI846" s="125" t="s">
        <v>16</v>
      </c>
      <c r="BJ846" s="129">
        <f>B846/B870</f>
        <v>0</v>
      </c>
      <c r="BK846" s="130">
        <f t="shared" ref="BK846" si="16293">C846/C870</f>
        <v>0</v>
      </c>
      <c r="BL846" s="131">
        <f t="shared" ref="BL846" si="16294">D846/D870</f>
        <v>0</v>
      </c>
      <c r="BM846" s="132">
        <f t="shared" ref="BM846" si="16295">E846/E870</f>
        <v>0</v>
      </c>
      <c r="BN846" s="129">
        <f t="shared" ref="BN846" si="16296">F846/F870</f>
        <v>0</v>
      </c>
      <c r="BO846" s="130">
        <f t="shared" ref="BO846" si="16297">G846/G870</f>
        <v>0</v>
      </c>
      <c r="BP846" s="131">
        <f t="shared" ref="BP846" si="16298">H846/H870</f>
        <v>0</v>
      </c>
      <c r="BQ846" s="132">
        <f t="shared" ref="BQ846" si="16299">I846/I870</f>
        <v>0</v>
      </c>
      <c r="BR846" s="129">
        <f t="shared" ref="BR846" si="16300">J846/J870</f>
        <v>0</v>
      </c>
      <c r="BS846" s="130">
        <f t="shared" ref="BS846" si="16301">K846/K870</f>
        <v>0</v>
      </c>
      <c r="BT846" s="131">
        <f t="shared" ref="BT846" si="16302">L846/L870</f>
        <v>0</v>
      </c>
      <c r="BU846" s="129">
        <f t="shared" ref="BU846" si="16303">M846/M870</f>
        <v>0</v>
      </c>
      <c r="BV846" s="133">
        <f t="shared" ref="BV846" si="16304">N846/N870</f>
        <v>0</v>
      </c>
      <c r="BW846" s="134">
        <f t="shared" ref="BW846" si="16305">O846/O870</f>
        <v>0</v>
      </c>
      <c r="BX846" s="129">
        <f t="shared" ref="BX846" si="16306">P846/P870</f>
        <v>0</v>
      </c>
      <c r="BY846" s="130">
        <f t="shared" ref="BY846" si="16307">Q846/Q870</f>
        <v>0</v>
      </c>
      <c r="BZ846" s="131">
        <f t="shared" ref="BZ846" si="16308">R846/R870</f>
        <v>0</v>
      </c>
      <c r="CA846" s="132">
        <f t="shared" ref="CA846" si="16309">S846/S870</f>
        <v>0</v>
      </c>
      <c r="CB846" s="129">
        <f t="shared" ref="CB846" si="16310">T846/T870</f>
        <v>0</v>
      </c>
      <c r="CC846" s="130">
        <f t="shared" ref="CC846" si="16311">U846/U870</f>
        <v>0</v>
      </c>
      <c r="CD846" s="131">
        <f t="shared" ref="CD846" si="16312">V846/V870</f>
        <v>0</v>
      </c>
      <c r="CE846" s="132">
        <f t="shared" ref="CE846" si="16313">W846/W870</f>
        <v>0</v>
      </c>
      <c r="CF846" s="129">
        <f t="shared" ref="CF846" si="16314">X846/X870</f>
        <v>0</v>
      </c>
      <c r="CG846" s="130">
        <f t="shared" ref="CG846" si="16315">Y846/Y870</f>
        <v>0</v>
      </c>
      <c r="CH846" s="131">
        <f t="shared" ref="CH846" si="16316">Z846/Z870</f>
        <v>0</v>
      </c>
      <c r="CI846" s="129">
        <f t="shared" ref="CI846" si="16317">AA846/AA870</f>
        <v>0</v>
      </c>
      <c r="CJ846" s="135">
        <f t="shared" ref="CJ846" si="16318">AB846/AB870</f>
        <v>0</v>
      </c>
      <c r="CK846" s="136">
        <f t="shared" ref="CK846" si="16319">AC846/AC870</f>
        <v>0</v>
      </c>
    </row>
    <row r="847" spans="1:89">
      <c r="A847" s="137" t="s">
        <v>17</v>
      </c>
      <c r="B847" s="189">
        <v>86</v>
      </c>
      <c r="C847" s="190">
        <v>0</v>
      </c>
      <c r="D847" s="191">
        <v>65</v>
      </c>
      <c r="E847" s="192">
        <v>0</v>
      </c>
      <c r="F847" s="189">
        <v>184</v>
      </c>
      <c r="G847" s="193">
        <v>5</v>
      </c>
      <c r="H847" s="191">
        <v>127</v>
      </c>
      <c r="I847" s="192">
        <v>11</v>
      </c>
      <c r="J847" s="189">
        <v>9</v>
      </c>
      <c r="K847" s="193">
        <v>7</v>
      </c>
      <c r="L847" s="191">
        <v>7</v>
      </c>
      <c r="M847" s="189">
        <v>9</v>
      </c>
      <c r="N847" s="194">
        <v>21</v>
      </c>
      <c r="O847" s="195">
        <v>0</v>
      </c>
      <c r="P847" s="189">
        <v>15</v>
      </c>
      <c r="Q847" s="193">
        <v>0</v>
      </c>
      <c r="R847" s="191">
        <v>0</v>
      </c>
      <c r="S847" s="192">
        <v>0</v>
      </c>
      <c r="T847" s="189">
        <v>0</v>
      </c>
      <c r="U847" s="193">
        <v>0</v>
      </c>
      <c r="V847" s="191">
        <v>0</v>
      </c>
      <c r="W847" s="192">
        <v>0</v>
      </c>
      <c r="X847" s="189">
        <v>0</v>
      </c>
      <c r="Y847" s="193">
        <v>0</v>
      </c>
      <c r="Z847" s="191">
        <v>0</v>
      </c>
      <c r="AA847" s="189">
        <v>0</v>
      </c>
      <c r="AB847" s="172">
        <f t="shared" ref="AB847:AB866" si="16320">SUM(B847,D847,F847,H847,J847,L847,N847,P847,R847,T847,V847,X847,Z847)</f>
        <v>514</v>
      </c>
      <c r="AC847" s="173">
        <f t="shared" ref="AC847:AC866" si="16321">SUM(C847,E847,G847,I847,K847,M847,O847,Q847,S847,U847,W847,Y847,AA847)</f>
        <v>32</v>
      </c>
      <c r="AE847" s="277" t="str">
        <f>$AE$10</f>
        <v>08:00 - 08:59</v>
      </c>
      <c r="AF847" s="126">
        <f>SUMIF($A$9:$A$32,$AE847,B$846:B$869)</f>
        <v>462</v>
      </c>
      <c r="AG847" s="190">
        <f t="shared" si="16291"/>
        <v>323</v>
      </c>
      <c r="AH847" s="191">
        <f t="shared" si="16291"/>
        <v>222</v>
      </c>
      <c r="AI847" s="192">
        <f t="shared" si="16291"/>
        <v>197</v>
      </c>
      <c r="AJ847" s="278">
        <f t="shared" si="16291"/>
        <v>262</v>
      </c>
      <c r="AK847" s="193">
        <f t="shared" si="16291"/>
        <v>211</v>
      </c>
      <c r="AL847" s="191">
        <f t="shared" si="16291"/>
        <v>588</v>
      </c>
      <c r="AM847" s="192">
        <f t="shared" si="16291"/>
        <v>464</v>
      </c>
      <c r="AN847" s="278">
        <f t="shared" si="16291"/>
        <v>74</v>
      </c>
      <c r="AO847" s="193">
        <f t="shared" si="16291"/>
        <v>180</v>
      </c>
      <c r="AP847" s="191">
        <f t="shared" si="16291"/>
        <v>151</v>
      </c>
      <c r="AQ847" s="278">
        <f t="shared" si="16291"/>
        <v>327</v>
      </c>
      <c r="AR847" s="194">
        <f t="shared" si="16291"/>
        <v>438</v>
      </c>
      <c r="AS847" s="195">
        <f t="shared" si="16291"/>
        <v>503</v>
      </c>
      <c r="AT847" s="278">
        <f t="shared" si="16291"/>
        <v>285</v>
      </c>
      <c r="AU847" s="193">
        <f t="shared" si="16291"/>
        <v>232</v>
      </c>
      <c r="AV847" s="191">
        <f t="shared" si="16291"/>
        <v>380</v>
      </c>
      <c r="AW847" s="192">
        <f t="shared" si="16292"/>
        <v>208</v>
      </c>
      <c r="AX847" s="278">
        <f t="shared" si="16292"/>
        <v>30</v>
      </c>
      <c r="AY847" s="193">
        <f t="shared" si="16292"/>
        <v>113</v>
      </c>
      <c r="AZ847" s="191">
        <f t="shared" si="16292"/>
        <v>202</v>
      </c>
      <c r="BA847" s="192">
        <f t="shared" si="16292"/>
        <v>350</v>
      </c>
      <c r="BB847" s="278">
        <f t="shared" si="16292"/>
        <v>231</v>
      </c>
      <c r="BC847" s="193">
        <f t="shared" si="16292"/>
        <v>218</v>
      </c>
      <c r="BD847" s="191">
        <f t="shared" si="16292"/>
        <v>472</v>
      </c>
      <c r="BE847" s="278">
        <f t="shared" si="16292"/>
        <v>364</v>
      </c>
      <c r="BF847" s="172">
        <f>SUM(AF847,AH847,AJ847,AL847,AN847,AP847,AR847,AT847,AV847,AX847,AZ847,BB847,BD847)</f>
        <v>3797</v>
      </c>
      <c r="BG847" s="173">
        <f>SUM(AG847,AI847,AK847,AM847,AO847,AQ847,AS847,AU847,AW847,AY847,BA847,BC847,BE847)</f>
        <v>3690</v>
      </c>
      <c r="BI847" s="137" t="s">
        <v>17</v>
      </c>
      <c r="BJ847" s="129">
        <f>B847/B870</f>
        <v>1.72E-2</v>
      </c>
      <c r="BK847" s="130">
        <f t="shared" ref="BK847" si="16322">C847/C870</f>
        <v>0</v>
      </c>
      <c r="BL847" s="131">
        <f t="shared" ref="BL847" si="16323">D847/D870</f>
        <v>2.339812814974802E-2</v>
      </c>
      <c r="BM847" s="132">
        <f t="shared" ref="BM847" si="16324">E847/E870</f>
        <v>0</v>
      </c>
      <c r="BN847" s="129">
        <f t="shared" ref="BN847" si="16325">F847/F870</f>
        <v>3.879401222854733E-2</v>
      </c>
      <c r="BO847" s="130">
        <f t="shared" ref="BO847" si="16326">G847/G870</f>
        <v>1.2054001928640309E-3</v>
      </c>
      <c r="BP847" s="131">
        <f t="shared" ref="BP847" si="16327">H847/H870</f>
        <v>1.6618686207799004E-2</v>
      </c>
      <c r="BQ847" s="132">
        <f t="shared" ref="BQ847" si="16328">I847/I870</f>
        <v>1.4874915483434753E-3</v>
      </c>
      <c r="BR847" s="129">
        <f t="shared" ref="BR847" si="16329">J847/J870</f>
        <v>5.2478134110787176E-3</v>
      </c>
      <c r="BS847" s="130">
        <f t="shared" ref="BS847" si="16330">K847/K870</f>
        <v>4.3887147335423199E-3</v>
      </c>
      <c r="BT847" s="131">
        <f t="shared" ref="BT847" si="16331">L847/L870</f>
        <v>2.0661157024793389E-3</v>
      </c>
      <c r="BU847" s="129">
        <f t="shared" ref="BU847" si="16332">M847/M870</f>
        <v>2.8901734104046241E-3</v>
      </c>
      <c r="BV847" s="133">
        <f t="shared" ref="BV847" si="16333">N847/N870</f>
        <v>3.1924597141988445E-3</v>
      </c>
      <c r="BW847" s="134">
        <f t="shared" ref="BW847" si="16334">O847/O870</f>
        <v>0</v>
      </c>
      <c r="BX847" s="129">
        <f t="shared" ref="BX847" si="16335">P847/P870</f>
        <v>4.0420371867421184E-3</v>
      </c>
      <c r="BY847" s="130">
        <f t="shared" ref="BY847" si="16336">Q847/Q870</f>
        <v>0</v>
      </c>
      <c r="BZ847" s="131">
        <f t="shared" ref="BZ847" si="16337">R847/R870</f>
        <v>0</v>
      </c>
      <c r="CA847" s="132">
        <f t="shared" ref="CA847" si="16338">S847/S870</f>
        <v>0</v>
      </c>
      <c r="CB847" s="129">
        <f t="shared" ref="CB847" si="16339">T847/T870</f>
        <v>0</v>
      </c>
      <c r="CC847" s="130">
        <f t="shared" ref="CC847" si="16340">U847/U870</f>
        <v>0</v>
      </c>
      <c r="CD847" s="131">
        <f t="shared" ref="CD847" si="16341">V847/V870</f>
        <v>0</v>
      </c>
      <c r="CE847" s="132">
        <f t="shared" ref="CE847" si="16342">W847/W870</f>
        <v>0</v>
      </c>
      <c r="CF847" s="129">
        <f t="shared" ref="CF847" si="16343">X847/X870</f>
        <v>0</v>
      </c>
      <c r="CG847" s="130">
        <f t="shared" ref="CG847" si="16344">Y847/Y870</f>
        <v>0</v>
      </c>
      <c r="CH847" s="131">
        <f t="shared" ref="CH847" si="16345">Z847/Z870</f>
        <v>0</v>
      </c>
      <c r="CI847" s="129">
        <f t="shared" ref="CI847" si="16346">AA847/AA870</f>
        <v>0</v>
      </c>
      <c r="CJ847" s="135">
        <f t="shared" ref="CJ847" si="16347">AB847/AB870</f>
        <v>9.5344092005193847E-3</v>
      </c>
      <c r="CK847" s="136">
        <f t="shared" ref="CK847" si="16348">AC847/AC870</f>
        <v>5.9460765185721982E-4</v>
      </c>
    </row>
    <row r="848" spans="1:89" ht="14" thickBot="1">
      <c r="A848" s="146" t="s">
        <v>18</v>
      </c>
      <c r="B848" s="196">
        <v>375</v>
      </c>
      <c r="C848" s="197">
        <v>0</v>
      </c>
      <c r="D848" s="198">
        <v>178</v>
      </c>
      <c r="E848" s="199">
        <v>2</v>
      </c>
      <c r="F848" s="196">
        <v>368</v>
      </c>
      <c r="G848" s="200">
        <v>12</v>
      </c>
      <c r="H848" s="198">
        <v>334</v>
      </c>
      <c r="I848" s="199">
        <v>71</v>
      </c>
      <c r="J848" s="196">
        <v>38</v>
      </c>
      <c r="K848" s="200">
        <v>34</v>
      </c>
      <c r="L848" s="198">
        <v>63</v>
      </c>
      <c r="M848" s="196">
        <v>116</v>
      </c>
      <c r="N848" s="201">
        <v>217</v>
      </c>
      <c r="O848" s="202">
        <v>253</v>
      </c>
      <c r="P848" s="196">
        <v>146</v>
      </c>
      <c r="Q848" s="200">
        <v>178</v>
      </c>
      <c r="R848" s="198">
        <v>137</v>
      </c>
      <c r="S848" s="199">
        <v>98</v>
      </c>
      <c r="T848" s="196">
        <v>22</v>
      </c>
      <c r="U848" s="200">
        <v>52</v>
      </c>
      <c r="V848" s="198">
        <v>89</v>
      </c>
      <c r="W848" s="199">
        <v>158</v>
      </c>
      <c r="X848" s="196">
        <v>130</v>
      </c>
      <c r="Y848" s="200">
        <v>114</v>
      </c>
      <c r="Z848" s="198">
        <v>317</v>
      </c>
      <c r="AA848" s="196">
        <v>180</v>
      </c>
      <c r="AB848" s="172">
        <f t="shared" si="16320"/>
        <v>2414</v>
      </c>
      <c r="AC848" s="173">
        <f t="shared" si="16321"/>
        <v>1268</v>
      </c>
      <c r="AE848" s="275">
        <f>$AE$11</f>
        <v>0</v>
      </c>
      <c r="AF848" s="126">
        <f>SUMIF($A$9:$A$32,$AE848,B$846:B$869)</f>
        <v>0</v>
      </c>
      <c r="AG848" s="197">
        <f t="shared" si="16291"/>
        <v>0</v>
      </c>
      <c r="AH848" s="198">
        <f t="shared" si="16291"/>
        <v>0</v>
      </c>
      <c r="AI848" s="199">
        <f t="shared" si="16291"/>
        <v>0</v>
      </c>
      <c r="AJ848" s="196">
        <f t="shared" si="16291"/>
        <v>0</v>
      </c>
      <c r="AK848" s="200">
        <f t="shared" si="16291"/>
        <v>0</v>
      </c>
      <c r="AL848" s="198">
        <f t="shared" si="16291"/>
        <v>0</v>
      </c>
      <c r="AM848" s="199">
        <f t="shared" si="16291"/>
        <v>0</v>
      </c>
      <c r="AN848" s="196">
        <f t="shared" si="16291"/>
        <v>0</v>
      </c>
      <c r="AO848" s="200">
        <f t="shared" si="16291"/>
        <v>0</v>
      </c>
      <c r="AP848" s="198">
        <f t="shared" si="16291"/>
        <v>0</v>
      </c>
      <c r="AQ848" s="196">
        <f t="shared" si="16291"/>
        <v>0</v>
      </c>
      <c r="AR848" s="201">
        <f t="shared" si="16291"/>
        <v>0</v>
      </c>
      <c r="AS848" s="202">
        <f t="shared" si="16291"/>
        <v>0</v>
      </c>
      <c r="AT848" s="196">
        <f t="shared" si="16291"/>
        <v>0</v>
      </c>
      <c r="AU848" s="200">
        <f t="shared" si="16291"/>
        <v>0</v>
      </c>
      <c r="AV848" s="198">
        <f t="shared" si="16291"/>
        <v>0</v>
      </c>
      <c r="AW848" s="199">
        <f t="shared" si="16292"/>
        <v>0</v>
      </c>
      <c r="AX848" s="196">
        <f t="shared" si="16292"/>
        <v>0</v>
      </c>
      <c r="AY848" s="200">
        <f t="shared" si="16292"/>
        <v>0</v>
      </c>
      <c r="AZ848" s="198">
        <f t="shared" si="16292"/>
        <v>0</v>
      </c>
      <c r="BA848" s="199">
        <f t="shared" si="16292"/>
        <v>0</v>
      </c>
      <c r="BB848" s="196">
        <f t="shared" si="16292"/>
        <v>0</v>
      </c>
      <c r="BC848" s="200">
        <f t="shared" si="16292"/>
        <v>0</v>
      </c>
      <c r="BD848" s="198">
        <f t="shared" si="16292"/>
        <v>0</v>
      </c>
      <c r="BE848" s="196">
        <f t="shared" si="16292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7.4999999999999997E-2</v>
      </c>
      <c r="BK848" s="130">
        <f t="shared" ref="BK848" si="16349">C848/C870</f>
        <v>0</v>
      </c>
      <c r="BL848" s="131">
        <f t="shared" ref="BL848" si="16350">D848/D870</f>
        <v>6.4074874010079191E-2</v>
      </c>
      <c r="BM848" s="132">
        <f t="shared" ref="BM848" si="16351">E848/E870</f>
        <v>5.842827928717499E-4</v>
      </c>
      <c r="BN848" s="129">
        <f t="shared" ref="BN848" si="16352">F848/F870</f>
        <v>7.7588024457094659E-2</v>
      </c>
      <c r="BO848" s="130">
        <f t="shared" ref="BO848" si="16353">G848/G870</f>
        <v>2.8929604628736743E-3</v>
      </c>
      <c r="BP848" s="131">
        <f t="shared" ref="BP848" si="16354">H848/H870</f>
        <v>4.3705836168542268E-2</v>
      </c>
      <c r="BQ848" s="132">
        <f t="shared" ref="BQ848" si="16355">I848/I870</f>
        <v>9.6010818120351588E-3</v>
      </c>
      <c r="BR848" s="129">
        <f t="shared" ref="BR848" si="16356">J848/J870</f>
        <v>2.2157434402332362E-2</v>
      </c>
      <c r="BS848" s="130">
        <f t="shared" ref="BS848" si="16357">K848/K870</f>
        <v>2.1316614420062698E-2</v>
      </c>
      <c r="BT848" s="131">
        <f t="shared" ref="BT848" si="16358">L848/L870</f>
        <v>1.859504132231405E-2</v>
      </c>
      <c r="BU848" s="129">
        <f t="shared" ref="BU848" si="16359">M848/M870</f>
        <v>3.7251123956326265E-2</v>
      </c>
      <c r="BV848" s="133">
        <f t="shared" ref="BV848" si="16360">N848/N870</f>
        <v>3.2988750380054728E-2</v>
      </c>
      <c r="BW848" s="134">
        <f t="shared" ref="BW848" si="16361">O848/O870</f>
        <v>3.8461538461538464E-2</v>
      </c>
      <c r="BX848" s="129">
        <f t="shared" ref="BX848" si="16362">P848/P870</f>
        <v>3.9342495284289951E-2</v>
      </c>
      <c r="BY848" s="130">
        <f t="shared" ref="BY848" si="16363">Q848/Q870</f>
        <v>4.9403275048570637E-2</v>
      </c>
      <c r="BZ848" s="131">
        <f t="shared" ref="BZ848" si="16364">R848/R870</f>
        <v>3.3868974042027197E-2</v>
      </c>
      <c r="CA848" s="132">
        <f t="shared" ref="CA848" si="16365">S848/S870</f>
        <v>2.3966740034238199E-2</v>
      </c>
      <c r="CB848" s="129">
        <f t="shared" ref="CB848" si="16366">T848/T870</f>
        <v>2.1072796934865901E-2</v>
      </c>
      <c r="CC848" s="130">
        <f t="shared" ref="CC848" si="16367">U848/U870</f>
        <v>5.5378061767838126E-2</v>
      </c>
      <c r="CD848" s="131">
        <f t="shared" ref="CD848" si="16368">V848/V870</f>
        <v>2.0081227436823106E-2</v>
      </c>
      <c r="CE848" s="132">
        <f t="shared" ref="CE848" si="16369">W848/W870</f>
        <v>4.0679711637487126E-2</v>
      </c>
      <c r="CF848" s="129">
        <f t="shared" ref="CF848" si="16370">X848/X870</f>
        <v>4.133545310015898E-2</v>
      </c>
      <c r="CG848" s="130">
        <f t="shared" ref="CG848" si="16371">Y848/Y870</f>
        <v>4.4100580270793034E-2</v>
      </c>
      <c r="CH848" s="131">
        <f t="shared" ref="CH848" si="16372">Z848/Z870</f>
        <v>5.5721567938126208E-2</v>
      </c>
      <c r="CI848" s="129">
        <f t="shared" ref="CI848" si="16373">AA848/AA870</f>
        <v>2.5027808676307009E-2</v>
      </c>
      <c r="CJ848" s="135">
        <f t="shared" ref="CJ848" si="16374">AB848/AB870</f>
        <v>4.4778334260805047E-2</v>
      </c>
      <c r="CK848" s="136">
        <f t="shared" ref="CK848" si="16375">AC848/AC870</f>
        <v>2.3561328204842337E-2</v>
      </c>
    </row>
    <row r="849" spans="1:89" ht="15" thickTop="1" thickBot="1">
      <c r="A849" s="137" t="s">
        <v>19</v>
      </c>
      <c r="B849" s="189">
        <v>482</v>
      </c>
      <c r="C849" s="190">
        <v>190</v>
      </c>
      <c r="D849" s="191">
        <v>255</v>
      </c>
      <c r="E849" s="192">
        <v>184</v>
      </c>
      <c r="F849" s="189">
        <v>406</v>
      </c>
      <c r="G849" s="193">
        <v>233</v>
      </c>
      <c r="H849" s="191">
        <v>534</v>
      </c>
      <c r="I849" s="192">
        <v>354</v>
      </c>
      <c r="J849" s="189">
        <v>60</v>
      </c>
      <c r="K849" s="193">
        <v>145</v>
      </c>
      <c r="L849" s="191">
        <v>126</v>
      </c>
      <c r="M849" s="189">
        <v>253</v>
      </c>
      <c r="N849" s="194">
        <v>395</v>
      </c>
      <c r="O849" s="195">
        <v>563</v>
      </c>
      <c r="P849" s="189">
        <v>256</v>
      </c>
      <c r="Q849" s="193">
        <v>278</v>
      </c>
      <c r="R849" s="191">
        <v>306</v>
      </c>
      <c r="S849" s="192">
        <v>194</v>
      </c>
      <c r="T849" s="189">
        <v>36</v>
      </c>
      <c r="U849" s="193">
        <v>162</v>
      </c>
      <c r="V849" s="191">
        <v>178</v>
      </c>
      <c r="W849" s="192">
        <v>275</v>
      </c>
      <c r="X849" s="189">
        <v>258</v>
      </c>
      <c r="Y849" s="193">
        <v>205</v>
      </c>
      <c r="Z849" s="191">
        <v>394</v>
      </c>
      <c r="AA849" s="189">
        <v>358</v>
      </c>
      <c r="AB849" s="172">
        <f t="shared" si="16320"/>
        <v>3686</v>
      </c>
      <c r="AC849" s="173">
        <f t="shared" si="16321"/>
        <v>3394</v>
      </c>
      <c r="AE849" s="269" t="s">
        <v>13</v>
      </c>
      <c r="AF849" s="20">
        <f t="shared" ref="AF849:BG849" si="16376">SUM(AF846:AF848)</f>
        <v>933</v>
      </c>
      <c r="AG849" s="21">
        <f t="shared" si="16376"/>
        <v>559</v>
      </c>
      <c r="AH849" s="20">
        <f t="shared" si="16376"/>
        <v>488</v>
      </c>
      <c r="AI849" s="21">
        <f t="shared" si="16376"/>
        <v>396</v>
      </c>
      <c r="AJ849" s="20">
        <f t="shared" si="16376"/>
        <v>659</v>
      </c>
      <c r="AK849" s="21">
        <f t="shared" si="16376"/>
        <v>426</v>
      </c>
      <c r="AL849" s="20">
        <f t="shared" si="16376"/>
        <v>1135</v>
      </c>
      <c r="AM849" s="21">
        <f t="shared" si="16376"/>
        <v>933</v>
      </c>
      <c r="AN849" s="20">
        <f t="shared" si="16376"/>
        <v>159</v>
      </c>
      <c r="AO849" s="21">
        <f t="shared" si="16376"/>
        <v>378</v>
      </c>
      <c r="AP849" s="20">
        <f t="shared" si="16376"/>
        <v>285</v>
      </c>
      <c r="AQ849" s="21">
        <f t="shared" si="16376"/>
        <v>755</v>
      </c>
      <c r="AR849" s="20">
        <f t="shared" si="16376"/>
        <v>823</v>
      </c>
      <c r="AS849" s="21">
        <f t="shared" si="16376"/>
        <v>1153</v>
      </c>
      <c r="AT849" s="20">
        <f t="shared" si="16376"/>
        <v>643</v>
      </c>
      <c r="AU849" s="21">
        <f t="shared" si="16376"/>
        <v>501</v>
      </c>
      <c r="AV849" s="20">
        <f t="shared" si="16376"/>
        <v>726</v>
      </c>
      <c r="AW849" s="21">
        <f t="shared" si="16376"/>
        <v>441</v>
      </c>
      <c r="AX849" s="20">
        <f t="shared" si="16376"/>
        <v>66</v>
      </c>
      <c r="AY849" s="21">
        <f t="shared" si="16376"/>
        <v>254</v>
      </c>
      <c r="AZ849" s="20">
        <f t="shared" si="16376"/>
        <v>409</v>
      </c>
      <c r="BA849" s="21">
        <f t="shared" si="16376"/>
        <v>646</v>
      </c>
      <c r="BB849" s="20">
        <f t="shared" si="16376"/>
        <v>534</v>
      </c>
      <c r="BC849" s="21">
        <f t="shared" si="16376"/>
        <v>520</v>
      </c>
      <c r="BD849" s="20">
        <f t="shared" si="16376"/>
        <v>921</v>
      </c>
      <c r="BE849" s="21">
        <f t="shared" si="16376"/>
        <v>819</v>
      </c>
      <c r="BF849" s="174">
        <f t="shared" si="16376"/>
        <v>7781</v>
      </c>
      <c r="BG849" s="175">
        <f t="shared" si="16376"/>
        <v>7781</v>
      </c>
      <c r="BI849" s="137" t="s">
        <v>19</v>
      </c>
      <c r="BJ849" s="129">
        <f>B849/B870</f>
        <v>9.64E-2</v>
      </c>
      <c r="BK849" s="130">
        <f t="shared" ref="BK849" si="16377">C849/C870</f>
        <v>3.6039453717754175E-2</v>
      </c>
      <c r="BL849" s="131">
        <f t="shared" ref="BL849" si="16378">D849/D870</f>
        <v>9.1792656587473001E-2</v>
      </c>
      <c r="BM849" s="132">
        <f t="shared" ref="BM849" si="16379">E849/E870</f>
        <v>5.375401694420099E-2</v>
      </c>
      <c r="BN849" s="129">
        <f t="shared" ref="BN849" si="16380">F849/F870</f>
        <v>8.5599831330381612E-2</v>
      </c>
      <c r="BO849" s="130">
        <f t="shared" ref="BO849" si="16381">G849/G870</f>
        <v>5.6171648987463837E-2</v>
      </c>
      <c r="BP849" s="131">
        <f t="shared" ref="BP849" si="16382">H849/H870</f>
        <v>6.9876995550902904E-2</v>
      </c>
      <c r="BQ849" s="132">
        <f t="shared" ref="BQ849" si="16383">I849/I870</f>
        <v>4.7870182555780932E-2</v>
      </c>
      <c r="BR849" s="129">
        <f t="shared" ref="BR849" si="16384">J849/J870</f>
        <v>3.4985422740524783E-2</v>
      </c>
      <c r="BS849" s="130">
        <f t="shared" ref="BS849" si="16385">K849/K870</f>
        <v>9.0909090909090912E-2</v>
      </c>
      <c r="BT849" s="131">
        <f t="shared" ref="BT849" si="16386">L849/L870</f>
        <v>3.71900826446281E-2</v>
      </c>
      <c r="BU849" s="129">
        <f t="shared" ref="BU849" si="16387">M849/M870</f>
        <v>8.1245985870263326E-2</v>
      </c>
      <c r="BV849" s="133">
        <f t="shared" ref="BV849" si="16388">N849/N870</f>
        <v>6.0048647005168744E-2</v>
      </c>
      <c r="BW849" s="134">
        <f t="shared" ref="BW849" si="16389">O849/O870</f>
        <v>8.5588324718759504E-2</v>
      </c>
      <c r="BX849" s="129">
        <f t="shared" ref="BX849" si="16390">P849/P870</f>
        <v>6.8984101320398811E-2</v>
      </c>
      <c r="BY849" s="130">
        <f t="shared" ref="BY849" si="16391">Q849/Q870</f>
        <v>7.7157923952262009E-2</v>
      </c>
      <c r="BZ849" s="131">
        <f t="shared" ref="BZ849" si="16392">R849/R870</f>
        <v>7.5648949320148332E-2</v>
      </c>
      <c r="CA849" s="132">
        <f t="shared" ref="CA849" si="16393">S849/S870</f>
        <v>4.7444362924920519E-2</v>
      </c>
      <c r="CB849" s="129">
        <f t="shared" ref="CB849" si="16394">T849/T870</f>
        <v>3.4482758620689655E-2</v>
      </c>
      <c r="CC849" s="130">
        <f t="shared" ref="CC849" si="16395">U849/U870</f>
        <v>0.17252396166134185</v>
      </c>
      <c r="CD849" s="131">
        <f t="shared" ref="CD849" si="16396">V849/V870</f>
        <v>4.0162454873646211E-2</v>
      </c>
      <c r="CE849" s="132">
        <f t="shared" ref="CE849" si="16397">W849/W870</f>
        <v>7.0803295571575692E-2</v>
      </c>
      <c r="CF849" s="129">
        <f t="shared" ref="CF849" si="16398">X849/X870</f>
        <v>8.2034976152623215E-2</v>
      </c>
      <c r="CG849" s="130">
        <f t="shared" ref="CG849" si="16399">Y849/Y870</f>
        <v>7.9303675048355893E-2</v>
      </c>
      <c r="CH849" s="131">
        <f t="shared" ref="CH849" si="16400">Z849/Z870</f>
        <v>6.9256459834768858E-2</v>
      </c>
      <c r="CI849" s="129">
        <f t="shared" ref="CI849" si="16401">AA849/AA870</f>
        <v>4.9777530589543935E-2</v>
      </c>
      <c r="CJ849" s="135">
        <f t="shared" ref="CJ849" si="16402">AB849/AB870</f>
        <v>6.8373214616954184E-2</v>
      </c>
      <c r="CK849" s="136">
        <f t="shared" ref="CK849" si="16403">AC849/AC870</f>
        <v>6.3065574075106379E-2</v>
      </c>
    </row>
    <row r="850" spans="1:89" ht="14" thickTop="1">
      <c r="A850" s="146" t="s">
        <v>20</v>
      </c>
      <c r="B850" s="196">
        <v>471</v>
      </c>
      <c r="C850" s="197">
        <v>236</v>
      </c>
      <c r="D850" s="198">
        <v>266</v>
      </c>
      <c r="E850" s="199">
        <v>199</v>
      </c>
      <c r="F850" s="196">
        <v>397</v>
      </c>
      <c r="G850" s="200">
        <v>215</v>
      </c>
      <c r="H850" s="198">
        <v>547</v>
      </c>
      <c r="I850" s="199">
        <v>469</v>
      </c>
      <c r="J850" s="196">
        <v>85</v>
      </c>
      <c r="K850" s="200">
        <v>198</v>
      </c>
      <c r="L850" s="198">
        <v>134</v>
      </c>
      <c r="M850" s="196">
        <v>428</v>
      </c>
      <c r="N850" s="201">
        <v>385</v>
      </c>
      <c r="O850" s="202">
        <v>650</v>
      </c>
      <c r="P850" s="196">
        <v>358</v>
      </c>
      <c r="Q850" s="200">
        <v>269</v>
      </c>
      <c r="R850" s="198">
        <v>346</v>
      </c>
      <c r="S850" s="199">
        <v>233</v>
      </c>
      <c r="T850" s="196">
        <v>36</v>
      </c>
      <c r="U850" s="200">
        <v>141</v>
      </c>
      <c r="V850" s="198">
        <v>207</v>
      </c>
      <c r="W850" s="199">
        <v>296</v>
      </c>
      <c r="X850" s="196">
        <v>303</v>
      </c>
      <c r="Y850" s="200">
        <v>302</v>
      </c>
      <c r="Z850" s="198">
        <v>449</v>
      </c>
      <c r="AA850" s="196">
        <v>455</v>
      </c>
      <c r="AB850" s="172">
        <f t="shared" si="16320"/>
        <v>3984</v>
      </c>
      <c r="AC850" s="173">
        <f t="shared" si="16321"/>
        <v>4091</v>
      </c>
      <c r="BI850" s="146" t="s">
        <v>20</v>
      </c>
      <c r="BJ850" s="129">
        <f>B850/B870</f>
        <v>9.4200000000000006E-2</v>
      </c>
      <c r="BK850" s="130">
        <f t="shared" ref="BK850" si="16404">C850/C870</f>
        <v>4.4764795144157814E-2</v>
      </c>
      <c r="BL850" s="131">
        <f t="shared" ref="BL850" si="16405">D850/D870</f>
        <v>9.5752339812814974E-2</v>
      </c>
      <c r="BM850" s="132">
        <f t="shared" ref="BM850" si="16406">E850/E870</f>
        <v>5.8136137890739119E-2</v>
      </c>
      <c r="BN850" s="129">
        <f t="shared" ref="BN850" si="16407">F850/F870</f>
        <v>8.3702298123550498E-2</v>
      </c>
      <c r="BO850" s="130">
        <f t="shared" ref="BO850" si="16408">G850/G870</f>
        <v>5.1832208293153326E-2</v>
      </c>
      <c r="BP850" s="131">
        <f t="shared" ref="BP850" si="16409">H850/H870</f>
        <v>7.157812091075634E-2</v>
      </c>
      <c r="BQ850" s="132">
        <f t="shared" ref="BQ850" si="16410">I850/I870</f>
        <v>6.3421230561189992E-2</v>
      </c>
      <c r="BR850" s="129">
        <f t="shared" ref="BR850" si="16411">J850/J870</f>
        <v>4.9562682215743441E-2</v>
      </c>
      <c r="BS850" s="130">
        <f t="shared" ref="BS850" si="16412">K850/K870</f>
        <v>0.12413793103448276</v>
      </c>
      <c r="BT850" s="131">
        <f t="shared" ref="BT850" si="16413">L850/L870</f>
        <v>3.9551357733175918E-2</v>
      </c>
      <c r="BU850" s="129">
        <f t="shared" ref="BU850" si="16414">M850/M870</f>
        <v>0.13744380218368657</v>
      </c>
      <c r="BV850" s="133">
        <f t="shared" ref="BV850" si="16415">N850/N870</f>
        <v>5.8528428093645488E-2</v>
      </c>
      <c r="BW850" s="134">
        <f t="shared" ref="BW850" si="16416">O850/O870</f>
        <v>9.8814229249011856E-2</v>
      </c>
      <c r="BX850" s="129">
        <f t="shared" ref="BX850" si="16417">P850/P870</f>
        <v>9.6469954190245219E-2</v>
      </c>
      <c r="BY850" s="130">
        <f t="shared" ref="BY850" si="16418">Q850/Q870</f>
        <v>7.4660005550929776E-2</v>
      </c>
      <c r="BZ850" s="131">
        <f t="shared" ref="BZ850" si="16419">R850/R870</f>
        <v>8.5537700865265756E-2</v>
      </c>
      <c r="CA850" s="132">
        <f t="shared" ref="CA850" si="16420">S850/S870</f>
        <v>5.6982147224260211E-2</v>
      </c>
      <c r="CB850" s="129">
        <f t="shared" ref="CB850" si="16421">T850/T870</f>
        <v>3.4482758620689655E-2</v>
      </c>
      <c r="CC850" s="130">
        <f t="shared" ref="CC850" si="16422">U850/U870</f>
        <v>0.15015974440894569</v>
      </c>
      <c r="CD850" s="131">
        <f t="shared" ref="CD850" si="16423">V850/V870</f>
        <v>4.6705776173285196E-2</v>
      </c>
      <c r="CE850" s="132">
        <f t="shared" ref="CE850" si="16424">W850/W870</f>
        <v>7.6210092687950565E-2</v>
      </c>
      <c r="CF850" s="129">
        <f t="shared" ref="CF850" si="16425">X850/X870</f>
        <v>9.6343402225755173E-2</v>
      </c>
      <c r="CG850" s="130">
        <f t="shared" ref="CG850" si="16426">Y850/Y870</f>
        <v>0.11682785299806576</v>
      </c>
      <c r="CH850" s="131">
        <f t="shared" ref="CH850" si="16427">Z850/Z870</f>
        <v>7.8924239760942164E-2</v>
      </c>
      <c r="CI850" s="129">
        <f t="shared" ref="CI850" si="16428">AA850/AA870</f>
        <v>6.3264738598442713E-2</v>
      </c>
      <c r="CJ850" s="135">
        <f t="shared" ref="CJ850" si="16429">AB850/AB870</f>
        <v>7.3900946021146358E-2</v>
      </c>
      <c r="CK850" s="136">
        <f t="shared" ref="CK850" si="16430">AC850/AC870</f>
        <v>7.6016871992121454E-2</v>
      </c>
    </row>
    <row r="851" spans="1:89" ht="14" thickBot="1">
      <c r="A851" s="137" t="s">
        <v>21</v>
      </c>
      <c r="B851" s="189">
        <v>462</v>
      </c>
      <c r="C851" s="190">
        <v>323</v>
      </c>
      <c r="D851" s="191">
        <v>222</v>
      </c>
      <c r="E851" s="192">
        <v>197</v>
      </c>
      <c r="F851" s="189">
        <v>262</v>
      </c>
      <c r="G851" s="193">
        <v>211</v>
      </c>
      <c r="H851" s="191">
        <v>588</v>
      </c>
      <c r="I851" s="192">
        <v>464</v>
      </c>
      <c r="J851" s="189">
        <v>74</v>
      </c>
      <c r="K851" s="193">
        <v>180</v>
      </c>
      <c r="L851" s="191">
        <v>151</v>
      </c>
      <c r="M851" s="189">
        <v>327</v>
      </c>
      <c r="N851" s="194">
        <v>438</v>
      </c>
      <c r="O851" s="195">
        <v>503</v>
      </c>
      <c r="P851" s="189">
        <v>285</v>
      </c>
      <c r="Q851" s="193">
        <v>232</v>
      </c>
      <c r="R851" s="191">
        <v>380</v>
      </c>
      <c r="S851" s="192">
        <v>208</v>
      </c>
      <c r="T851" s="189">
        <v>30</v>
      </c>
      <c r="U851" s="193">
        <v>113</v>
      </c>
      <c r="V851" s="191">
        <v>202</v>
      </c>
      <c r="W851" s="192">
        <v>350</v>
      </c>
      <c r="X851" s="189">
        <v>231</v>
      </c>
      <c r="Y851" s="193">
        <v>218</v>
      </c>
      <c r="Z851" s="191">
        <v>472</v>
      </c>
      <c r="AA851" s="189">
        <v>364</v>
      </c>
      <c r="AB851" s="172">
        <f t="shared" si="16320"/>
        <v>3797</v>
      </c>
      <c r="AC851" s="173">
        <f t="shared" si="16321"/>
        <v>3690</v>
      </c>
      <c r="AE851" s="272" t="s">
        <v>85</v>
      </c>
      <c r="BI851" s="137" t="s">
        <v>21</v>
      </c>
      <c r="BJ851" s="129">
        <f>B851/B870</f>
        <v>9.2399999999999996E-2</v>
      </c>
      <c r="BK851" s="130">
        <f t="shared" ref="BK851" si="16431">C851/C870</f>
        <v>6.1267071320182095E-2</v>
      </c>
      <c r="BL851" s="131">
        <f t="shared" ref="BL851" si="16432">D851/D870</f>
        <v>7.9913606911447083E-2</v>
      </c>
      <c r="BM851" s="132">
        <f t="shared" ref="BM851" si="16433">E851/E870</f>
        <v>5.7551855097867366E-2</v>
      </c>
      <c r="BN851" s="129">
        <f t="shared" ref="BN851" si="16434">F851/F870</f>
        <v>5.5239300021083702E-2</v>
      </c>
      <c r="BO851" s="130">
        <f t="shared" ref="BO851" si="16435">G851/G870</f>
        <v>5.0867888138862102E-2</v>
      </c>
      <c r="BP851" s="131">
        <f t="shared" ref="BP851" si="16436">H851/H870</f>
        <v>7.6943208584140277E-2</v>
      </c>
      <c r="BQ851" s="132">
        <f t="shared" ref="BQ851" si="16437">I851/I870</f>
        <v>6.2745098039215685E-2</v>
      </c>
      <c r="BR851" s="129">
        <f t="shared" ref="BR851" si="16438">J851/J870</f>
        <v>4.3148688046647232E-2</v>
      </c>
      <c r="BS851" s="130">
        <f t="shared" ref="BS851" si="16439">K851/K870</f>
        <v>0.11285266457680251</v>
      </c>
      <c r="BT851" s="131">
        <f t="shared" ref="BT851" si="16440">L851/L870</f>
        <v>4.4569067296340026E-2</v>
      </c>
      <c r="BU851" s="129">
        <f t="shared" ref="BU851" si="16441">M851/M870</f>
        <v>0.10500963391136801</v>
      </c>
      <c r="BV851" s="133">
        <f t="shared" ref="BV851" si="16442">N851/N870</f>
        <v>6.6585588324718753E-2</v>
      </c>
      <c r="BW851" s="134">
        <f t="shared" ref="BW851" si="16443">O851/O870</f>
        <v>7.6467011249619951E-2</v>
      </c>
      <c r="BX851" s="129">
        <f t="shared" ref="BX851" si="16444">P851/P870</f>
        <v>7.679870654810024E-2</v>
      </c>
      <c r="BY851" s="130">
        <f t="shared" ref="BY851" si="16445">Q851/Q870</f>
        <v>6.4390785456563973E-2</v>
      </c>
      <c r="BZ851" s="131">
        <f t="shared" ref="BZ851" si="16446">R851/R870</f>
        <v>9.3943139678615575E-2</v>
      </c>
      <c r="CA851" s="132">
        <f t="shared" ref="CA851" si="16447">S851/S870</f>
        <v>5.0868182929811691E-2</v>
      </c>
      <c r="CB851" s="129">
        <f t="shared" ref="CB851" si="16448">T851/T870</f>
        <v>2.8735632183908046E-2</v>
      </c>
      <c r="CC851" s="130">
        <f t="shared" ref="CC851" si="16449">U851/U870</f>
        <v>0.12034078807241747</v>
      </c>
      <c r="CD851" s="131">
        <f t="shared" ref="CD851" si="16450">V851/V870</f>
        <v>4.5577617328519858E-2</v>
      </c>
      <c r="CE851" s="132">
        <f t="shared" ref="CE851" si="16451">W851/W870</f>
        <v>9.0113285272914526E-2</v>
      </c>
      <c r="CF851" s="129">
        <f t="shared" ref="CF851" si="16452">X851/X870</f>
        <v>7.3449920508744035E-2</v>
      </c>
      <c r="CG851" s="130">
        <f t="shared" ref="CG851" si="16453">Y851/Y870</f>
        <v>8.4332688588007743E-2</v>
      </c>
      <c r="CH851" s="131">
        <f t="shared" ref="CH851" si="16454">Z851/Z870</f>
        <v>8.2967129548251015E-2</v>
      </c>
      <c r="CI851" s="129">
        <f t="shared" ref="CI851" si="16455">AA851/AA870</f>
        <v>5.061179087875417E-2</v>
      </c>
      <c r="CJ851" s="135">
        <f t="shared" ref="CJ851" si="16456">AB851/AB870</f>
        <v>7.0432201817844556E-2</v>
      </c>
      <c r="CK851" s="136">
        <f t="shared" ref="CK851" si="16457">AC851/AC870</f>
        <v>6.8565694854785669E-2</v>
      </c>
    </row>
    <row r="852" spans="1:89" ht="15" thickTop="1" thickBot="1">
      <c r="A852" s="146" t="s">
        <v>22</v>
      </c>
      <c r="B852" s="196">
        <v>350</v>
      </c>
      <c r="C852" s="197">
        <v>348</v>
      </c>
      <c r="D852" s="198">
        <v>195</v>
      </c>
      <c r="E852" s="199">
        <v>189</v>
      </c>
      <c r="F852" s="196">
        <v>388</v>
      </c>
      <c r="G852" s="200">
        <v>170</v>
      </c>
      <c r="H852" s="198">
        <v>589</v>
      </c>
      <c r="I852" s="199">
        <v>442</v>
      </c>
      <c r="J852" s="196">
        <v>102</v>
      </c>
      <c r="K852" s="200">
        <v>201</v>
      </c>
      <c r="L852" s="198">
        <v>175</v>
      </c>
      <c r="M852" s="196">
        <v>319</v>
      </c>
      <c r="N852" s="201">
        <v>397</v>
      </c>
      <c r="O852" s="202">
        <v>610</v>
      </c>
      <c r="P852" s="196">
        <v>282</v>
      </c>
      <c r="Q852" s="200">
        <v>208</v>
      </c>
      <c r="R852" s="198">
        <v>342</v>
      </c>
      <c r="S852" s="199">
        <v>244</v>
      </c>
      <c r="T852" s="196">
        <v>41</v>
      </c>
      <c r="U852" s="200">
        <v>74</v>
      </c>
      <c r="V852" s="198">
        <v>174</v>
      </c>
      <c r="W852" s="199">
        <v>438</v>
      </c>
      <c r="X852" s="196">
        <v>222</v>
      </c>
      <c r="Y852" s="200">
        <v>161</v>
      </c>
      <c r="Z852" s="198">
        <v>417</v>
      </c>
      <c r="AA852" s="196">
        <v>380</v>
      </c>
      <c r="AB852" s="172">
        <f t="shared" si="16320"/>
        <v>3674</v>
      </c>
      <c r="AC852" s="173">
        <f t="shared" si="16321"/>
        <v>3784</v>
      </c>
      <c r="AE852" s="298" t="s">
        <v>0</v>
      </c>
      <c r="AF852" s="292" t="s">
        <v>1</v>
      </c>
      <c r="AG852" s="293"/>
      <c r="AH852" s="292" t="s">
        <v>2</v>
      </c>
      <c r="AI852" s="293"/>
      <c r="AJ852" s="292" t="s">
        <v>3</v>
      </c>
      <c r="AK852" s="293"/>
      <c r="AL852" s="292" t="s">
        <v>4</v>
      </c>
      <c r="AM852" s="293"/>
      <c r="AN852" s="292" t="s">
        <v>5</v>
      </c>
      <c r="AO852" s="293"/>
      <c r="AP852" s="292" t="s">
        <v>6</v>
      </c>
      <c r="AQ852" s="293"/>
      <c r="AR852" s="292" t="s">
        <v>7</v>
      </c>
      <c r="AS852" s="293"/>
      <c r="AT852" s="292" t="s">
        <v>8</v>
      </c>
      <c r="AU852" s="293"/>
      <c r="AV852" s="292" t="s">
        <v>9</v>
      </c>
      <c r="AW852" s="293"/>
      <c r="AX852" s="292" t="s">
        <v>10</v>
      </c>
      <c r="AY852" s="293"/>
      <c r="AZ852" s="292" t="s">
        <v>11</v>
      </c>
      <c r="BA852" s="293"/>
      <c r="BB852" s="292" t="s">
        <v>12</v>
      </c>
      <c r="BC852" s="293"/>
      <c r="BD852" s="294" t="s">
        <v>40</v>
      </c>
      <c r="BE852" s="295"/>
      <c r="BF852" s="296" t="s">
        <v>41</v>
      </c>
      <c r="BG852" s="297"/>
      <c r="BI852" s="146" t="s">
        <v>22</v>
      </c>
      <c r="BJ852" s="129">
        <f>B852/B870</f>
        <v>7.0000000000000007E-2</v>
      </c>
      <c r="BK852" s="130">
        <f t="shared" ref="BK852" si="16458">C852/C870</f>
        <v>6.6009104704097113E-2</v>
      </c>
      <c r="BL852" s="131">
        <f t="shared" ref="BL852" si="16459">D852/D870</f>
        <v>7.0194384449244057E-2</v>
      </c>
      <c r="BM852" s="132">
        <f t="shared" ref="BM852" si="16460">E852/E870</f>
        <v>5.5214723926380369E-2</v>
      </c>
      <c r="BN852" s="129">
        <f t="shared" ref="BN852" si="16461">F852/F870</f>
        <v>8.1804764916719369E-2</v>
      </c>
      <c r="BO852" s="130">
        <f t="shared" ref="BO852" si="16462">G852/G870</f>
        <v>4.0983606557377046E-2</v>
      </c>
      <c r="BP852" s="131">
        <f t="shared" ref="BP852" si="16463">H852/H870</f>
        <v>7.7074064381052076E-2</v>
      </c>
      <c r="BQ852" s="132">
        <f t="shared" ref="BQ852" si="16464">I852/I870</f>
        <v>5.9770114942528735E-2</v>
      </c>
      <c r="BR852" s="129">
        <f t="shared" ref="BR852" si="16465">J852/J870</f>
        <v>5.9475218658892132E-2</v>
      </c>
      <c r="BS852" s="130">
        <f t="shared" ref="BS852" si="16466">K852/K870</f>
        <v>0.12601880877742946</v>
      </c>
      <c r="BT852" s="131">
        <f t="shared" ref="BT852" si="16467">L852/L870</f>
        <v>5.1652892561983473E-2</v>
      </c>
      <c r="BU852" s="129">
        <f t="shared" ref="BU852" si="16468">M852/M870</f>
        <v>0.10244059087989724</v>
      </c>
      <c r="BV852" s="133">
        <f t="shared" ref="BV852" si="16469">N852/N870</f>
        <v>6.0352690787473399E-2</v>
      </c>
      <c r="BW852" s="134">
        <f t="shared" ref="BW852" si="16470">O852/O870</f>
        <v>9.2733353602918817E-2</v>
      </c>
      <c r="BX852" s="129">
        <f t="shared" ref="BX852" si="16471">P852/P870</f>
        <v>7.5990299110751822E-2</v>
      </c>
      <c r="BY852" s="130">
        <f t="shared" ref="BY852" si="16472">Q852/Q870</f>
        <v>5.7729669719678044E-2</v>
      </c>
      <c r="BZ852" s="131">
        <f t="shared" ref="BZ852" si="16473">R852/R870</f>
        <v>8.4548825710754019E-2</v>
      </c>
      <c r="CA852" s="132">
        <f t="shared" ref="CA852" si="16474">S852/S870</f>
        <v>5.967229151381756E-2</v>
      </c>
      <c r="CB852" s="129">
        <f t="shared" ref="CB852" si="16475">T852/T870</f>
        <v>3.9272030651340994E-2</v>
      </c>
      <c r="CC852" s="130">
        <f t="shared" ref="CC852" si="16476">U852/U870</f>
        <v>7.8807241746538872E-2</v>
      </c>
      <c r="CD852" s="131">
        <f t="shared" ref="CD852" si="16477">V852/V870</f>
        <v>3.9259927797833938E-2</v>
      </c>
      <c r="CE852" s="132">
        <f t="shared" ref="CE852" si="16478">W852/W870</f>
        <v>0.11277033985581875</v>
      </c>
      <c r="CF852" s="129">
        <f t="shared" ref="CF852" si="16479">X852/X870</f>
        <v>7.0588235294117646E-2</v>
      </c>
      <c r="CG852" s="130">
        <f t="shared" ref="CG852" si="16480">Y852/Y870</f>
        <v>6.2282398452611215E-2</v>
      </c>
      <c r="CH852" s="131">
        <f t="shared" ref="CH852" si="16481">Z852/Z870</f>
        <v>7.3299349622077695E-2</v>
      </c>
      <c r="CI852" s="129">
        <f t="shared" ref="CI852" si="16482">AA852/AA870</f>
        <v>5.2836484983314794E-2</v>
      </c>
      <c r="CJ852" s="135">
        <f t="shared" ref="CJ852" si="16483">AB852/AB870</f>
        <v>6.8150621406047121E-2</v>
      </c>
      <c r="CK852" s="136">
        <f t="shared" ref="CK852" si="16484">AC852/AC870</f>
        <v>7.0312354832116244E-2</v>
      </c>
    </row>
    <row r="853" spans="1:89" ht="15" thickTop="1" thickBot="1">
      <c r="A853" s="137" t="s">
        <v>23</v>
      </c>
      <c r="B853" s="189">
        <v>279</v>
      </c>
      <c r="C853" s="190">
        <v>297</v>
      </c>
      <c r="D853" s="191">
        <v>201</v>
      </c>
      <c r="E853" s="192">
        <v>194</v>
      </c>
      <c r="F853" s="189">
        <v>370</v>
      </c>
      <c r="G853" s="193">
        <v>175</v>
      </c>
      <c r="H853" s="191">
        <v>466</v>
      </c>
      <c r="I853" s="192">
        <v>464</v>
      </c>
      <c r="J853" s="189">
        <v>131</v>
      </c>
      <c r="K853" s="193">
        <v>154</v>
      </c>
      <c r="L853" s="191">
        <v>170</v>
      </c>
      <c r="M853" s="189">
        <v>269</v>
      </c>
      <c r="N853" s="194">
        <v>395</v>
      </c>
      <c r="O853" s="195">
        <v>573</v>
      </c>
      <c r="P853" s="189">
        <v>228</v>
      </c>
      <c r="Q853" s="193">
        <v>186</v>
      </c>
      <c r="R853" s="191">
        <v>346</v>
      </c>
      <c r="S853" s="192">
        <v>239</v>
      </c>
      <c r="T853" s="189">
        <v>50</v>
      </c>
      <c r="U853" s="193">
        <v>69</v>
      </c>
      <c r="V853" s="191">
        <v>224</v>
      </c>
      <c r="W853" s="192">
        <v>288</v>
      </c>
      <c r="X853" s="189">
        <v>170</v>
      </c>
      <c r="Y853" s="193">
        <v>134</v>
      </c>
      <c r="Z853" s="191">
        <v>357</v>
      </c>
      <c r="AA853" s="189">
        <v>444</v>
      </c>
      <c r="AB853" s="172">
        <f t="shared" si="16320"/>
        <v>3387</v>
      </c>
      <c r="AC853" s="173">
        <f t="shared" si="16321"/>
        <v>3486</v>
      </c>
      <c r="AE853" s="299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5.5800000000000002E-2</v>
      </c>
      <c r="BK853" s="130">
        <f t="shared" ref="BK853" si="16485">C853/C870</f>
        <v>5.633535660091047E-2</v>
      </c>
      <c r="BL853" s="131">
        <f t="shared" ref="BL853" si="16486">D853/D870</f>
        <v>7.235421166306695E-2</v>
      </c>
      <c r="BM853" s="132">
        <f t="shared" ref="BM853" si="16487">E853/E870</f>
        <v>5.667543090855974E-2</v>
      </c>
      <c r="BN853" s="129">
        <f t="shared" ref="BN853" si="16488">F853/F870</f>
        <v>7.800969850305714E-2</v>
      </c>
      <c r="BO853" s="130">
        <f t="shared" ref="BO853" si="16489">G853/G870</f>
        <v>4.2189006750241079E-2</v>
      </c>
      <c r="BP853" s="131">
        <f t="shared" ref="BP853" si="16490">H853/H870</f>
        <v>6.0978801360900288E-2</v>
      </c>
      <c r="BQ853" s="132">
        <f t="shared" ref="BQ853" si="16491">I853/I870</f>
        <v>6.2745098039215685E-2</v>
      </c>
      <c r="BR853" s="129">
        <f t="shared" ref="BR853" si="16492">J853/J870</f>
        <v>7.6384839650145767E-2</v>
      </c>
      <c r="BS853" s="130">
        <f t="shared" ref="BS853" si="16493">K853/K870</f>
        <v>9.6551724137931033E-2</v>
      </c>
      <c r="BT853" s="131">
        <f t="shared" ref="BT853" si="16494">L853/L870</f>
        <v>5.0177095631641085E-2</v>
      </c>
      <c r="BU853" s="129">
        <f t="shared" ref="BU853" si="16495">M853/M870</f>
        <v>8.6384071933204881E-2</v>
      </c>
      <c r="BV853" s="133">
        <f t="shared" ref="BV853" si="16496">N853/N870</f>
        <v>6.0048647005168744E-2</v>
      </c>
      <c r="BW853" s="134">
        <f t="shared" ref="BW853" si="16497">O853/O870</f>
        <v>8.7108543630282767E-2</v>
      </c>
      <c r="BX853" s="129">
        <f t="shared" ref="BX853" si="16498">P853/P870</f>
        <v>6.1438965238480192E-2</v>
      </c>
      <c r="BY853" s="130">
        <f t="shared" ref="BY853" si="16499">Q853/Q870</f>
        <v>5.1623646960865945E-2</v>
      </c>
      <c r="BZ853" s="131">
        <f t="shared" ref="BZ853" si="16500">R853/R870</f>
        <v>8.5537700865265756E-2</v>
      </c>
      <c r="CA853" s="132">
        <f t="shared" ref="CA853" si="16501">S853/S870</f>
        <v>5.8449498654927858E-2</v>
      </c>
      <c r="CB853" s="129">
        <f t="shared" ref="CB853" si="16502">T853/T870</f>
        <v>4.7892720306513412E-2</v>
      </c>
      <c r="CC853" s="130">
        <f t="shared" ref="CC853" si="16503">U853/U870</f>
        <v>7.3482428115015971E-2</v>
      </c>
      <c r="CD853" s="131">
        <f t="shared" ref="CD853" si="16504">V853/V870</f>
        <v>5.0541516245487361E-2</v>
      </c>
      <c r="CE853" s="132">
        <f t="shared" ref="CE853" si="16505">W853/W870</f>
        <v>7.4150360453141093E-2</v>
      </c>
      <c r="CF853" s="129">
        <f t="shared" ref="CF853" si="16506">X853/X870</f>
        <v>5.4054054054054057E-2</v>
      </c>
      <c r="CG853" s="130">
        <f t="shared" ref="CG853" si="16507">Y853/Y870</f>
        <v>5.1837524177949706E-2</v>
      </c>
      <c r="CH853" s="131">
        <f t="shared" ref="CH853" si="16508">Z853/Z870</f>
        <v>6.2752680611706801E-2</v>
      </c>
      <c r="CI853" s="129">
        <f t="shared" ref="CI853" si="16509">AA853/AA870</f>
        <v>6.1735261401557287E-2</v>
      </c>
      <c r="CJ853" s="135">
        <f t="shared" ref="CJ853" si="16510">AB853/AB870</f>
        <v>6.282693377851975E-2</v>
      </c>
      <c r="CK853" s="136">
        <f t="shared" ref="CK853" si="16511">AC853/AC870</f>
        <v>6.4775071074195889E-2</v>
      </c>
    </row>
    <row r="854" spans="1:89" ht="14" thickTop="1">
      <c r="A854" s="146" t="s">
        <v>24</v>
      </c>
      <c r="B854" s="203">
        <v>241</v>
      </c>
      <c r="C854" s="197">
        <v>266</v>
      </c>
      <c r="D854" s="198">
        <v>180</v>
      </c>
      <c r="E854" s="199">
        <v>178</v>
      </c>
      <c r="F854" s="196">
        <v>290</v>
      </c>
      <c r="G854" s="200">
        <v>202</v>
      </c>
      <c r="H854" s="198">
        <v>456</v>
      </c>
      <c r="I854" s="199">
        <v>446</v>
      </c>
      <c r="J854" s="196">
        <v>118</v>
      </c>
      <c r="K854" s="200">
        <v>119</v>
      </c>
      <c r="L854" s="198">
        <v>168</v>
      </c>
      <c r="M854" s="196">
        <v>216</v>
      </c>
      <c r="N854" s="201">
        <v>387</v>
      </c>
      <c r="O854" s="204">
        <v>397</v>
      </c>
      <c r="P854" s="196">
        <v>204</v>
      </c>
      <c r="Q854" s="200">
        <v>170</v>
      </c>
      <c r="R854" s="198">
        <v>259</v>
      </c>
      <c r="S854" s="199">
        <v>259</v>
      </c>
      <c r="T854" s="196">
        <v>54</v>
      </c>
      <c r="U854" s="200">
        <v>52</v>
      </c>
      <c r="V854" s="198">
        <v>199</v>
      </c>
      <c r="W854" s="205">
        <v>301</v>
      </c>
      <c r="X854" s="196">
        <v>120</v>
      </c>
      <c r="Y854" s="200">
        <v>121</v>
      </c>
      <c r="Z854" s="198">
        <v>340</v>
      </c>
      <c r="AA854" s="196">
        <v>454</v>
      </c>
      <c r="AB854" s="172">
        <f t="shared" si="16320"/>
        <v>3016</v>
      </c>
      <c r="AC854" s="173">
        <f t="shared" si="16321"/>
        <v>3181</v>
      </c>
      <c r="AE854" s="275" t="str">
        <f>$AE$17</f>
        <v>17:00 - 17:59</v>
      </c>
      <c r="AF854" s="126">
        <f t="shared" ref="AF854:AU856" si="16512">SUMIF($A$9:$A$32,$AE854,B$846:B$869)</f>
        <v>303</v>
      </c>
      <c r="AG854" s="186">
        <f t="shared" si="16512"/>
        <v>549</v>
      </c>
      <c r="AH854" s="127">
        <f t="shared" si="16512"/>
        <v>219</v>
      </c>
      <c r="AI854" s="180">
        <f t="shared" si="16512"/>
        <v>293</v>
      </c>
      <c r="AJ854" s="126">
        <f t="shared" si="16512"/>
        <v>309</v>
      </c>
      <c r="AK854" s="128">
        <f t="shared" si="16512"/>
        <v>400</v>
      </c>
      <c r="AL854" s="127">
        <f t="shared" si="16512"/>
        <v>578</v>
      </c>
      <c r="AM854" s="180">
        <f t="shared" si="16512"/>
        <v>589</v>
      </c>
      <c r="AN854" s="126">
        <f t="shared" si="16512"/>
        <v>166</v>
      </c>
      <c r="AO854" s="128">
        <f t="shared" si="16512"/>
        <v>43</v>
      </c>
      <c r="AP854" s="127">
        <f t="shared" si="16512"/>
        <v>286</v>
      </c>
      <c r="AQ854" s="126">
        <f t="shared" si="16512"/>
        <v>119</v>
      </c>
      <c r="AR854" s="179">
        <f t="shared" si="16512"/>
        <v>499</v>
      </c>
      <c r="AS854" s="181">
        <f t="shared" si="16512"/>
        <v>462</v>
      </c>
      <c r="AT854" s="126">
        <f t="shared" si="16512"/>
        <v>304</v>
      </c>
      <c r="AU854" s="128">
        <f t="shared" si="16512"/>
        <v>321</v>
      </c>
      <c r="AV854" s="127">
        <f t="shared" ref="AP854:BE856" si="16513">SUMIF($A$9:$A$32,$AE854,R$846:R$869)</f>
        <v>250</v>
      </c>
      <c r="AW854" s="180">
        <f t="shared" si="16513"/>
        <v>365</v>
      </c>
      <c r="AX854" s="126">
        <f t="shared" si="16513"/>
        <v>143</v>
      </c>
      <c r="AY854" s="128">
        <f t="shared" si="16513"/>
        <v>23</v>
      </c>
      <c r="AZ854" s="127">
        <f t="shared" si="16513"/>
        <v>418</v>
      </c>
      <c r="BA854" s="180">
        <f t="shared" si="16513"/>
        <v>197</v>
      </c>
      <c r="BB854" s="126">
        <f t="shared" si="16513"/>
        <v>303</v>
      </c>
      <c r="BC854" s="128">
        <f t="shared" si="16513"/>
        <v>191</v>
      </c>
      <c r="BD854" s="184">
        <f t="shared" si="16513"/>
        <v>410</v>
      </c>
      <c r="BE854" s="185">
        <f t="shared" si="16513"/>
        <v>575</v>
      </c>
      <c r="BF854" s="170">
        <f>AF854+AH854+AJ854+AL854+AN854+AP854+AR854+AT854+AV854+AX854+AZ854+BB854+BD854</f>
        <v>4188</v>
      </c>
      <c r="BG854" s="171">
        <f>AG854+AI854+AK854+AM854+AO854+AQ854+AS854+AU854+AW854+AY854+BA854+BC854+BE854</f>
        <v>4127</v>
      </c>
      <c r="BI854" s="146" t="s">
        <v>24</v>
      </c>
      <c r="BJ854" s="129">
        <f>B854/B870</f>
        <v>4.82E-2</v>
      </c>
      <c r="BK854" s="130">
        <f t="shared" ref="BK854" si="16514">C854/C870</f>
        <v>5.0455235204855842E-2</v>
      </c>
      <c r="BL854" s="131">
        <f t="shared" ref="BL854" si="16515">D854/D870</f>
        <v>6.4794816414686832E-2</v>
      </c>
      <c r="BM854" s="132">
        <f t="shared" ref="BM854" si="16516">E854/E870</f>
        <v>5.2001168565585745E-2</v>
      </c>
      <c r="BN854" s="129">
        <f t="shared" ref="BN854" si="16517">F854/F870</f>
        <v>6.1142736664558293E-2</v>
      </c>
      <c r="BO854" s="130">
        <f t="shared" ref="BO854" si="16518">G854/G870</f>
        <v>4.8698167791706846E-2</v>
      </c>
      <c r="BP854" s="131">
        <f t="shared" ref="BP854" si="16519">H854/H870</f>
        <v>5.9670243391782257E-2</v>
      </c>
      <c r="BQ854" s="132">
        <f t="shared" ref="BQ854" si="16520">I854/I870</f>
        <v>6.031102096010818E-2</v>
      </c>
      <c r="BR854" s="129">
        <f t="shared" ref="BR854" si="16521">J854/J870</f>
        <v>6.8804664723032066E-2</v>
      </c>
      <c r="BS854" s="130">
        <f t="shared" ref="BS854" si="16522">K854/K870</f>
        <v>7.4608150470219431E-2</v>
      </c>
      <c r="BT854" s="131">
        <f t="shared" ref="BT854" si="16523">L854/L870</f>
        <v>4.9586776859504134E-2</v>
      </c>
      <c r="BU854" s="129">
        <f t="shared" ref="BU854" si="16524">M854/M870</f>
        <v>6.9364161849710976E-2</v>
      </c>
      <c r="BV854" s="133">
        <f t="shared" ref="BV854" si="16525">N854/N870</f>
        <v>5.8832471875950136E-2</v>
      </c>
      <c r="BW854" s="134">
        <f t="shared" ref="BW854" si="16526">O854/O870</f>
        <v>6.0352690787473399E-2</v>
      </c>
      <c r="BX854" s="129">
        <f t="shared" ref="BX854" si="16527">P854/P870</f>
        <v>5.4971705739692803E-2</v>
      </c>
      <c r="BY854" s="130">
        <f t="shared" ref="BY854" si="16528">Q854/Q870</f>
        <v>4.718290313627533E-2</v>
      </c>
      <c r="BZ854" s="131">
        <f t="shared" ref="BZ854" si="16529">R854/R870</f>
        <v>6.4029666254635353E-2</v>
      </c>
      <c r="CA854" s="132">
        <f t="shared" ref="CA854" si="16530">S854/S870</f>
        <v>6.3340670090486675E-2</v>
      </c>
      <c r="CB854" s="129">
        <f t="shared" ref="CB854" si="16531">T854/T870</f>
        <v>5.1724137931034482E-2</v>
      </c>
      <c r="CC854" s="130">
        <f t="shared" ref="CC854" si="16532">U854/U870</f>
        <v>5.5378061767838126E-2</v>
      </c>
      <c r="CD854" s="131">
        <f t="shared" ref="CD854" si="16533">V854/V870</f>
        <v>4.490072202166065E-2</v>
      </c>
      <c r="CE854" s="132">
        <f t="shared" ref="CE854" si="16534">W854/W870</f>
        <v>7.7497425334706493E-2</v>
      </c>
      <c r="CF854" s="129">
        <f t="shared" ref="CF854" si="16535">X854/X870</f>
        <v>3.8155802861685212E-2</v>
      </c>
      <c r="CG854" s="130">
        <f t="shared" ref="CG854" si="16536">Y854/Y870</f>
        <v>4.6808510638297871E-2</v>
      </c>
      <c r="CH854" s="131">
        <f t="shared" ref="CH854" si="16537">Z854/Z870</f>
        <v>5.9764457725435052E-2</v>
      </c>
      <c r="CI854" s="129">
        <f t="shared" ref="CI854" si="16538">AA854/AA870</f>
        <v>6.3125695216907682E-2</v>
      </c>
      <c r="CJ854" s="135">
        <f t="shared" ref="CJ854" si="16539">AB854/AB870</f>
        <v>5.5945093674642926E-2</v>
      </c>
      <c r="CK854" s="136">
        <f t="shared" ref="CK854" si="16540">AC854/AC870</f>
        <v>5.9107716892431758E-2</v>
      </c>
    </row>
    <row r="855" spans="1:89">
      <c r="A855" s="137" t="s">
        <v>25</v>
      </c>
      <c r="B855" s="206">
        <v>245</v>
      </c>
      <c r="C855" s="190">
        <v>315</v>
      </c>
      <c r="D855" s="191">
        <v>148</v>
      </c>
      <c r="E855" s="192">
        <v>231</v>
      </c>
      <c r="F855" s="189">
        <v>308</v>
      </c>
      <c r="G855" s="193">
        <v>196</v>
      </c>
      <c r="H855" s="191">
        <v>460</v>
      </c>
      <c r="I855" s="192">
        <v>441</v>
      </c>
      <c r="J855" s="189">
        <v>109</v>
      </c>
      <c r="K855" s="190">
        <v>96</v>
      </c>
      <c r="L855" s="191">
        <v>147</v>
      </c>
      <c r="M855" s="189">
        <v>205</v>
      </c>
      <c r="N855" s="194">
        <v>330</v>
      </c>
      <c r="O855" s="207">
        <v>318</v>
      </c>
      <c r="P855" s="189">
        <v>171</v>
      </c>
      <c r="Q855" s="190">
        <v>177</v>
      </c>
      <c r="R855" s="191">
        <v>276</v>
      </c>
      <c r="S855" s="192">
        <v>234</v>
      </c>
      <c r="T855" s="198">
        <v>51</v>
      </c>
      <c r="U855" s="189">
        <v>42</v>
      </c>
      <c r="V855" s="191">
        <v>221</v>
      </c>
      <c r="W855" s="208">
        <v>240</v>
      </c>
      <c r="X855" s="189">
        <v>119</v>
      </c>
      <c r="Y855" s="193">
        <v>108</v>
      </c>
      <c r="Z855" s="191">
        <v>378</v>
      </c>
      <c r="AA855" s="189">
        <v>470</v>
      </c>
      <c r="AB855" s="172">
        <f t="shared" si="16320"/>
        <v>2963</v>
      </c>
      <c r="AC855" s="173">
        <f t="shared" si="16321"/>
        <v>3073</v>
      </c>
      <c r="AE855" s="277" t="str">
        <f>$AE$18</f>
        <v>18:00 - 18:59</v>
      </c>
      <c r="AF855" s="126">
        <f t="shared" si="16512"/>
        <v>391</v>
      </c>
      <c r="AG855" s="190">
        <f t="shared" si="16512"/>
        <v>432</v>
      </c>
      <c r="AH855" s="191">
        <f t="shared" si="16512"/>
        <v>138</v>
      </c>
      <c r="AI855" s="192">
        <f t="shared" si="16512"/>
        <v>222</v>
      </c>
      <c r="AJ855" s="278">
        <f t="shared" si="16512"/>
        <v>204</v>
      </c>
      <c r="AK855" s="193">
        <f t="shared" si="16512"/>
        <v>380</v>
      </c>
      <c r="AL855" s="191">
        <f t="shared" si="16512"/>
        <v>516</v>
      </c>
      <c r="AM855" s="192">
        <f t="shared" si="16512"/>
        <v>621</v>
      </c>
      <c r="AN855" s="278">
        <f t="shared" si="16512"/>
        <v>125</v>
      </c>
      <c r="AO855" s="193">
        <f t="shared" si="16512"/>
        <v>51</v>
      </c>
      <c r="AP855" s="191">
        <f t="shared" si="16513"/>
        <v>215</v>
      </c>
      <c r="AQ855" s="278">
        <f t="shared" si="16513"/>
        <v>83</v>
      </c>
      <c r="AR855" s="194">
        <f t="shared" si="16513"/>
        <v>413</v>
      </c>
      <c r="AS855" s="195">
        <f t="shared" si="16513"/>
        <v>323</v>
      </c>
      <c r="AT855" s="278">
        <f t="shared" si="16513"/>
        <v>235</v>
      </c>
      <c r="AU855" s="193">
        <f t="shared" si="16513"/>
        <v>289</v>
      </c>
      <c r="AV855" s="191">
        <f t="shared" si="16513"/>
        <v>233</v>
      </c>
      <c r="AW855" s="192">
        <f t="shared" si="16513"/>
        <v>348</v>
      </c>
      <c r="AX855" s="278">
        <f t="shared" si="16513"/>
        <v>102</v>
      </c>
      <c r="AY855" s="193">
        <f t="shared" si="16513"/>
        <v>23</v>
      </c>
      <c r="AZ855" s="191">
        <f t="shared" si="16513"/>
        <v>498</v>
      </c>
      <c r="BA855" s="192">
        <f t="shared" si="16513"/>
        <v>169</v>
      </c>
      <c r="BB855" s="278">
        <f t="shared" si="16513"/>
        <v>288</v>
      </c>
      <c r="BC855" s="193">
        <f t="shared" si="16513"/>
        <v>180</v>
      </c>
      <c r="BD855" s="191">
        <f t="shared" si="16513"/>
        <v>288</v>
      </c>
      <c r="BE855" s="278">
        <f t="shared" si="16513"/>
        <v>550</v>
      </c>
      <c r="BF855" s="172">
        <f>SUM(AF855,AH855,AJ855,AL855,AN855,AP855,AR855,AT855,AV855,AX855,AZ855,BB855,BD855)</f>
        <v>3646</v>
      </c>
      <c r="BG855" s="173">
        <f>SUM(AG855,AI855,AK855,AM855,AO855,AQ855,AS855,AU855,AW855,AY855,BA855,BC855,BE855)</f>
        <v>3671</v>
      </c>
      <c r="BI855" s="137" t="s">
        <v>25</v>
      </c>
      <c r="BJ855" s="129">
        <f>B855/B870</f>
        <v>4.9000000000000002E-2</v>
      </c>
      <c r="BK855" s="130">
        <f t="shared" ref="BK855" si="16541">C855/C870</f>
        <v>5.974962063732929E-2</v>
      </c>
      <c r="BL855" s="131">
        <f t="shared" ref="BL855" si="16542">D855/D870</f>
        <v>5.3275737940964719E-2</v>
      </c>
      <c r="BM855" s="132">
        <f t="shared" ref="BM855" si="16543">E855/E870</f>
        <v>6.7484662576687116E-2</v>
      </c>
      <c r="BN855" s="129">
        <f t="shared" ref="BN855" si="16544">F855/F870</f>
        <v>6.493780307822053E-2</v>
      </c>
      <c r="BO855" s="130">
        <f t="shared" ref="BO855" si="16545">G855/G870</f>
        <v>4.7251687560270011E-2</v>
      </c>
      <c r="BP855" s="131">
        <f t="shared" ref="BP855" si="16546">H855/H870</f>
        <v>6.019366657942947E-2</v>
      </c>
      <c r="BQ855" s="132">
        <f t="shared" ref="BQ855" si="16547">I855/I870</f>
        <v>5.9634888438133873E-2</v>
      </c>
      <c r="BR855" s="129">
        <f t="shared" ref="BR855" si="16548">J855/J870</f>
        <v>6.355685131195335E-2</v>
      </c>
      <c r="BS855" s="130">
        <f t="shared" ref="BS855" si="16549">K855/K870</f>
        <v>6.0188087774294671E-2</v>
      </c>
      <c r="BT855" s="131">
        <f t="shared" ref="BT855" si="16550">L855/L870</f>
        <v>4.3388429752066117E-2</v>
      </c>
      <c r="BU855" s="129">
        <f t="shared" ref="BU855" si="16551">M855/M870</f>
        <v>6.5831727681438662E-2</v>
      </c>
      <c r="BV855" s="133">
        <f t="shared" ref="BV855" si="16552">N855/N870</f>
        <v>5.016722408026756E-2</v>
      </c>
      <c r="BW855" s="134">
        <f t="shared" ref="BW855" si="16553">O855/O870</f>
        <v>4.8342961386439648E-2</v>
      </c>
      <c r="BX855" s="129">
        <f t="shared" ref="BX855" si="16554">P855/P870</f>
        <v>4.6079223928860144E-2</v>
      </c>
      <c r="BY855" s="130">
        <f t="shared" ref="BY855" si="16555">Q855/Q870</f>
        <v>4.9125728559533725E-2</v>
      </c>
      <c r="BZ855" s="131">
        <f t="shared" ref="BZ855" si="16556">R855/R870</f>
        <v>6.8232385661310263E-2</v>
      </c>
      <c r="CA855" s="132">
        <f t="shared" ref="CA855" si="16557">S855/S870</f>
        <v>5.7226705796038148E-2</v>
      </c>
      <c r="CB855" s="129">
        <f t="shared" ref="CB855" si="16558">T855/T870</f>
        <v>4.8850574712643681E-2</v>
      </c>
      <c r="CC855" s="130">
        <f t="shared" ref="CC855" si="16559">U855/U870</f>
        <v>4.472843450479233E-2</v>
      </c>
      <c r="CD855" s="131">
        <f t="shared" ref="CD855" si="16560">V855/V870</f>
        <v>4.986462093862816E-2</v>
      </c>
      <c r="CE855" s="132">
        <f t="shared" ref="CE855" si="16561">W855/W870</f>
        <v>6.1791967044284246E-2</v>
      </c>
      <c r="CF855" s="129">
        <f t="shared" ref="CF855" si="16562">X855/X870</f>
        <v>3.783783783783784E-2</v>
      </c>
      <c r="CG855" s="130">
        <f t="shared" ref="CG855" si="16563">Y855/Y870</f>
        <v>4.1779497098646035E-2</v>
      </c>
      <c r="CH855" s="131">
        <f t="shared" ref="CH855" si="16564">Z855/Z870</f>
        <v>6.6444014765336609E-2</v>
      </c>
      <c r="CI855" s="129">
        <f t="shared" ref="CI855" si="16565">AA855/AA870</f>
        <v>6.5350389321468291E-2</v>
      </c>
      <c r="CJ855" s="135">
        <f t="shared" ref="CJ855" si="16566">AB855/AB870</f>
        <v>5.4961973659803376E-2</v>
      </c>
      <c r="CK855" s="136">
        <f t="shared" ref="CK855" si="16567">AC855/AC870</f>
        <v>5.7100916067413646E-2</v>
      </c>
    </row>
    <row r="856" spans="1:89" ht="14" thickBot="1">
      <c r="A856" s="146" t="s">
        <v>26</v>
      </c>
      <c r="B856" s="203">
        <v>199</v>
      </c>
      <c r="C856" s="197">
        <v>296</v>
      </c>
      <c r="D856" s="198">
        <v>140</v>
      </c>
      <c r="E856" s="199">
        <v>219</v>
      </c>
      <c r="F856" s="196">
        <v>250</v>
      </c>
      <c r="G856" s="200">
        <v>206</v>
      </c>
      <c r="H856" s="198">
        <v>458</v>
      </c>
      <c r="I856" s="199">
        <v>361</v>
      </c>
      <c r="J856" s="196">
        <v>114</v>
      </c>
      <c r="K856" s="197">
        <v>72</v>
      </c>
      <c r="L856" s="198">
        <v>159</v>
      </c>
      <c r="M856" s="196">
        <v>183</v>
      </c>
      <c r="N856" s="201">
        <v>347</v>
      </c>
      <c r="O856" s="204">
        <v>315</v>
      </c>
      <c r="P856" s="196">
        <v>189</v>
      </c>
      <c r="Q856" s="197">
        <v>159</v>
      </c>
      <c r="R856" s="198">
        <v>190</v>
      </c>
      <c r="S856" s="199">
        <v>249</v>
      </c>
      <c r="T856" s="196">
        <v>42</v>
      </c>
      <c r="U856" s="200">
        <v>52</v>
      </c>
      <c r="V856" s="198">
        <v>188</v>
      </c>
      <c r="W856" s="205">
        <v>222</v>
      </c>
      <c r="X856" s="196">
        <v>126</v>
      </c>
      <c r="Y856" s="200">
        <v>127</v>
      </c>
      <c r="Z856" s="198">
        <v>277</v>
      </c>
      <c r="AA856" s="196">
        <v>416</v>
      </c>
      <c r="AB856" s="172">
        <f t="shared" si="16320"/>
        <v>2679</v>
      </c>
      <c r="AC856" s="173">
        <f t="shared" si="16321"/>
        <v>2877</v>
      </c>
      <c r="AE856" s="275">
        <f>$AE$19</f>
        <v>0</v>
      </c>
      <c r="AF856" s="126">
        <f t="shared" si="16512"/>
        <v>0</v>
      </c>
      <c r="AG856" s="197">
        <f t="shared" si="16512"/>
        <v>0</v>
      </c>
      <c r="AH856" s="198">
        <f t="shared" si="16512"/>
        <v>0</v>
      </c>
      <c r="AI856" s="199">
        <f t="shared" si="16512"/>
        <v>0</v>
      </c>
      <c r="AJ856" s="196">
        <f t="shared" si="16512"/>
        <v>0</v>
      </c>
      <c r="AK856" s="200">
        <f t="shared" si="16512"/>
        <v>0</v>
      </c>
      <c r="AL856" s="198">
        <f t="shared" si="16512"/>
        <v>0</v>
      </c>
      <c r="AM856" s="199">
        <f t="shared" si="16512"/>
        <v>0</v>
      </c>
      <c r="AN856" s="196">
        <f t="shared" si="16512"/>
        <v>0</v>
      </c>
      <c r="AO856" s="200">
        <f t="shared" si="16512"/>
        <v>0</v>
      </c>
      <c r="AP856" s="198">
        <f t="shared" si="16513"/>
        <v>0</v>
      </c>
      <c r="AQ856" s="196">
        <f t="shared" si="16513"/>
        <v>0</v>
      </c>
      <c r="AR856" s="201">
        <f t="shared" si="16513"/>
        <v>0</v>
      </c>
      <c r="AS856" s="202">
        <f t="shared" si="16513"/>
        <v>0</v>
      </c>
      <c r="AT856" s="196">
        <f t="shared" si="16513"/>
        <v>0</v>
      </c>
      <c r="AU856" s="200">
        <f t="shared" si="16513"/>
        <v>0</v>
      </c>
      <c r="AV856" s="198">
        <f t="shared" si="16513"/>
        <v>0</v>
      </c>
      <c r="AW856" s="199">
        <f t="shared" si="16513"/>
        <v>0</v>
      </c>
      <c r="AX856" s="196">
        <f t="shared" si="16513"/>
        <v>0</v>
      </c>
      <c r="AY856" s="200">
        <f t="shared" si="16513"/>
        <v>0</v>
      </c>
      <c r="AZ856" s="198">
        <f t="shared" si="16513"/>
        <v>0</v>
      </c>
      <c r="BA856" s="199">
        <f t="shared" si="16513"/>
        <v>0</v>
      </c>
      <c r="BB856" s="196">
        <f t="shared" si="16513"/>
        <v>0</v>
      </c>
      <c r="BC856" s="200">
        <f t="shared" si="16513"/>
        <v>0</v>
      </c>
      <c r="BD856" s="198">
        <f t="shared" si="16513"/>
        <v>0</v>
      </c>
      <c r="BE856" s="196">
        <f t="shared" si="16513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3.9800000000000002E-2</v>
      </c>
      <c r="BK856" s="130">
        <f t="shared" ref="BK856" si="16568">C856/C870</f>
        <v>5.614567526555387E-2</v>
      </c>
      <c r="BL856" s="131">
        <f t="shared" ref="BL856" si="16569">D856/D870</f>
        <v>5.03959683225342E-2</v>
      </c>
      <c r="BM856" s="132">
        <f t="shared" ref="BM856" si="16570">E856/E870</f>
        <v>6.3978965819456612E-2</v>
      </c>
      <c r="BN856" s="129">
        <f t="shared" ref="BN856" si="16571">F856/F870</f>
        <v>5.2709255745308874E-2</v>
      </c>
      <c r="BO856" s="130">
        <f t="shared" ref="BO856" si="16572">G856/G870</f>
        <v>4.966248794599807E-2</v>
      </c>
      <c r="BP856" s="131">
        <f t="shared" ref="BP856" si="16573">H856/H870</f>
        <v>5.9931954985605863E-2</v>
      </c>
      <c r="BQ856" s="132">
        <f t="shared" ref="BQ856" si="16574">I856/I870</f>
        <v>4.8816768086544962E-2</v>
      </c>
      <c r="BR856" s="129">
        <f t="shared" ref="BR856" si="16575">J856/J870</f>
        <v>6.6472303206997083E-2</v>
      </c>
      <c r="BS856" s="130">
        <f t="shared" ref="BS856" si="16576">K856/K870</f>
        <v>4.5141065830721E-2</v>
      </c>
      <c r="BT856" s="131">
        <f t="shared" ref="BT856" si="16577">L856/L870</f>
        <v>4.6930342384887837E-2</v>
      </c>
      <c r="BU856" s="129">
        <f t="shared" ref="BU856" si="16578">M856/M870</f>
        <v>5.8766859344894028E-2</v>
      </c>
      <c r="BV856" s="133">
        <f t="shared" ref="BV856" si="16579">N856/N870</f>
        <v>5.2751596229857096E-2</v>
      </c>
      <c r="BW856" s="134">
        <f t="shared" ref="BW856" si="16580">O856/O870</f>
        <v>4.7886895712982672E-2</v>
      </c>
      <c r="BX856" s="129">
        <f t="shared" ref="BX856" si="16581">P856/P870</f>
        <v>5.092966855295069E-2</v>
      </c>
      <c r="BY856" s="130">
        <f t="shared" ref="BY856" si="16582">Q856/Q870</f>
        <v>4.4129891756869273E-2</v>
      </c>
      <c r="BZ856" s="131">
        <f t="shared" ref="BZ856" si="16583">R856/R870</f>
        <v>4.6971569839307788E-2</v>
      </c>
      <c r="CA856" s="132">
        <f t="shared" ref="CA856" si="16584">S856/S870</f>
        <v>6.0895084372707263E-2</v>
      </c>
      <c r="CB856" s="129">
        <f t="shared" ref="CB856" si="16585">T856/T870</f>
        <v>4.0229885057471264E-2</v>
      </c>
      <c r="CC856" s="130">
        <f t="shared" ref="CC856" si="16586">U856/U870</f>
        <v>5.5378061767838126E-2</v>
      </c>
      <c r="CD856" s="131">
        <f t="shared" ref="CD856" si="16587">V856/V870</f>
        <v>4.2418772563176894E-2</v>
      </c>
      <c r="CE856" s="132">
        <f t="shared" ref="CE856" si="16588">W856/W870</f>
        <v>5.7157569515962924E-2</v>
      </c>
      <c r="CF856" s="129">
        <f t="shared" ref="CF856" si="16589">X856/X870</f>
        <v>4.0063593004769478E-2</v>
      </c>
      <c r="CG856" s="130">
        <f t="shared" ref="CG856" si="16590">Y856/Y870</f>
        <v>4.9129593810444877E-2</v>
      </c>
      <c r="CH856" s="131">
        <f t="shared" ref="CH856" si="16591">Z856/Z870</f>
        <v>4.8690455264545615E-2</v>
      </c>
      <c r="CI856" s="129">
        <f t="shared" ref="CI856" si="16592">AA856/AA870</f>
        <v>5.7842046718576193E-2</v>
      </c>
      <c r="CJ856" s="135">
        <f t="shared" ref="CJ856" si="16593">AB856/AB870</f>
        <v>4.9693934335002785E-2</v>
      </c>
      <c r="CK856" s="136">
        <f t="shared" ref="CK856" si="16594">AC856/AC870</f>
        <v>5.3458944199788173E-2</v>
      </c>
    </row>
    <row r="857" spans="1:89" ht="15" thickTop="1" thickBot="1">
      <c r="A857" s="137" t="s">
        <v>27</v>
      </c>
      <c r="B857" s="206">
        <v>230</v>
      </c>
      <c r="C857" s="190">
        <v>299</v>
      </c>
      <c r="D857" s="191">
        <v>135</v>
      </c>
      <c r="E857" s="192">
        <v>240</v>
      </c>
      <c r="F857" s="189">
        <v>237</v>
      </c>
      <c r="G857" s="193">
        <v>180</v>
      </c>
      <c r="H857" s="191">
        <v>400</v>
      </c>
      <c r="I857" s="192">
        <v>445</v>
      </c>
      <c r="J857" s="189">
        <v>111</v>
      </c>
      <c r="K857" s="190">
        <v>64</v>
      </c>
      <c r="L857" s="191">
        <v>237</v>
      </c>
      <c r="M857" s="189">
        <v>133</v>
      </c>
      <c r="N857" s="194">
        <v>390</v>
      </c>
      <c r="O857" s="207">
        <v>305</v>
      </c>
      <c r="P857" s="189">
        <v>189</v>
      </c>
      <c r="Q857" s="190">
        <v>144</v>
      </c>
      <c r="R857" s="191">
        <v>207</v>
      </c>
      <c r="S857" s="192">
        <v>208</v>
      </c>
      <c r="T857" s="189">
        <v>68</v>
      </c>
      <c r="U857" s="193">
        <v>38</v>
      </c>
      <c r="V857" s="191">
        <v>235</v>
      </c>
      <c r="W857" s="208">
        <v>216</v>
      </c>
      <c r="X857" s="189">
        <v>152</v>
      </c>
      <c r="Y857" s="193">
        <v>111</v>
      </c>
      <c r="Z857" s="191">
        <v>363</v>
      </c>
      <c r="AA857" s="189">
        <v>422</v>
      </c>
      <c r="AB857" s="172">
        <f t="shared" si="16320"/>
        <v>2954</v>
      </c>
      <c r="AC857" s="173">
        <f t="shared" si="16321"/>
        <v>2805</v>
      </c>
      <c r="AE857" s="269" t="s">
        <v>13</v>
      </c>
      <c r="AF857" s="20">
        <f t="shared" ref="AF857:BG857" si="16595">SUM(AF854:AF856)</f>
        <v>694</v>
      </c>
      <c r="AG857" s="21">
        <f t="shared" si="16595"/>
        <v>981</v>
      </c>
      <c r="AH857" s="20">
        <f t="shared" si="16595"/>
        <v>357</v>
      </c>
      <c r="AI857" s="21">
        <f t="shared" si="16595"/>
        <v>515</v>
      </c>
      <c r="AJ857" s="20">
        <f t="shared" si="16595"/>
        <v>513</v>
      </c>
      <c r="AK857" s="21">
        <f t="shared" si="16595"/>
        <v>780</v>
      </c>
      <c r="AL857" s="20">
        <f t="shared" si="16595"/>
        <v>1094</v>
      </c>
      <c r="AM857" s="21">
        <f t="shared" si="16595"/>
        <v>1210</v>
      </c>
      <c r="AN857" s="20">
        <f t="shared" si="16595"/>
        <v>291</v>
      </c>
      <c r="AO857" s="21">
        <f t="shared" si="16595"/>
        <v>94</v>
      </c>
      <c r="AP857" s="20">
        <f t="shared" si="16595"/>
        <v>501</v>
      </c>
      <c r="AQ857" s="21">
        <f t="shared" si="16595"/>
        <v>202</v>
      </c>
      <c r="AR857" s="20">
        <f t="shared" si="16595"/>
        <v>912</v>
      </c>
      <c r="AS857" s="21">
        <f t="shared" si="16595"/>
        <v>785</v>
      </c>
      <c r="AT857" s="20">
        <f t="shared" si="16595"/>
        <v>539</v>
      </c>
      <c r="AU857" s="21">
        <f t="shared" si="16595"/>
        <v>610</v>
      </c>
      <c r="AV857" s="20">
        <f t="shared" si="16595"/>
        <v>483</v>
      </c>
      <c r="AW857" s="21">
        <f t="shared" si="16595"/>
        <v>713</v>
      </c>
      <c r="AX857" s="20">
        <f t="shared" si="16595"/>
        <v>245</v>
      </c>
      <c r="AY857" s="21">
        <f t="shared" si="16595"/>
        <v>46</v>
      </c>
      <c r="AZ857" s="20">
        <f t="shared" si="16595"/>
        <v>916</v>
      </c>
      <c r="BA857" s="21">
        <f t="shared" si="16595"/>
        <v>366</v>
      </c>
      <c r="BB857" s="20">
        <f t="shared" si="16595"/>
        <v>591</v>
      </c>
      <c r="BC857" s="21">
        <f t="shared" si="16595"/>
        <v>371</v>
      </c>
      <c r="BD857" s="20">
        <f t="shared" si="16595"/>
        <v>698</v>
      </c>
      <c r="BE857" s="21">
        <f t="shared" si="16595"/>
        <v>1125</v>
      </c>
      <c r="BF857" s="174">
        <f t="shared" si="16595"/>
        <v>7834</v>
      </c>
      <c r="BG857" s="175">
        <f t="shared" si="16595"/>
        <v>7798</v>
      </c>
      <c r="BI857" s="137" t="s">
        <v>27</v>
      </c>
      <c r="BJ857" s="129">
        <f>B857/B870</f>
        <v>4.5999999999999999E-2</v>
      </c>
      <c r="BK857" s="130">
        <f t="shared" ref="BK857" si="16596">C857/C870</f>
        <v>5.6714719271623672E-2</v>
      </c>
      <c r="BL857" s="131">
        <f t="shared" ref="BL857" si="16597">D857/D870</f>
        <v>4.859611231101512E-2</v>
      </c>
      <c r="BM857" s="132">
        <f t="shared" ref="BM857" si="16598">E857/E870</f>
        <v>7.0113935144609993E-2</v>
      </c>
      <c r="BN857" s="129">
        <f t="shared" ref="BN857" si="16599">F857/F870</f>
        <v>4.9968374446552812E-2</v>
      </c>
      <c r="BO857" s="130">
        <f t="shared" ref="BO857" si="16600">G857/G870</f>
        <v>4.3394406943105111E-2</v>
      </c>
      <c r="BP857" s="131">
        <f t="shared" ref="BP857" si="16601">H857/H870</f>
        <v>5.2342318764721278E-2</v>
      </c>
      <c r="BQ857" s="132">
        <f t="shared" ref="BQ857" si="16602">I857/I870</f>
        <v>6.0175794455713319E-2</v>
      </c>
      <c r="BR857" s="129">
        <f t="shared" ref="BR857" si="16603">J857/J870</f>
        <v>6.4723032069970848E-2</v>
      </c>
      <c r="BS857" s="130">
        <f t="shared" ref="BS857" si="16604">K857/K870</f>
        <v>4.0125391849529783E-2</v>
      </c>
      <c r="BT857" s="131">
        <f t="shared" ref="BT857" si="16605">L857/L870</f>
        <v>6.9952774498229051E-2</v>
      </c>
      <c r="BU857" s="129">
        <f t="shared" ref="BU857" si="16606">M857/M870</f>
        <v>4.2710340398201672E-2</v>
      </c>
      <c r="BV857" s="133">
        <f t="shared" ref="BV857" si="16607">N857/N870</f>
        <v>5.9288537549407112E-2</v>
      </c>
      <c r="BW857" s="134">
        <f t="shared" ref="BW857" si="16608">O857/O870</f>
        <v>4.6366676801459408E-2</v>
      </c>
      <c r="BX857" s="129">
        <f t="shared" ref="BX857" si="16609">P857/P870</f>
        <v>5.092966855295069E-2</v>
      </c>
      <c r="BY857" s="130">
        <f t="shared" ref="BY857" si="16610">Q857/Q870</f>
        <v>3.996669442131557E-2</v>
      </c>
      <c r="BZ857" s="131">
        <f t="shared" ref="BZ857" si="16611">R857/R870</f>
        <v>5.1174289245982697E-2</v>
      </c>
      <c r="CA857" s="132">
        <f t="shared" ref="CA857" si="16612">S857/S870</f>
        <v>5.0868182929811691E-2</v>
      </c>
      <c r="CB857" s="129">
        <f t="shared" ref="CB857" si="16613">T857/T870</f>
        <v>6.5134099616858232E-2</v>
      </c>
      <c r="CC857" s="130">
        <f t="shared" ref="CC857" si="16614">U857/U870</f>
        <v>4.0468583599574018E-2</v>
      </c>
      <c r="CD857" s="131">
        <f t="shared" ref="CD857" si="16615">V857/V870</f>
        <v>5.3023465703971116E-2</v>
      </c>
      <c r="CE857" s="132">
        <f t="shared" ref="CE857" si="16616">W857/W870</f>
        <v>5.5612770339855816E-2</v>
      </c>
      <c r="CF857" s="129">
        <f t="shared" ref="CF857" si="16617">X857/X870</f>
        <v>4.8330683624801273E-2</v>
      </c>
      <c r="CG857" s="130">
        <f t="shared" ref="CG857" si="16618">Y857/Y870</f>
        <v>4.2940038684719538E-2</v>
      </c>
      <c r="CH857" s="131">
        <f t="shared" ref="CH857" si="16619">Z857/Z870</f>
        <v>6.3807347512743889E-2</v>
      </c>
      <c r="CI857" s="129">
        <f t="shared" ref="CI857" si="16620">AA857/AA870</f>
        <v>5.8676307007786428E-2</v>
      </c>
      <c r="CJ857" s="135">
        <f t="shared" ref="CJ857" si="16621">AB857/AB870</f>
        <v>5.4795028751623079E-2</v>
      </c>
      <c r="CK857" s="136">
        <f t="shared" ref="CK857" si="16622">AC857/AC870</f>
        <v>5.2121076983109429E-2</v>
      </c>
    </row>
    <row r="858" spans="1:89" ht="14" thickTop="1">
      <c r="A858" s="146" t="s">
        <v>28</v>
      </c>
      <c r="B858" s="203">
        <v>204</v>
      </c>
      <c r="C858" s="197">
        <v>378</v>
      </c>
      <c r="D858" s="198">
        <v>136</v>
      </c>
      <c r="E858" s="199">
        <v>248</v>
      </c>
      <c r="F858" s="196">
        <v>229</v>
      </c>
      <c r="G858" s="200">
        <v>262</v>
      </c>
      <c r="H858" s="198">
        <v>423</v>
      </c>
      <c r="I858" s="199">
        <v>506</v>
      </c>
      <c r="J858" s="196">
        <v>144</v>
      </c>
      <c r="K858" s="197">
        <v>52</v>
      </c>
      <c r="L858" s="198">
        <v>302</v>
      </c>
      <c r="M858" s="196">
        <v>119</v>
      </c>
      <c r="N858" s="201">
        <v>423</v>
      </c>
      <c r="O858" s="204">
        <v>274</v>
      </c>
      <c r="P858" s="196">
        <v>225</v>
      </c>
      <c r="Q858" s="197">
        <v>182</v>
      </c>
      <c r="R858" s="198">
        <v>212</v>
      </c>
      <c r="S858" s="199">
        <v>268</v>
      </c>
      <c r="T858" s="196">
        <v>98</v>
      </c>
      <c r="U858" s="200">
        <v>25</v>
      </c>
      <c r="V858" s="198">
        <v>349</v>
      </c>
      <c r="W858" s="205">
        <v>234</v>
      </c>
      <c r="X858" s="196">
        <v>212</v>
      </c>
      <c r="Y858" s="200">
        <v>87</v>
      </c>
      <c r="Z858" s="198">
        <v>347</v>
      </c>
      <c r="AA858" s="196">
        <v>479</v>
      </c>
      <c r="AB858" s="172">
        <f t="shared" si="16320"/>
        <v>3304</v>
      </c>
      <c r="AC858" s="173">
        <f t="shared" si="16321"/>
        <v>3114</v>
      </c>
      <c r="BI858" s="146" t="s">
        <v>28</v>
      </c>
      <c r="BJ858" s="129">
        <f>B858/B870</f>
        <v>4.0800000000000003E-2</v>
      </c>
      <c r="BK858" s="130">
        <f t="shared" ref="BK858" si="16623">C858/C870</f>
        <v>7.1699544764795148E-2</v>
      </c>
      <c r="BL858" s="131">
        <f t="shared" ref="BL858" si="16624">D858/D870</f>
        <v>4.8956083513318933E-2</v>
      </c>
      <c r="BM858" s="132">
        <f t="shared" ref="BM858" si="16625">E858/E870</f>
        <v>7.245106631609699E-2</v>
      </c>
      <c r="BN858" s="129">
        <f t="shared" ref="BN858" si="16626">F858/F870</f>
        <v>4.828167826270293E-2</v>
      </c>
      <c r="BO858" s="130">
        <f t="shared" ref="BO858" si="16627">G858/G870</f>
        <v>6.3162970106075217E-2</v>
      </c>
      <c r="BP858" s="131">
        <f t="shared" ref="BP858" si="16628">H858/H870</f>
        <v>5.5352002093692752E-2</v>
      </c>
      <c r="BQ858" s="132">
        <f t="shared" ref="BQ858" si="16629">I858/I870</f>
        <v>6.8424611223799864E-2</v>
      </c>
      <c r="BR858" s="129">
        <f t="shared" ref="BR858" si="16630">J858/J870</f>
        <v>8.3965014577259481E-2</v>
      </c>
      <c r="BS858" s="130">
        <f t="shared" ref="BS858" si="16631">K858/K870</f>
        <v>3.2601880877742948E-2</v>
      </c>
      <c r="BT858" s="131">
        <f t="shared" ref="BT858" si="16632">L858/L870</f>
        <v>8.9138134592680052E-2</v>
      </c>
      <c r="BU858" s="129">
        <f t="shared" ref="BU858" si="16633">M858/M870</f>
        <v>3.8214515093127809E-2</v>
      </c>
      <c r="BV858" s="133">
        <f t="shared" ref="BV858" si="16634">N858/N870</f>
        <v>6.4305259957433872E-2</v>
      </c>
      <c r="BW858" s="134">
        <f t="shared" ref="BW858" si="16635">O858/O870</f>
        <v>4.1653998175737304E-2</v>
      </c>
      <c r="BX858" s="129">
        <f t="shared" ref="BX858" si="16636">P858/P870</f>
        <v>6.0630557801131774E-2</v>
      </c>
      <c r="BY858" s="130">
        <f t="shared" ref="BY858" si="16637">Q858/Q870</f>
        <v>5.0513461004718291E-2</v>
      </c>
      <c r="BZ858" s="131">
        <f t="shared" ref="BZ858" si="16638">R858/R870</f>
        <v>5.2410383189122375E-2</v>
      </c>
      <c r="CA858" s="132">
        <f t="shared" ref="CA858" si="16639">S858/S870</f>
        <v>6.5541697236488144E-2</v>
      </c>
      <c r="CB858" s="129">
        <f t="shared" ref="CB858" si="16640">T858/T870</f>
        <v>9.3869731800766285E-2</v>
      </c>
      <c r="CC858" s="130">
        <f t="shared" ref="CC858" si="16641">U858/U870</f>
        <v>2.6624068157614485E-2</v>
      </c>
      <c r="CD858" s="131">
        <f t="shared" ref="CD858" si="16642">V858/V870</f>
        <v>7.8745487364620934E-2</v>
      </c>
      <c r="CE858" s="132">
        <f t="shared" ref="CE858" si="16643">W858/W870</f>
        <v>6.0247167868177139E-2</v>
      </c>
      <c r="CF858" s="129">
        <f t="shared" ref="CF858" si="16644">X858/X870</f>
        <v>6.7408585055643885E-2</v>
      </c>
      <c r="CG858" s="130">
        <f t="shared" ref="CG858" si="16645">Y858/Y870</f>
        <v>3.3655705996131526E-2</v>
      </c>
      <c r="CH858" s="131">
        <f t="shared" ref="CH858" si="16646">Z858/Z870</f>
        <v>6.0994902443311655E-2</v>
      </c>
      <c r="CI858" s="129">
        <f t="shared" ref="CI858" si="16647">AA858/AA870</f>
        <v>6.6601779755283655E-2</v>
      </c>
      <c r="CJ858" s="135">
        <f t="shared" ref="CJ858" si="16648">AB858/AB870</f>
        <v>6.1287330736412536E-2</v>
      </c>
      <c r="CK858" s="136">
        <f t="shared" ref="CK858" si="16649">AC858/AC870</f>
        <v>5.7862757121355704E-2</v>
      </c>
    </row>
    <row r="859" spans="1:89">
      <c r="A859" s="137" t="s">
        <v>29</v>
      </c>
      <c r="B859" s="206">
        <v>229</v>
      </c>
      <c r="C859" s="190">
        <v>455</v>
      </c>
      <c r="D859" s="191">
        <v>157</v>
      </c>
      <c r="E859" s="192">
        <v>251</v>
      </c>
      <c r="F859" s="189">
        <v>289</v>
      </c>
      <c r="G859" s="193">
        <v>370</v>
      </c>
      <c r="H859" s="191">
        <v>487</v>
      </c>
      <c r="I859" s="192">
        <v>540</v>
      </c>
      <c r="J859" s="189">
        <v>166</v>
      </c>
      <c r="K859" s="190">
        <v>55</v>
      </c>
      <c r="L859" s="191">
        <v>387</v>
      </c>
      <c r="M859" s="189">
        <v>130</v>
      </c>
      <c r="N859" s="194">
        <v>515</v>
      </c>
      <c r="O859" s="207">
        <v>347</v>
      </c>
      <c r="P859" s="189">
        <v>272</v>
      </c>
      <c r="Q859" s="190">
        <v>229</v>
      </c>
      <c r="R859" s="191">
        <v>259</v>
      </c>
      <c r="S859" s="192">
        <v>307</v>
      </c>
      <c r="T859" s="189">
        <v>177</v>
      </c>
      <c r="U859" s="193">
        <v>29</v>
      </c>
      <c r="V859" s="191">
        <v>362</v>
      </c>
      <c r="W859" s="208">
        <v>202</v>
      </c>
      <c r="X859" s="189">
        <v>262</v>
      </c>
      <c r="Y859" s="193">
        <v>166</v>
      </c>
      <c r="Z859" s="191">
        <v>388</v>
      </c>
      <c r="AA859" s="189">
        <v>528</v>
      </c>
      <c r="AB859" s="172">
        <f t="shared" si="16320"/>
        <v>3950</v>
      </c>
      <c r="AC859" s="173">
        <f t="shared" si="16321"/>
        <v>3609</v>
      </c>
      <c r="BI859" s="137" t="s">
        <v>29</v>
      </c>
      <c r="BJ859" s="129">
        <f>B859/B870</f>
        <v>4.58E-2</v>
      </c>
      <c r="BK859" s="130">
        <f t="shared" ref="BK859" si="16650">C859/C870</f>
        <v>8.6305007587253416E-2</v>
      </c>
      <c r="BL859" s="131">
        <f t="shared" ref="BL859" si="16651">D859/D870</f>
        <v>5.6515478761699066E-2</v>
      </c>
      <c r="BM859" s="132">
        <f t="shared" ref="BM859" si="16652">E859/E870</f>
        <v>7.3327490505404616E-2</v>
      </c>
      <c r="BN859" s="129">
        <f t="shared" ref="BN859" si="16653">F859/F870</f>
        <v>6.093189964157706E-2</v>
      </c>
      <c r="BO859" s="130">
        <f t="shared" ref="BO859" si="16654">G859/G870</f>
        <v>8.9199614271938288E-2</v>
      </c>
      <c r="BP859" s="131">
        <f t="shared" ref="BP859" si="16655">H859/H870</f>
        <v>6.3726773096048156E-2</v>
      </c>
      <c r="BQ859" s="132">
        <f t="shared" ref="BQ859" si="16656">I859/I870</f>
        <v>7.3022312373225151E-2</v>
      </c>
      <c r="BR859" s="129">
        <f t="shared" ref="BR859" si="16657">J859/J870</f>
        <v>9.6793002915451898E-2</v>
      </c>
      <c r="BS859" s="130">
        <f t="shared" ref="BS859" si="16658">K859/K870</f>
        <v>3.4482758620689655E-2</v>
      </c>
      <c r="BT859" s="131">
        <f t="shared" ref="BT859" si="16659">L859/L870</f>
        <v>0.11422668240850059</v>
      </c>
      <c r="BU859" s="129">
        <f t="shared" ref="BU859" si="16660">M859/M870</f>
        <v>4.1746949261400129E-2</v>
      </c>
      <c r="BV859" s="133">
        <f t="shared" ref="BV859" si="16661">N859/N870</f>
        <v>7.8291273943447856E-2</v>
      </c>
      <c r="BW859" s="134">
        <f t="shared" ref="BW859" si="16662">O859/O870</f>
        <v>5.2751596229857096E-2</v>
      </c>
      <c r="BX859" s="129">
        <f t="shared" ref="BX859" si="16663">P859/P870</f>
        <v>7.3295607652923742E-2</v>
      </c>
      <c r="BY859" s="130">
        <f t="shared" ref="BY859" si="16664">Q859/Q870</f>
        <v>6.3558145989453238E-2</v>
      </c>
      <c r="BZ859" s="131">
        <f t="shared" ref="BZ859" si="16665">R859/R870</f>
        <v>6.4029666254635353E-2</v>
      </c>
      <c r="CA859" s="132">
        <f t="shared" ref="CA859" si="16666">S859/S870</f>
        <v>7.507948153582783E-2</v>
      </c>
      <c r="CB859" s="129">
        <f t="shared" ref="CB859" si="16667">T859/T870</f>
        <v>0.16954022988505746</v>
      </c>
      <c r="CC859" s="130">
        <f t="shared" ref="CC859" si="16668">U859/U870</f>
        <v>3.0883919062832801E-2</v>
      </c>
      <c r="CD859" s="131">
        <f t="shared" ref="CD859" si="16669">V859/V870</f>
        <v>8.1678700361010825E-2</v>
      </c>
      <c r="CE859" s="132">
        <f t="shared" ref="CE859" si="16670">W859/W870</f>
        <v>5.2008238928939236E-2</v>
      </c>
      <c r="CF859" s="129">
        <f t="shared" ref="CF859" si="16671">X859/X870</f>
        <v>8.3306836248012717E-2</v>
      </c>
      <c r="CG859" s="130">
        <f t="shared" ref="CG859" si="16672">Y859/Y870</f>
        <v>6.4216634429400385E-2</v>
      </c>
      <c r="CH859" s="131">
        <f t="shared" ref="CH859" si="16673">Z859/Z870</f>
        <v>6.820179293373177E-2</v>
      </c>
      <c r="CI859" s="129">
        <f t="shared" ref="CI859" si="16674">AA859/AA870</f>
        <v>7.3414905450500556E-2</v>
      </c>
      <c r="CJ859" s="135">
        <f t="shared" ref="CJ859" si="16675">AB859/AB870</f>
        <v>7.3270265256909661E-2</v>
      </c>
      <c r="CK859" s="136">
        <f t="shared" ref="CK859" si="16676">AC859/AC870</f>
        <v>6.7060594236022078E-2</v>
      </c>
    </row>
    <row r="860" spans="1:89">
      <c r="A860" s="146" t="s">
        <v>30</v>
      </c>
      <c r="B860" s="203">
        <v>303</v>
      </c>
      <c r="C860" s="197">
        <v>549</v>
      </c>
      <c r="D860" s="198">
        <v>219</v>
      </c>
      <c r="E860" s="199">
        <v>293</v>
      </c>
      <c r="F860" s="196">
        <v>309</v>
      </c>
      <c r="G860" s="200">
        <v>400</v>
      </c>
      <c r="H860" s="198">
        <v>578</v>
      </c>
      <c r="I860" s="199">
        <v>589</v>
      </c>
      <c r="J860" s="196">
        <v>166</v>
      </c>
      <c r="K860" s="197">
        <v>43</v>
      </c>
      <c r="L860" s="198">
        <v>286</v>
      </c>
      <c r="M860" s="196">
        <v>119</v>
      </c>
      <c r="N860" s="201">
        <v>499</v>
      </c>
      <c r="O860" s="204">
        <v>462</v>
      </c>
      <c r="P860" s="196">
        <v>304</v>
      </c>
      <c r="Q860" s="197">
        <v>321</v>
      </c>
      <c r="R860" s="198">
        <v>250</v>
      </c>
      <c r="S860" s="199">
        <v>365</v>
      </c>
      <c r="T860" s="196">
        <v>143</v>
      </c>
      <c r="U860" s="200">
        <v>23</v>
      </c>
      <c r="V860" s="198">
        <v>418</v>
      </c>
      <c r="W860" s="205">
        <v>197</v>
      </c>
      <c r="X860" s="196">
        <v>303</v>
      </c>
      <c r="Y860" s="200">
        <v>191</v>
      </c>
      <c r="Z860" s="198">
        <v>410</v>
      </c>
      <c r="AA860" s="196">
        <v>575</v>
      </c>
      <c r="AB860" s="172">
        <f t="shared" si="16320"/>
        <v>4188</v>
      </c>
      <c r="AC860" s="173">
        <f t="shared" si="16321"/>
        <v>4127</v>
      </c>
      <c r="BI860" s="146" t="s">
        <v>30</v>
      </c>
      <c r="BJ860" s="129">
        <f>B860/B870</f>
        <v>6.0600000000000001E-2</v>
      </c>
      <c r="BK860" s="130">
        <f t="shared" ref="BK860" si="16677">C860/C870</f>
        <v>0.1041350531107739</v>
      </c>
      <c r="BL860" s="131">
        <f t="shared" ref="BL860" si="16678">D860/D870</f>
        <v>7.8833693304535643E-2</v>
      </c>
      <c r="BM860" s="132">
        <f t="shared" ref="BM860" si="16679">E860/E870</f>
        <v>8.5597429155711363E-2</v>
      </c>
      <c r="BN860" s="129">
        <f t="shared" ref="BN860" si="16680">F860/F870</f>
        <v>6.5148640101201777E-2</v>
      </c>
      <c r="BO860" s="130">
        <f t="shared" ref="BO860" si="16681">G860/G870</f>
        <v>9.643201542912247E-2</v>
      </c>
      <c r="BP860" s="131">
        <f t="shared" ref="BP860" si="16682">H860/H870</f>
        <v>7.5634650615022239E-2</v>
      </c>
      <c r="BQ860" s="132">
        <f t="shared" ref="BQ860" si="16683">I860/I870</f>
        <v>7.9648411088573359E-2</v>
      </c>
      <c r="BR860" s="129">
        <f t="shared" ref="BR860" si="16684">J860/J870</f>
        <v>9.6793002915451898E-2</v>
      </c>
      <c r="BS860" s="130">
        <f t="shared" ref="BS860" si="16685">K860/K870</f>
        <v>2.6959247648902823E-2</v>
      </c>
      <c r="BT860" s="131">
        <f t="shared" ref="BT860" si="16686">L860/L870</f>
        <v>8.4415584415584416E-2</v>
      </c>
      <c r="BU860" s="129">
        <f t="shared" ref="BU860" si="16687">M860/M870</f>
        <v>3.8214515093127809E-2</v>
      </c>
      <c r="BV860" s="133">
        <f t="shared" ref="BV860" si="16688">N860/N870</f>
        <v>7.585892368501064E-2</v>
      </c>
      <c r="BW860" s="134">
        <f t="shared" ref="BW860" si="16689">O860/O870</f>
        <v>7.0234113712374577E-2</v>
      </c>
      <c r="BX860" s="129">
        <f t="shared" ref="BX860" si="16690">P860/P870</f>
        <v>8.1918620317973589E-2</v>
      </c>
      <c r="BY860" s="130">
        <f t="shared" ref="BY860" si="16691">Q860/Q870</f>
        <v>8.9092422980849295E-2</v>
      </c>
      <c r="BZ860" s="131">
        <f t="shared" ref="BZ860" si="16692">R860/R870</f>
        <v>6.1804697156983932E-2</v>
      </c>
      <c r="CA860" s="132">
        <f t="shared" ref="CA860" si="16693">S860/S870</f>
        <v>8.9263878698948404E-2</v>
      </c>
      <c r="CB860" s="129">
        <f t="shared" ref="CB860" si="16694">T860/T870</f>
        <v>0.13697318007662834</v>
      </c>
      <c r="CC860" s="130">
        <f t="shared" ref="CC860" si="16695">U860/U870</f>
        <v>2.4494142705005325E-2</v>
      </c>
      <c r="CD860" s="131">
        <f t="shared" ref="CD860" si="16696">V860/V870</f>
        <v>9.4314079422382666E-2</v>
      </c>
      <c r="CE860" s="132">
        <f t="shared" ref="CE860" si="16697">W860/W870</f>
        <v>5.0720906282183315E-2</v>
      </c>
      <c r="CF860" s="129">
        <f t="shared" ref="CF860" si="16698">X860/X870</f>
        <v>9.6343402225755173E-2</v>
      </c>
      <c r="CG860" s="130">
        <f t="shared" ref="CG860" si="16699">Y860/Y870</f>
        <v>7.3887814313346234E-2</v>
      </c>
      <c r="CH860" s="131">
        <f t="shared" ref="CH860" si="16700">Z860/Z870</f>
        <v>7.2068904904201092E-2</v>
      </c>
      <c r="CI860" s="129">
        <f t="shared" ref="CI860" si="16701">AA860/AA870</f>
        <v>7.9949944382647381E-2</v>
      </c>
      <c r="CJ860" s="135">
        <f t="shared" ref="CJ860" si="16702">AB860/AB870</f>
        <v>7.7685030606566494E-2</v>
      </c>
      <c r="CK860" s="136">
        <f t="shared" ref="CK860" si="16703">AC860/AC870</f>
        <v>7.6685805600460816E-2</v>
      </c>
    </row>
    <row r="861" spans="1:89">
      <c r="A861" s="137" t="s">
        <v>31</v>
      </c>
      <c r="B861" s="206">
        <v>391</v>
      </c>
      <c r="C861" s="190">
        <v>432</v>
      </c>
      <c r="D861" s="191">
        <v>138</v>
      </c>
      <c r="E861" s="192">
        <v>222</v>
      </c>
      <c r="F861" s="189">
        <v>204</v>
      </c>
      <c r="G861" s="193">
        <v>380</v>
      </c>
      <c r="H861" s="191">
        <v>516</v>
      </c>
      <c r="I861" s="192">
        <v>621</v>
      </c>
      <c r="J861" s="189">
        <v>125</v>
      </c>
      <c r="K861" s="190">
        <v>51</v>
      </c>
      <c r="L861" s="191">
        <v>215</v>
      </c>
      <c r="M861" s="189">
        <v>83</v>
      </c>
      <c r="N861" s="194">
        <v>413</v>
      </c>
      <c r="O861" s="207">
        <v>323</v>
      </c>
      <c r="P861" s="189">
        <v>235</v>
      </c>
      <c r="Q861" s="190">
        <v>289</v>
      </c>
      <c r="R861" s="191">
        <v>233</v>
      </c>
      <c r="S861" s="192">
        <v>348</v>
      </c>
      <c r="T861" s="189">
        <v>102</v>
      </c>
      <c r="U861" s="193">
        <v>23</v>
      </c>
      <c r="V861" s="191">
        <v>498</v>
      </c>
      <c r="W861" s="208">
        <v>169</v>
      </c>
      <c r="X861" s="189">
        <v>288</v>
      </c>
      <c r="Y861" s="193">
        <v>180</v>
      </c>
      <c r="Z861" s="191">
        <v>288</v>
      </c>
      <c r="AA861" s="189">
        <v>550</v>
      </c>
      <c r="AB861" s="172">
        <f t="shared" si="16320"/>
        <v>3646</v>
      </c>
      <c r="AC861" s="173">
        <f t="shared" si="16321"/>
        <v>3671</v>
      </c>
      <c r="BI861" s="137" t="s">
        <v>31</v>
      </c>
      <c r="BJ861" s="129">
        <f>B861/B870</f>
        <v>7.8200000000000006E-2</v>
      </c>
      <c r="BK861" s="130">
        <f t="shared" ref="BK861" si="16704">C861/C870</f>
        <v>8.1942336874051599E-2</v>
      </c>
      <c r="BL861" s="131">
        <f t="shared" ref="BL861" si="16705">D861/D870</f>
        <v>4.9676025917926567E-2</v>
      </c>
      <c r="BM861" s="132">
        <f t="shared" ref="BM861" si="16706">E861/E870</f>
        <v>6.4855390008764238E-2</v>
      </c>
      <c r="BN861" s="129">
        <f t="shared" ref="BN861" si="16707">F861/F870</f>
        <v>4.3010752688172046E-2</v>
      </c>
      <c r="BO861" s="130">
        <f t="shared" ref="BO861" si="16708">G861/G870</f>
        <v>9.1610414657666339E-2</v>
      </c>
      <c r="BP861" s="131">
        <f t="shared" ref="BP861" si="16709">H861/H870</f>
        <v>6.7521591206490442E-2</v>
      </c>
      <c r="BQ861" s="132">
        <f t="shared" ref="BQ861" si="16710">I861/I870</f>
        <v>8.3975659229208924E-2</v>
      </c>
      <c r="BR861" s="129">
        <f t="shared" ref="BR861" si="16711">J861/J870</f>
        <v>7.2886297376093298E-2</v>
      </c>
      <c r="BS861" s="130">
        <f t="shared" ref="BS861" si="16712">K861/K870</f>
        <v>3.1974921630094043E-2</v>
      </c>
      <c r="BT861" s="131">
        <f t="shared" ref="BT861" si="16713">L861/L870</f>
        <v>6.3459268004722555E-2</v>
      </c>
      <c r="BU861" s="129">
        <f t="shared" ref="BU861" si="16714">M861/M870</f>
        <v>2.6653821451509314E-2</v>
      </c>
      <c r="BV861" s="133">
        <f t="shared" ref="BV861" si="16715">N861/N870</f>
        <v>6.2785041045910608E-2</v>
      </c>
      <c r="BW861" s="134">
        <f t="shared" ref="BW861" si="16716">O861/O870</f>
        <v>4.910307084220128E-2</v>
      </c>
      <c r="BX861" s="129">
        <f t="shared" ref="BX861" si="16717">P861/P870</f>
        <v>6.3325249258959854E-2</v>
      </c>
      <c r="BY861" s="130">
        <f t="shared" ref="BY861" si="16718">Q861/Q870</f>
        <v>8.0210935331668051E-2</v>
      </c>
      <c r="BZ861" s="131">
        <f t="shared" ref="BZ861" si="16719">R861/R870</f>
        <v>5.7601977750309022E-2</v>
      </c>
      <c r="CA861" s="132">
        <f t="shared" ref="CA861" si="16720">S861/S870</f>
        <v>8.5106382978723402E-2</v>
      </c>
      <c r="CB861" s="129">
        <f t="shared" ref="CB861" si="16721">T861/T870</f>
        <v>9.7701149425287362E-2</v>
      </c>
      <c r="CC861" s="130">
        <f t="shared" ref="CC861" si="16722">U861/U870</f>
        <v>2.4494142705005325E-2</v>
      </c>
      <c r="CD861" s="131">
        <f t="shared" ref="CD861" si="16723">V861/V870</f>
        <v>0.11236462093862816</v>
      </c>
      <c r="CE861" s="132">
        <f t="shared" ref="CE861" si="16724">W861/W870</f>
        <v>4.3511843460350155E-2</v>
      </c>
      <c r="CF861" s="129">
        <f t="shared" ref="CF861" si="16725">X861/X870</f>
        <v>9.1573926868044511E-2</v>
      </c>
      <c r="CG861" s="130">
        <f t="shared" ref="CG861" si="16726">Y861/Y870</f>
        <v>6.9632495164410058E-2</v>
      </c>
      <c r="CH861" s="131">
        <f t="shared" ref="CH861" si="16727">Z861/Z870</f>
        <v>5.0624011249780276E-2</v>
      </c>
      <c r="CI861" s="129">
        <f t="shared" ref="CI861" si="16728">AA861/AA870</f>
        <v>7.6473859844271408E-2</v>
      </c>
      <c r="CJ861" s="135">
        <f t="shared" ref="CJ861" si="16729">AB861/AB870</f>
        <v>6.7631237247263956E-2</v>
      </c>
      <c r="CK861" s="136">
        <f t="shared" ref="CK861" si="16730">AC861/AC870</f>
        <v>6.8212646561495435E-2</v>
      </c>
    </row>
    <row r="862" spans="1:89">
      <c r="A862" s="146" t="s">
        <v>32</v>
      </c>
      <c r="B862" s="203">
        <v>299</v>
      </c>
      <c r="C862" s="197">
        <v>477</v>
      </c>
      <c r="D862" s="198">
        <v>87</v>
      </c>
      <c r="E862" s="199">
        <v>258</v>
      </c>
      <c r="F862" s="196">
        <v>150</v>
      </c>
      <c r="G862" s="200">
        <v>556</v>
      </c>
      <c r="H862" s="198">
        <v>456</v>
      </c>
      <c r="I862" s="199">
        <v>636</v>
      </c>
      <c r="J862" s="196">
        <v>118</v>
      </c>
      <c r="K862" s="197">
        <v>58</v>
      </c>
      <c r="L862" s="198">
        <v>343</v>
      </c>
      <c r="M862" s="196">
        <v>105</v>
      </c>
      <c r="N862" s="201">
        <v>583</v>
      </c>
      <c r="O862" s="204">
        <v>426</v>
      </c>
      <c r="P862" s="196">
        <v>224</v>
      </c>
      <c r="Q862" s="197">
        <v>343</v>
      </c>
      <c r="R862" s="198">
        <v>165</v>
      </c>
      <c r="S862" s="199">
        <v>377</v>
      </c>
      <c r="T862" s="196">
        <v>54</v>
      </c>
      <c r="U862" s="200">
        <v>23</v>
      </c>
      <c r="V862" s="198">
        <v>539</v>
      </c>
      <c r="W862" s="205">
        <v>171</v>
      </c>
      <c r="X862" s="196">
        <v>150</v>
      </c>
      <c r="Y862" s="200">
        <v>216</v>
      </c>
      <c r="Z862" s="198">
        <v>226</v>
      </c>
      <c r="AA862" s="196">
        <v>627</v>
      </c>
      <c r="AB862" s="172">
        <f t="shared" si="16320"/>
        <v>3394</v>
      </c>
      <c r="AC862" s="173">
        <f t="shared" si="16321"/>
        <v>4273</v>
      </c>
      <c r="BI862" s="146" t="s">
        <v>32</v>
      </c>
      <c r="BJ862" s="129">
        <f>B862/B870</f>
        <v>5.9799999999999999E-2</v>
      </c>
      <c r="BK862" s="130">
        <f t="shared" ref="BK862" si="16731">C862/C870</f>
        <v>9.0477996965098631E-2</v>
      </c>
      <c r="BL862" s="131">
        <f t="shared" ref="BL862" si="16732">D862/D870</f>
        <v>3.1317494600431962E-2</v>
      </c>
      <c r="BM862" s="132">
        <f t="shared" ref="BM862" si="16733">E862/E870</f>
        <v>7.5372480280455734E-2</v>
      </c>
      <c r="BN862" s="129">
        <f t="shared" ref="BN862" si="16734">F862/F870</f>
        <v>3.1625553447185324E-2</v>
      </c>
      <c r="BO862" s="130">
        <f t="shared" ref="BO862" si="16735">G862/G870</f>
        <v>0.13404050144648022</v>
      </c>
      <c r="BP862" s="131">
        <f t="shared" ref="BP862" si="16736">H862/H870</f>
        <v>5.9670243391782257E-2</v>
      </c>
      <c r="BQ862" s="132">
        <f t="shared" ref="BQ862" si="16737">I862/I870</f>
        <v>8.6004056795131845E-2</v>
      </c>
      <c r="BR862" s="129">
        <f t="shared" ref="BR862" si="16738">J862/J870</f>
        <v>6.8804664723032066E-2</v>
      </c>
      <c r="BS862" s="130">
        <f t="shared" ref="BS862" si="16739">K862/K870</f>
        <v>3.6363636363636362E-2</v>
      </c>
      <c r="BT862" s="131">
        <f t="shared" ref="BT862" si="16740">L862/L870</f>
        <v>0.1012396694214876</v>
      </c>
      <c r="BU862" s="129">
        <f t="shared" ref="BU862" si="16741">M862/M870</f>
        <v>3.3718689788053952E-2</v>
      </c>
      <c r="BV862" s="133">
        <f t="shared" ref="BV862" si="16742">N862/N870</f>
        <v>8.8628762541806017E-2</v>
      </c>
      <c r="BW862" s="134">
        <f t="shared" ref="BW862" si="16743">O862/O870</f>
        <v>6.4761325630890848E-2</v>
      </c>
      <c r="BX862" s="129">
        <f t="shared" ref="BX862" si="16744">P862/P870</f>
        <v>6.0361088655348963E-2</v>
      </c>
      <c r="BY862" s="130">
        <f t="shared" ref="BY862" si="16745">Q862/Q870</f>
        <v>9.5198445739661394E-2</v>
      </c>
      <c r="BZ862" s="131">
        <f t="shared" ref="BZ862" si="16746">R862/R870</f>
        <v>4.0791100123609397E-2</v>
      </c>
      <c r="CA862" s="132">
        <f t="shared" ref="CA862" si="16747">S862/S870</f>
        <v>9.2198581560283682E-2</v>
      </c>
      <c r="CB862" s="129">
        <f t="shared" ref="CB862" si="16748">T862/T870</f>
        <v>5.1724137931034482E-2</v>
      </c>
      <c r="CC862" s="130">
        <f t="shared" ref="CC862" si="16749">U862/U870</f>
        <v>2.4494142705005325E-2</v>
      </c>
      <c r="CD862" s="131">
        <f t="shared" ref="CD862" si="16750">V862/V870</f>
        <v>0.12161552346570396</v>
      </c>
      <c r="CE862" s="132">
        <f t="shared" ref="CE862" si="16751">W862/W870</f>
        <v>4.402677651905252E-2</v>
      </c>
      <c r="CF862" s="129">
        <f t="shared" ref="CF862" si="16752">X862/X870</f>
        <v>4.7694753577106522E-2</v>
      </c>
      <c r="CG862" s="130">
        <f t="shared" ref="CG862" si="16753">Y862/Y870</f>
        <v>8.3558994197292069E-2</v>
      </c>
      <c r="CH862" s="131">
        <f t="shared" ref="CH862" si="16754">Z862/Z870</f>
        <v>3.9725786605730354E-2</v>
      </c>
      <c r="CI862" s="129">
        <f t="shared" ref="CI862" si="16755">AA862/AA870</f>
        <v>8.7180200222469417E-2</v>
      </c>
      <c r="CJ862" s="135">
        <f t="shared" ref="CJ862" si="16756">AB862/AB870</f>
        <v>6.2956779818215541E-2</v>
      </c>
      <c r="CK862" s="136">
        <f t="shared" ref="CK862" si="16757">AC862/AC870</f>
        <v>7.9398703012059382E-2</v>
      </c>
    </row>
    <row r="863" spans="1:89">
      <c r="A863" s="137" t="s">
        <v>33</v>
      </c>
      <c r="B863" s="206">
        <v>149</v>
      </c>
      <c r="C863" s="190">
        <v>290</v>
      </c>
      <c r="D863" s="191">
        <v>53</v>
      </c>
      <c r="E863" s="192">
        <v>214</v>
      </c>
      <c r="F863" s="189">
        <v>73</v>
      </c>
      <c r="G863" s="193">
        <v>285</v>
      </c>
      <c r="H863" s="191">
        <v>185</v>
      </c>
      <c r="I863" s="192">
        <v>394</v>
      </c>
      <c r="J863" s="189">
        <v>32</v>
      </c>
      <c r="K863" s="190">
        <v>54</v>
      </c>
      <c r="L863" s="191">
        <v>254</v>
      </c>
      <c r="M863" s="189">
        <v>76</v>
      </c>
      <c r="N863" s="194">
        <v>366</v>
      </c>
      <c r="O863" s="207">
        <v>195</v>
      </c>
      <c r="P863" s="189">
        <v>95</v>
      </c>
      <c r="Q863" s="190">
        <v>163</v>
      </c>
      <c r="R863" s="191">
        <v>97</v>
      </c>
      <c r="S863" s="192">
        <v>193</v>
      </c>
      <c r="T863" s="189">
        <v>24</v>
      </c>
      <c r="U863" s="193">
        <v>14</v>
      </c>
      <c r="V863" s="191">
        <v>281</v>
      </c>
      <c r="W863" s="208">
        <v>85</v>
      </c>
      <c r="X863" s="189">
        <v>78</v>
      </c>
      <c r="Y863" s="193">
        <v>81</v>
      </c>
      <c r="Z863" s="191">
        <v>187</v>
      </c>
      <c r="AA863" s="189">
        <v>312</v>
      </c>
      <c r="AB863" s="172">
        <f t="shared" si="16320"/>
        <v>1874</v>
      </c>
      <c r="AC863" s="173">
        <f t="shared" si="16321"/>
        <v>2356</v>
      </c>
      <c r="BI863" s="137" t="s">
        <v>33</v>
      </c>
      <c r="BJ863" s="129">
        <f>B863/B870</f>
        <v>2.98E-2</v>
      </c>
      <c r="BK863" s="130">
        <f t="shared" ref="BK863" si="16758">C863/C870</f>
        <v>5.5007587253414265E-2</v>
      </c>
      <c r="BL863" s="131">
        <f t="shared" ref="BL863" si="16759">D863/D870</f>
        <v>1.9078473722102231E-2</v>
      </c>
      <c r="BM863" s="132">
        <f t="shared" ref="BM863" si="16760">E863/E870</f>
        <v>6.2518258837277241E-2</v>
      </c>
      <c r="BN863" s="129">
        <f t="shared" ref="BN863" si="16761">F863/F870</f>
        <v>1.5391102677630192E-2</v>
      </c>
      <c r="BO863" s="130">
        <f t="shared" ref="BO863" si="16762">G863/G870</f>
        <v>6.8707810993249754E-2</v>
      </c>
      <c r="BP863" s="131">
        <f t="shared" ref="BP863" si="16763">H863/H870</f>
        <v>2.4208322428683589E-2</v>
      </c>
      <c r="BQ863" s="132">
        <f t="shared" ref="BQ863" si="16764">I863/I870</f>
        <v>5.3279242731575388E-2</v>
      </c>
      <c r="BR863" s="129">
        <f t="shared" ref="BR863" si="16765">J863/J870</f>
        <v>1.8658892128279883E-2</v>
      </c>
      <c r="BS863" s="130">
        <f t="shared" ref="BS863" si="16766">K863/K870</f>
        <v>3.385579937304075E-2</v>
      </c>
      <c r="BT863" s="131">
        <f t="shared" ref="BT863" si="16767">L863/L870</f>
        <v>7.4970484061393158E-2</v>
      </c>
      <c r="BU863" s="129">
        <f t="shared" ref="BU863" si="16768">M863/M870</f>
        <v>2.4405908798972382E-2</v>
      </c>
      <c r="BV863" s="133">
        <f t="shared" ref="BV863" si="16769">N863/N870</f>
        <v>5.5640012161751295E-2</v>
      </c>
      <c r="BW863" s="134">
        <f t="shared" ref="BW863" si="16770">O863/O870</f>
        <v>2.9644268774703556E-2</v>
      </c>
      <c r="BX863" s="129">
        <f t="shared" ref="BX863" si="16771">P863/P870</f>
        <v>2.5599568849366747E-2</v>
      </c>
      <c r="BY863" s="130">
        <f t="shared" ref="BY863" si="16772">Q863/Q870</f>
        <v>4.5240077713016934E-2</v>
      </c>
      <c r="BZ863" s="131">
        <f t="shared" ref="BZ863" si="16773">R863/R870</f>
        <v>2.3980222496909766E-2</v>
      </c>
      <c r="CA863" s="132">
        <f t="shared" ref="CA863" si="16774">S863/S870</f>
        <v>4.7199804353142576E-2</v>
      </c>
      <c r="CB863" s="129">
        <f t="shared" ref="CB863" si="16775">T863/T870</f>
        <v>2.2988505747126436E-2</v>
      </c>
      <c r="CC863" s="130">
        <f t="shared" ref="CC863" si="16776">U863/U870</f>
        <v>1.4909478168264111E-2</v>
      </c>
      <c r="CD863" s="131">
        <f t="shared" ref="CD863" si="16777">V863/V870</f>
        <v>6.3402527075812273E-2</v>
      </c>
      <c r="CE863" s="132">
        <f t="shared" ref="CE863" si="16778">W863/W870</f>
        <v>2.1884654994850671E-2</v>
      </c>
      <c r="CF863" s="129">
        <f t="shared" ref="CF863" si="16779">X863/X870</f>
        <v>2.480127186009539E-2</v>
      </c>
      <c r="CG863" s="130">
        <f t="shared" ref="CG863" si="16780">Y863/Y870</f>
        <v>3.1334622823984526E-2</v>
      </c>
      <c r="CH863" s="131">
        <f t="shared" ref="CH863" si="16781">Z863/Z870</f>
        <v>3.2870451748989275E-2</v>
      </c>
      <c r="CI863" s="129">
        <f t="shared" ref="CI863" si="16782">AA863/AA870</f>
        <v>4.3381535038932148E-2</v>
      </c>
      <c r="CJ863" s="135">
        <f t="shared" ref="CJ863" si="16783">AB863/AB870</f>
        <v>3.4761639769987016E-2</v>
      </c>
      <c r="CK863" s="136">
        <f t="shared" ref="CK863" si="16784">AC863/AC870</f>
        <v>4.3777988367987811E-2</v>
      </c>
    </row>
    <row r="864" spans="1:89">
      <c r="A864" s="146" t="s">
        <v>34</v>
      </c>
      <c r="B864" s="203">
        <v>5</v>
      </c>
      <c r="C864" s="197">
        <v>90</v>
      </c>
      <c r="D864" s="198">
        <v>2</v>
      </c>
      <c r="E864" s="199">
        <v>77</v>
      </c>
      <c r="F864" s="196">
        <v>27</v>
      </c>
      <c r="G864" s="200">
        <v>79</v>
      </c>
      <c r="H864" s="198">
        <v>33</v>
      </c>
      <c r="I864" s="199">
        <v>123</v>
      </c>
      <c r="J864" s="196">
        <v>10</v>
      </c>
      <c r="K864" s="197">
        <v>10</v>
      </c>
      <c r="L864" s="198">
        <v>53</v>
      </c>
      <c r="M864" s="196">
        <v>20</v>
      </c>
      <c r="N864" s="201">
        <v>70</v>
      </c>
      <c r="O864" s="204">
        <v>60</v>
      </c>
      <c r="P864" s="196">
        <v>30</v>
      </c>
      <c r="Q864" s="197">
        <v>72</v>
      </c>
      <c r="R864" s="198">
        <v>37</v>
      </c>
      <c r="S864" s="199">
        <v>61</v>
      </c>
      <c r="T864" s="196">
        <v>15</v>
      </c>
      <c r="U864" s="200">
        <v>7</v>
      </c>
      <c r="V864" s="198">
        <v>66</v>
      </c>
      <c r="W864" s="205">
        <v>41</v>
      </c>
      <c r="X864" s="196">
        <v>20</v>
      </c>
      <c r="Y864" s="200">
        <v>58</v>
      </c>
      <c r="Z864" s="198">
        <v>79</v>
      </c>
      <c r="AA864" s="196">
        <v>172</v>
      </c>
      <c r="AB864" s="172">
        <f t="shared" si="16320"/>
        <v>447</v>
      </c>
      <c r="AC864" s="173">
        <f t="shared" si="16321"/>
        <v>870</v>
      </c>
      <c r="BI864" s="146" t="s">
        <v>34</v>
      </c>
      <c r="BJ864" s="129">
        <f>B864/B870</f>
        <v>1E-3</v>
      </c>
      <c r="BK864" s="130">
        <f t="shared" ref="BK864" si="16785">C864/C870</f>
        <v>1.707132018209408E-2</v>
      </c>
      <c r="BL864" s="131">
        <f t="shared" ref="BL864" si="16786">D864/D870</f>
        <v>7.1994240460763136E-4</v>
      </c>
      <c r="BM864" s="132">
        <f t="shared" ref="BM864" si="16787">E864/E870</f>
        <v>2.2494887525562373E-2</v>
      </c>
      <c r="BN864" s="129">
        <f t="shared" ref="BN864" si="16788">F864/F870</f>
        <v>5.6925996204933585E-3</v>
      </c>
      <c r="BO864" s="130">
        <f t="shared" ref="BO864" si="16789">G864/G870</f>
        <v>1.9045323047251688E-2</v>
      </c>
      <c r="BP864" s="131">
        <f t="shared" ref="BP864" si="16790">H864/H870</f>
        <v>4.3182412980895058E-3</v>
      </c>
      <c r="BQ864" s="132">
        <f t="shared" ref="BQ864" si="16791">I864/I870</f>
        <v>1.6632860040567951E-2</v>
      </c>
      <c r="BR864" s="129">
        <f t="shared" ref="BR864" si="16792">J864/J870</f>
        <v>5.8309037900874635E-3</v>
      </c>
      <c r="BS864" s="130">
        <f t="shared" ref="BS864" si="16793">K864/K870</f>
        <v>6.269592476489028E-3</v>
      </c>
      <c r="BT864" s="131">
        <f t="shared" ref="BT864" si="16794">L864/L870</f>
        <v>1.5643447461629281E-2</v>
      </c>
      <c r="BU864" s="129">
        <f t="shared" ref="BU864" si="16795">M864/M870</f>
        <v>6.4226075786769426E-3</v>
      </c>
      <c r="BV864" s="133">
        <f t="shared" ref="BV864" si="16796">N864/N870</f>
        <v>1.0641532380662816E-2</v>
      </c>
      <c r="BW864" s="134">
        <f t="shared" ref="BW864" si="16797">O864/O870</f>
        <v>9.121313469139556E-3</v>
      </c>
      <c r="BX864" s="129">
        <f t="shared" ref="BX864" si="16798">P864/P870</f>
        <v>8.0840743734842367E-3</v>
      </c>
      <c r="BY864" s="130">
        <f t="shared" ref="BY864" si="16799">Q864/Q870</f>
        <v>1.9983347210657785E-2</v>
      </c>
      <c r="BZ864" s="131">
        <f t="shared" ref="BZ864" si="16800">R864/R870</f>
        <v>9.1470951792336219E-3</v>
      </c>
      <c r="CA864" s="132">
        <f t="shared" ref="CA864" si="16801">S864/S870</f>
        <v>1.491807287845439E-2</v>
      </c>
      <c r="CB864" s="129">
        <f t="shared" ref="CB864" si="16802">T864/T870</f>
        <v>1.4367816091954023E-2</v>
      </c>
      <c r="CC864" s="130">
        <f t="shared" ref="CC864" si="16803">U864/U870</f>
        <v>7.4547390841320556E-3</v>
      </c>
      <c r="CD864" s="131">
        <f t="shared" ref="CD864" si="16804">V864/V870</f>
        <v>1.4891696750902527E-2</v>
      </c>
      <c r="CE864" s="132">
        <f t="shared" ref="CE864" si="16805">W864/W870</f>
        <v>1.0556127703398558E-2</v>
      </c>
      <c r="CF864" s="129">
        <f t="shared" ref="CF864" si="16806">X864/X870</f>
        <v>6.3593004769475362E-3</v>
      </c>
      <c r="CG864" s="130">
        <f t="shared" ref="CG864" si="16807">Y864/Y870</f>
        <v>2.243713733075435E-2</v>
      </c>
      <c r="CH864" s="131">
        <f t="shared" ref="CH864" si="16808">Z864/Z870</f>
        <v>1.3886447530321673E-2</v>
      </c>
      <c r="CI864" s="129">
        <f t="shared" ref="CI864" si="16809">AA864/AA870</f>
        <v>2.3915461624026697E-2</v>
      </c>
      <c r="CJ864" s="135">
        <f t="shared" ref="CJ864" si="16810">AB864/AB870</f>
        <v>8.291597106288259E-3</v>
      </c>
      <c r="CK864" s="136">
        <f t="shared" ref="CK864" si="16811">AC864/AC870</f>
        <v>1.6165895534868163E-2</v>
      </c>
    </row>
    <row r="865" spans="1:89">
      <c r="A865" s="137" t="s">
        <v>35</v>
      </c>
      <c r="B865" s="206">
        <v>0</v>
      </c>
      <c r="C865" s="190">
        <v>30</v>
      </c>
      <c r="D865" s="191">
        <v>1</v>
      </c>
      <c r="E865" s="192">
        <v>27</v>
      </c>
      <c r="F865" s="189">
        <v>2</v>
      </c>
      <c r="G865" s="193">
        <v>11</v>
      </c>
      <c r="H865" s="191">
        <v>5</v>
      </c>
      <c r="I865" s="192">
        <v>18</v>
      </c>
      <c r="J865" s="189">
        <v>3</v>
      </c>
      <c r="K865" s="190">
        <v>2</v>
      </c>
      <c r="L865" s="191">
        <v>11</v>
      </c>
      <c r="M865" s="189">
        <v>4</v>
      </c>
      <c r="N865" s="194">
        <v>7</v>
      </c>
      <c r="O865" s="207">
        <v>4</v>
      </c>
      <c r="P865" s="189">
        <v>3</v>
      </c>
      <c r="Q865" s="190">
        <v>3</v>
      </c>
      <c r="R865" s="191">
        <v>3</v>
      </c>
      <c r="S865" s="192">
        <v>4</v>
      </c>
      <c r="T865" s="189">
        <v>1</v>
      </c>
      <c r="U865" s="193">
        <v>0</v>
      </c>
      <c r="V865" s="191">
        <v>2</v>
      </c>
      <c r="W865" s="208">
        <v>1</v>
      </c>
      <c r="X865" s="189">
        <v>1</v>
      </c>
      <c r="Y865" s="193">
        <v>5</v>
      </c>
      <c r="Z865" s="191">
        <v>0</v>
      </c>
      <c r="AA865" s="189">
        <v>6</v>
      </c>
      <c r="AB865" s="172">
        <f t="shared" si="16320"/>
        <v>39</v>
      </c>
      <c r="AC865" s="173">
        <f t="shared" si="16321"/>
        <v>115</v>
      </c>
      <c r="BI865" s="137" t="s">
        <v>35</v>
      </c>
      <c r="BJ865" s="129">
        <f>B865/B870</f>
        <v>0</v>
      </c>
      <c r="BK865" s="130">
        <f t="shared" ref="BK865" si="16812">C865/C870</f>
        <v>5.6904400606980271E-3</v>
      </c>
      <c r="BL865" s="131">
        <f t="shared" ref="BL865" si="16813">D865/D870</f>
        <v>3.5997120230381568E-4</v>
      </c>
      <c r="BM865" s="132">
        <f t="shared" ref="BM865" si="16814">E865/E870</f>
        <v>7.8878177037686233E-3</v>
      </c>
      <c r="BN865" s="129">
        <f t="shared" ref="BN865" si="16815">F865/F870</f>
        <v>4.21674045962471E-4</v>
      </c>
      <c r="BO865" s="130">
        <f t="shared" ref="BO865" si="16816">G865/G870</f>
        <v>2.651880424300868E-3</v>
      </c>
      <c r="BP865" s="131">
        <f t="shared" ref="BP865" si="16817">H865/H870</f>
        <v>6.5427898455901591E-4</v>
      </c>
      <c r="BQ865" s="132">
        <f t="shared" ref="BQ865" si="16818">I865/I870</f>
        <v>2.434077079107505E-3</v>
      </c>
      <c r="BR865" s="129">
        <f t="shared" ref="BR865" si="16819">J865/J870</f>
        <v>1.749271137026239E-3</v>
      </c>
      <c r="BS865" s="130">
        <f t="shared" ref="BS865" si="16820">K865/K870</f>
        <v>1.2539184952978057E-3</v>
      </c>
      <c r="BT865" s="131">
        <f t="shared" ref="BT865" si="16821">L865/L870</f>
        <v>3.246753246753247E-3</v>
      </c>
      <c r="BU865" s="129">
        <f t="shared" ref="BU865" si="16822">M865/M870</f>
        <v>1.2845215157353885E-3</v>
      </c>
      <c r="BV865" s="133">
        <f t="shared" ref="BV865" si="16823">N865/N870</f>
        <v>1.0641532380662815E-3</v>
      </c>
      <c r="BW865" s="134">
        <f t="shared" ref="BW865" si="16824">O865/O870</f>
        <v>6.0808756460930375E-4</v>
      </c>
      <c r="BX865" s="129">
        <f t="shared" ref="BX865" si="16825">P865/P870</f>
        <v>8.0840743734842356E-4</v>
      </c>
      <c r="BY865" s="130">
        <f t="shared" ref="BY865" si="16826">Q865/Q870</f>
        <v>8.3263946711074107E-4</v>
      </c>
      <c r="BZ865" s="131">
        <f t="shared" ref="BZ865" si="16827">R865/R870</f>
        <v>7.4165636588380713E-4</v>
      </c>
      <c r="CA865" s="132">
        <f t="shared" ref="CA865" si="16828">S865/S870</f>
        <v>9.7823428711176332E-4</v>
      </c>
      <c r="CB865" s="129">
        <f t="shared" ref="CB865" si="16829">T865/T870</f>
        <v>9.5785440613026815E-4</v>
      </c>
      <c r="CC865" s="130">
        <f t="shared" ref="CC865" si="16830">U865/U870</f>
        <v>0</v>
      </c>
      <c r="CD865" s="131">
        <f t="shared" ref="CD865" si="16831">V865/V870</f>
        <v>4.512635379061372E-4</v>
      </c>
      <c r="CE865" s="132">
        <f t="shared" ref="CE865" si="16832">W865/W870</f>
        <v>2.5746652935118434E-4</v>
      </c>
      <c r="CF865" s="129">
        <f t="shared" ref="CF865" si="16833">X865/X870</f>
        <v>3.1796502384737679E-4</v>
      </c>
      <c r="CG865" s="130">
        <f t="shared" ref="CG865" si="16834">Y865/Y870</f>
        <v>1.9342359767891683E-3</v>
      </c>
      <c r="CH865" s="131">
        <f t="shared" ref="CH865" si="16835">Z865/Z870</f>
        <v>0</v>
      </c>
      <c r="CI865" s="129">
        <f t="shared" ref="CI865" si="16836">AA865/AA870</f>
        <v>8.3426028921023364E-4</v>
      </c>
      <c r="CJ865" s="135">
        <f t="shared" ref="CJ865" si="16837">AB865/AB870</f>
        <v>7.2342793544796888E-4</v>
      </c>
      <c r="CK865" s="136">
        <f t="shared" ref="CK865" si="16838">AC865/AC870</f>
        <v>2.1368712488618836E-3</v>
      </c>
    </row>
    <row r="866" spans="1:89">
      <c r="A866" s="146" t="s">
        <v>36</v>
      </c>
      <c r="B866" s="203">
        <v>0</v>
      </c>
      <c r="C866" s="197">
        <v>1</v>
      </c>
      <c r="D866" s="198">
        <v>0</v>
      </c>
      <c r="E866" s="199">
        <v>0</v>
      </c>
      <c r="F866" s="196">
        <v>0</v>
      </c>
      <c r="G866" s="200">
        <v>0</v>
      </c>
      <c r="H866" s="198">
        <v>0</v>
      </c>
      <c r="I866" s="199">
        <v>0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72">
        <f t="shared" si="16320"/>
        <v>0</v>
      </c>
      <c r="AC866" s="173">
        <f t="shared" si="16321"/>
        <v>1</v>
      </c>
      <c r="BI866" s="146" t="s">
        <v>36</v>
      </c>
      <c r="BJ866" s="129">
        <f>B866/B870</f>
        <v>0</v>
      </c>
      <c r="BK866" s="130">
        <f t="shared" ref="BK866" si="16839">C866/C870</f>
        <v>1.8968133535660092E-4</v>
      </c>
      <c r="BL866" s="131">
        <f t="shared" ref="BL866" si="16840">D866/D870</f>
        <v>0</v>
      </c>
      <c r="BM866" s="132">
        <f t="shared" ref="BM866" si="16841">E866/E870</f>
        <v>0</v>
      </c>
      <c r="BN866" s="129">
        <f t="shared" ref="BN866" si="16842">F866/F870</f>
        <v>0</v>
      </c>
      <c r="BO866" s="130">
        <f t="shared" ref="BO866" si="16843">G866/G870</f>
        <v>0</v>
      </c>
      <c r="BP866" s="131">
        <f t="shared" ref="BP866" si="16844">H866/H870</f>
        <v>0</v>
      </c>
      <c r="BQ866" s="132">
        <f t="shared" ref="BQ866" si="16845">I866/I870</f>
        <v>0</v>
      </c>
      <c r="BR866" s="129">
        <f t="shared" ref="BR866" si="16846">J866/J870</f>
        <v>0</v>
      </c>
      <c r="BS866" s="130">
        <f t="shared" ref="BS866" si="16847">K866/K870</f>
        <v>0</v>
      </c>
      <c r="BT866" s="131">
        <f t="shared" ref="BT866" si="16848">L866/L870</f>
        <v>0</v>
      </c>
      <c r="BU866" s="129">
        <f t="shared" ref="BU866" si="16849">M866/M870</f>
        <v>0</v>
      </c>
      <c r="BV866" s="133">
        <f t="shared" ref="BV866" si="16850">N866/N870</f>
        <v>0</v>
      </c>
      <c r="BW866" s="134">
        <f t="shared" ref="BW866" si="16851">O866/O870</f>
        <v>0</v>
      </c>
      <c r="BX866" s="129">
        <f t="shared" ref="BX866" si="16852">P866/P870</f>
        <v>0</v>
      </c>
      <c r="BY866" s="130">
        <f t="shared" ref="BY866" si="16853">Q866/Q870</f>
        <v>0</v>
      </c>
      <c r="BZ866" s="131">
        <f t="shared" ref="BZ866" si="16854">R866/R870</f>
        <v>0</v>
      </c>
      <c r="CA866" s="132">
        <f t="shared" ref="CA866" si="16855">S866/S870</f>
        <v>0</v>
      </c>
      <c r="CB866" s="129">
        <f t="shared" ref="CB866" si="16856">T866/T870</f>
        <v>0</v>
      </c>
      <c r="CC866" s="130">
        <f t="shared" ref="CC866" si="16857">U866/U870</f>
        <v>0</v>
      </c>
      <c r="CD866" s="131">
        <f t="shared" ref="CD866" si="16858">V866/V870</f>
        <v>0</v>
      </c>
      <c r="CE866" s="132">
        <f t="shared" ref="CE866" si="16859">W866/W870</f>
        <v>0</v>
      </c>
      <c r="CF866" s="129">
        <f t="shared" ref="CF866" si="16860">X866/X870</f>
        <v>0</v>
      </c>
      <c r="CG866" s="130">
        <f t="shared" ref="CG866" si="16861">Y866/Y870</f>
        <v>0</v>
      </c>
      <c r="CH866" s="131">
        <f t="shared" ref="CH866" si="16862">Z866/Z870</f>
        <v>0</v>
      </c>
      <c r="CI866" s="129">
        <f t="shared" ref="CI866" si="16863">AA866/AA870</f>
        <v>0</v>
      </c>
      <c r="CJ866" s="135">
        <f t="shared" ref="CJ866" si="16864">AB866/AB870</f>
        <v>0</v>
      </c>
      <c r="CK866" s="136">
        <f t="shared" ref="CK866" si="16865">AC866/AC870</f>
        <v>1.8581489120538119E-5</v>
      </c>
    </row>
    <row r="867" spans="1:89">
      <c r="A867" s="137" t="s">
        <v>37</v>
      </c>
      <c r="B867" s="59"/>
      <c r="C867" s="60"/>
      <c r="D867" s="139"/>
      <c r="E867" s="140"/>
      <c r="F867" s="138"/>
      <c r="G867" s="141"/>
      <c r="H867" s="139"/>
      <c r="I867" s="140"/>
      <c r="J867" s="138"/>
      <c r="K867" s="141"/>
      <c r="L867" s="139"/>
      <c r="M867" s="138"/>
      <c r="N867" s="142"/>
      <c r="O867" s="143"/>
      <c r="P867" s="138"/>
      <c r="Q867" s="141"/>
      <c r="R867" s="139"/>
      <c r="S867" s="140"/>
      <c r="T867" s="138"/>
      <c r="U867" s="141"/>
      <c r="V867" s="139"/>
      <c r="W867" s="140"/>
      <c r="X867" s="138"/>
      <c r="Y867" s="141"/>
      <c r="Z867" s="144"/>
      <c r="AA867" s="145"/>
      <c r="AB867" s="172"/>
      <c r="AC867" s="173"/>
      <c r="BI867" s="137" t="s">
        <v>37</v>
      </c>
      <c r="BJ867" s="129">
        <f>B867/B870</f>
        <v>0</v>
      </c>
      <c r="BK867" s="130">
        <f t="shared" ref="BK867" si="16866">C867/C870</f>
        <v>0</v>
      </c>
      <c r="BL867" s="131">
        <f t="shared" ref="BL867" si="16867">D867/D870</f>
        <v>0</v>
      </c>
      <c r="BM867" s="132">
        <f t="shared" ref="BM867" si="16868">E867/E870</f>
        <v>0</v>
      </c>
      <c r="BN867" s="129">
        <f t="shared" ref="BN867" si="16869">F867/F870</f>
        <v>0</v>
      </c>
      <c r="BO867" s="130">
        <f t="shared" ref="BO867" si="16870">G867/G870</f>
        <v>0</v>
      </c>
      <c r="BP867" s="131">
        <f t="shared" ref="BP867" si="16871">H867/H870</f>
        <v>0</v>
      </c>
      <c r="BQ867" s="132">
        <f t="shared" ref="BQ867" si="16872">I867/I870</f>
        <v>0</v>
      </c>
      <c r="BR867" s="129">
        <f t="shared" ref="BR867" si="16873">J867/J870</f>
        <v>0</v>
      </c>
      <c r="BS867" s="130">
        <f t="shared" ref="BS867" si="16874">K867/K870</f>
        <v>0</v>
      </c>
      <c r="BT867" s="131">
        <f t="shared" ref="BT867" si="16875">L867/L870</f>
        <v>0</v>
      </c>
      <c r="BU867" s="129">
        <f t="shared" ref="BU867" si="16876">M867/M870</f>
        <v>0</v>
      </c>
      <c r="BV867" s="133">
        <f t="shared" ref="BV867" si="16877">N867/N870</f>
        <v>0</v>
      </c>
      <c r="BW867" s="134">
        <f t="shared" ref="BW867" si="16878">O867/O870</f>
        <v>0</v>
      </c>
      <c r="BX867" s="129">
        <f t="shared" ref="BX867" si="16879">P867/P870</f>
        <v>0</v>
      </c>
      <c r="BY867" s="130">
        <f t="shared" ref="BY867" si="16880">Q867/Q870</f>
        <v>0</v>
      </c>
      <c r="BZ867" s="131">
        <f t="shared" ref="BZ867" si="16881">R867/R870</f>
        <v>0</v>
      </c>
      <c r="CA867" s="132">
        <f t="shared" ref="CA867" si="16882">S867/S870</f>
        <v>0</v>
      </c>
      <c r="CB867" s="129">
        <f t="shared" ref="CB867" si="16883">T867/T870</f>
        <v>0</v>
      </c>
      <c r="CC867" s="130">
        <f t="shared" ref="CC867" si="16884">U867/U870</f>
        <v>0</v>
      </c>
      <c r="CD867" s="131">
        <f t="shared" ref="CD867" si="16885">V867/V870</f>
        <v>0</v>
      </c>
      <c r="CE867" s="132">
        <f t="shared" ref="CE867" si="16886">W867/W870</f>
        <v>0</v>
      </c>
      <c r="CF867" s="129">
        <f t="shared" ref="CF867" si="16887">X867/X870</f>
        <v>0</v>
      </c>
      <c r="CG867" s="130">
        <f t="shared" ref="CG867" si="16888">Y867/Y870</f>
        <v>0</v>
      </c>
      <c r="CH867" s="131">
        <f t="shared" ref="CH867" si="16889">Z867/Z870</f>
        <v>0</v>
      </c>
      <c r="CI867" s="129">
        <f t="shared" ref="CI867" si="16890">AA867/AA870</f>
        <v>0</v>
      </c>
      <c r="CJ867" s="135">
        <f t="shared" ref="CJ867" si="16891">AB867/AB870</f>
        <v>0</v>
      </c>
      <c r="CK867" s="136">
        <f t="shared" ref="CK867" si="16892">AC867/AC870</f>
        <v>0</v>
      </c>
    </row>
    <row r="868" spans="1:89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/>
      <c r="AC868" s="173"/>
      <c r="BI868" s="146" t="s">
        <v>38</v>
      </c>
      <c r="BJ868" s="129">
        <f>B868/B870</f>
        <v>0</v>
      </c>
      <c r="BK868" s="130">
        <f t="shared" ref="BK868" si="16893">C868/C870</f>
        <v>0</v>
      </c>
      <c r="BL868" s="131">
        <f t="shared" ref="BL868" si="16894">D868/D870</f>
        <v>0</v>
      </c>
      <c r="BM868" s="132">
        <f t="shared" ref="BM868" si="16895">E868/E870</f>
        <v>0</v>
      </c>
      <c r="BN868" s="129">
        <f t="shared" ref="BN868" si="16896">F868/F870</f>
        <v>0</v>
      </c>
      <c r="BO868" s="130">
        <f t="shared" ref="BO868" si="16897">G868/G870</f>
        <v>0</v>
      </c>
      <c r="BP868" s="131">
        <f t="shared" ref="BP868" si="16898">H868/H870</f>
        <v>0</v>
      </c>
      <c r="BQ868" s="132">
        <f t="shared" ref="BQ868" si="16899">I868/I870</f>
        <v>0</v>
      </c>
      <c r="BR868" s="129">
        <f t="shared" ref="BR868" si="16900">J868/J870</f>
        <v>0</v>
      </c>
      <c r="BS868" s="130">
        <f t="shared" ref="BS868" si="16901">K868/K870</f>
        <v>0</v>
      </c>
      <c r="BT868" s="131">
        <f t="shared" ref="BT868" si="16902">L868/L870</f>
        <v>0</v>
      </c>
      <c r="BU868" s="129">
        <f t="shared" ref="BU868" si="16903">M868/M870</f>
        <v>0</v>
      </c>
      <c r="BV868" s="133">
        <f t="shared" ref="BV868" si="16904">N868/N870</f>
        <v>0</v>
      </c>
      <c r="BW868" s="134">
        <f t="shared" ref="BW868" si="16905">O868/O870</f>
        <v>0</v>
      </c>
      <c r="BX868" s="129">
        <f t="shared" ref="BX868" si="16906">P868/P870</f>
        <v>0</v>
      </c>
      <c r="BY868" s="130">
        <f t="shared" ref="BY868" si="16907">Q868/Q870</f>
        <v>0</v>
      </c>
      <c r="BZ868" s="131">
        <f t="shared" ref="BZ868" si="16908">R868/R870</f>
        <v>0</v>
      </c>
      <c r="CA868" s="132">
        <f t="shared" ref="CA868" si="16909">S868/S870</f>
        <v>0</v>
      </c>
      <c r="CB868" s="129">
        <f t="shared" ref="CB868" si="16910">T868/T870</f>
        <v>0</v>
      </c>
      <c r="CC868" s="130">
        <f t="shared" ref="CC868" si="16911">U868/U870</f>
        <v>0</v>
      </c>
      <c r="CD868" s="131">
        <f t="shared" ref="CD868" si="16912">V868/V870</f>
        <v>0</v>
      </c>
      <c r="CE868" s="132">
        <f t="shared" ref="CE868" si="16913">W868/W870</f>
        <v>0</v>
      </c>
      <c r="CF868" s="129">
        <f t="shared" ref="CF868" si="16914">X868/X870</f>
        <v>0</v>
      </c>
      <c r="CG868" s="130">
        <f t="shared" ref="CG868" si="16915">Y868/Y870</f>
        <v>0</v>
      </c>
      <c r="CH868" s="131">
        <f t="shared" ref="CH868" si="16916">Z868/Z870</f>
        <v>0</v>
      </c>
      <c r="CI868" s="129">
        <f t="shared" ref="CI868" si="16917">AA868/AA870</f>
        <v>0</v>
      </c>
      <c r="CJ868" s="135">
        <f t="shared" ref="CJ868" si="16918">AB868/AB870</f>
        <v>0</v>
      </c>
      <c r="CK868" s="136">
        <f t="shared" ref="CK868" si="16919">AC868/AC870</f>
        <v>0</v>
      </c>
    </row>
    <row r="869" spans="1:89" ht="14" thickBot="1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/>
      <c r="AC869" s="173"/>
      <c r="BI869" s="137" t="s">
        <v>39</v>
      </c>
      <c r="BJ869" s="129">
        <f>B869/B870</f>
        <v>0</v>
      </c>
      <c r="BK869" s="130">
        <f t="shared" ref="BK869" si="16920">C869/C870</f>
        <v>0</v>
      </c>
      <c r="BL869" s="131">
        <f t="shared" ref="BL869" si="16921">D869/D870</f>
        <v>0</v>
      </c>
      <c r="BM869" s="132">
        <f t="shared" ref="BM869" si="16922">E869/E870</f>
        <v>0</v>
      </c>
      <c r="BN869" s="129">
        <f t="shared" ref="BN869" si="16923">F869/F870</f>
        <v>0</v>
      </c>
      <c r="BO869" s="130">
        <f t="shared" ref="BO869" si="16924">G869/G870</f>
        <v>0</v>
      </c>
      <c r="BP869" s="131">
        <f t="shared" ref="BP869" si="16925">H869/H870</f>
        <v>0</v>
      </c>
      <c r="BQ869" s="132">
        <f t="shared" ref="BQ869" si="16926">I869/I870</f>
        <v>0</v>
      </c>
      <c r="BR869" s="129">
        <f t="shared" ref="BR869" si="16927">J869/J870</f>
        <v>0</v>
      </c>
      <c r="BS869" s="130">
        <f t="shared" ref="BS869" si="16928">K869/K870</f>
        <v>0</v>
      </c>
      <c r="BT869" s="131">
        <f t="shared" ref="BT869" si="16929">L869/L870</f>
        <v>0</v>
      </c>
      <c r="BU869" s="129">
        <f t="shared" ref="BU869" si="16930">M869/M870</f>
        <v>0</v>
      </c>
      <c r="BV869" s="133">
        <f t="shared" ref="BV869" si="16931">N869/N870</f>
        <v>0</v>
      </c>
      <c r="BW869" s="134">
        <f t="shared" ref="BW869" si="16932">O869/O870</f>
        <v>0</v>
      </c>
      <c r="BX869" s="129">
        <f t="shared" ref="BX869" si="16933">P869/P870</f>
        <v>0</v>
      </c>
      <c r="BY869" s="130">
        <f t="shared" ref="BY869" si="16934">Q869/Q870</f>
        <v>0</v>
      </c>
      <c r="BZ869" s="131">
        <f t="shared" ref="BZ869" si="16935">R869/R870</f>
        <v>0</v>
      </c>
      <c r="CA869" s="132">
        <f t="shared" ref="CA869" si="16936">S869/S870</f>
        <v>0</v>
      </c>
      <c r="CB869" s="129">
        <f t="shared" ref="CB869" si="16937">T869/T870</f>
        <v>0</v>
      </c>
      <c r="CC869" s="130">
        <f t="shared" ref="CC869" si="16938">U869/U870</f>
        <v>0</v>
      </c>
      <c r="CD869" s="131">
        <f t="shared" ref="CD869" si="16939">V869/V870</f>
        <v>0</v>
      </c>
      <c r="CE869" s="132">
        <f t="shared" ref="CE869" si="16940">W869/W870</f>
        <v>0</v>
      </c>
      <c r="CF869" s="129">
        <f t="shared" ref="CF869" si="16941">X869/X870</f>
        <v>0</v>
      </c>
      <c r="CG869" s="130">
        <f t="shared" ref="CG869" si="16942">Y869/Y870</f>
        <v>0</v>
      </c>
      <c r="CH869" s="131">
        <f t="shared" ref="CH869" si="16943">Z869/Z870</f>
        <v>0</v>
      </c>
      <c r="CI869" s="129">
        <f t="shared" ref="CI869" si="16944">AA869/AA870</f>
        <v>0</v>
      </c>
      <c r="CJ869" s="135">
        <f t="shared" ref="CJ869" si="16945">AB869/AB870</f>
        <v>0</v>
      </c>
      <c r="CK869" s="136">
        <f t="shared" ref="CK869" si="16946">AC869/AC870</f>
        <v>0</v>
      </c>
    </row>
    <row r="870" spans="1:89" ht="15" thickTop="1" thickBot="1">
      <c r="A870" s="269" t="s">
        <v>13</v>
      </c>
      <c r="B870" s="20">
        <f t="shared" ref="B870:AA870" si="16947">SUM(B847:B869)</f>
        <v>5000</v>
      </c>
      <c r="C870" s="21">
        <f t="shared" si="16947"/>
        <v>5272</v>
      </c>
      <c r="D870" s="20">
        <f t="shared" si="16947"/>
        <v>2778</v>
      </c>
      <c r="E870" s="21">
        <f t="shared" si="16947"/>
        <v>3423</v>
      </c>
      <c r="F870" s="20">
        <f t="shared" si="16947"/>
        <v>4743</v>
      </c>
      <c r="G870" s="21">
        <f t="shared" si="16947"/>
        <v>4148</v>
      </c>
      <c r="H870" s="20">
        <f t="shared" si="16947"/>
        <v>7642</v>
      </c>
      <c r="I870" s="21">
        <f t="shared" si="16947"/>
        <v>7395</v>
      </c>
      <c r="J870" s="20">
        <f t="shared" si="16947"/>
        <v>1715</v>
      </c>
      <c r="K870" s="21">
        <f t="shared" si="16947"/>
        <v>1595</v>
      </c>
      <c r="L870" s="20">
        <f t="shared" si="16947"/>
        <v>3388</v>
      </c>
      <c r="M870" s="21">
        <f t="shared" si="16947"/>
        <v>3114</v>
      </c>
      <c r="N870" s="20">
        <f t="shared" si="16947"/>
        <v>6578</v>
      </c>
      <c r="O870" s="21">
        <f t="shared" si="16947"/>
        <v>6578</v>
      </c>
      <c r="P870" s="20">
        <f t="shared" si="16947"/>
        <v>3711</v>
      </c>
      <c r="Q870" s="21">
        <f t="shared" si="16947"/>
        <v>3603</v>
      </c>
      <c r="R870" s="20">
        <f t="shared" si="16947"/>
        <v>4045</v>
      </c>
      <c r="S870" s="21">
        <f t="shared" si="16947"/>
        <v>4089</v>
      </c>
      <c r="T870" s="20">
        <f t="shared" si="16947"/>
        <v>1044</v>
      </c>
      <c r="U870" s="21">
        <f t="shared" si="16947"/>
        <v>939</v>
      </c>
      <c r="V870" s="20">
        <f t="shared" si="16947"/>
        <v>4432</v>
      </c>
      <c r="W870" s="21">
        <f t="shared" si="16947"/>
        <v>3884</v>
      </c>
      <c r="X870" s="20">
        <f t="shared" si="16947"/>
        <v>3145</v>
      </c>
      <c r="Y870" s="21">
        <f t="shared" si="16947"/>
        <v>2585</v>
      </c>
      <c r="Z870" s="20">
        <f t="shared" si="16947"/>
        <v>5689</v>
      </c>
      <c r="AA870" s="21">
        <f t="shared" si="16947"/>
        <v>7192</v>
      </c>
      <c r="AB870" s="174">
        <f t="shared" ref="AB870:AC870" si="16948">SUM(AB846:AB869)</f>
        <v>53910</v>
      </c>
      <c r="AC870" s="175">
        <f t="shared" si="16948"/>
        <v>53817</v>
      </c>
      <c r="BI870" s="269" t="s">
        <v>13</v>
      </c>
      <c r="BJ870" s="155">
        <f>SUM(BJ846:BJ869)</f>
        <v>1</v>
      </c>
      <c r="BK870" s="156">
        <f t="shared" ref="BK870:CK870" si="16949">SUM(BK846:BK869)</f>
        <v>1.0000000000000002</v>
      </c>
      <c r="BL870" s="155">
        <f t="shared" si="16949"/>
        <v>1</v>
      </c>
      <c r="BM870" s="156">
        <f t="shared" si="16949"/>
        <v>1</v>
      </c>
      <c r="BN870" s="155">
        <f t="shared" si="16949"/>
        <v>0.99999999999999989</v>
      </c>
      <c r="BO870" s="156">
        <f t="shared" si="16949"/>
        <v>1</v>
      </c>
      <c r="BP870" s="155">
        <f t="shared" si="16949"/>
        <v>1</v>
      </c>
      <c r="BQ870" s="156">
        <f t="shared" si="16949"/>
        <v>1</v>
      </c>
      <c r="BR870" s="155">
        <f t="shared" si="16949"/>
        <v>0.99999999999999989</v>
      </c>
      <c r="BS870" s="156">
        <f t="shared" si="16949"/>
        <v>0.99999999999999978</v>
      </c>
      <c r="BT870" s="155">
        <f t="shared" si="16949"/>
        <v>1</v>
      </c>
      <c r="BU870" s="156">
        <f t="shared" si="16949"/>
        <v>0.99999999999999989</v>
      </c>
      <c r="BV870" s="155">
        <f t="shared" si="16949"/>
        <v>1</v>
      </c>
      <c r="BW870" s="156">
        <f t="shared" si="16949"/>
        <v>1.0000000000000002</v>
      </c>
      <c r="BX870" s="155">
        <f t="shared" si="16949"/>
        <v>1</v>
      </c>
      <c r="BY870" s="156">
        <f t="shared" si="16949"/>
        <v>1</v>
      </c>
      <c r="BZ870" s="155">
        <f t="shared" si="16949"/>
        <v>1</v>
      </c>
      <c r="CA870" s="156">
        <f t="shared" si="16949"/>
        <v>1</v>
      </c>
      <c r="CB870" s="155">
        <f t="shared" si="16949"/>
        <v>1</v>
      </c>
      <c r="CC870" s="156">
        <f t="shared" si="16949"/>
        <v>1</v>
      </c>
      <c r="CD870" s="155">
        <f t="shared" si="16949"/>
        <v>1</v>
      </c>
      <c r="CE870" s="156">
        <f t="shared" si="16949"/>
        <v>1</v>
      </c>
      <c r="CF870" s="155">
        <f t="shared" si="16949"/>
        <v>1</v>
      </c>
      <c r="CG870" s="156">
        <f t="shared" si="16949"/>
        <v>1</v>
      </c>
      <c r="CH870" s="155">
        <f t="shared" si="16949"/>
        <v>0.99999999999999989</v>
      </c>
      <c r="CI870" s="156">
        <f t="shared" si="16949"/>
        <v>0.99999999999999989</v>
      </c>
      <c r="CJ870" s="155">
        <f t="shared" si="16949"/>
        <v>1.0000000000000002</v>
      </c>
      <c r="CK870" s="156">
        <f t="shared" si="16949"/>
        <v>0.99999999999999989</v>
      </c>
    </row>
    <row r="871" spans="1:89" ht="14" thickTop="1">
      <c r="A871" s="187"/>
    </row>
    <row r="873" spans="1:89">
      <c r="A873" s="301">
        <f>+A842+1</f>
        <v>44041</v>
      </c>
      <c r="B873" s="301"/>
      <c r="C873" s="301"/>
      <c r="D873" s="301"/>
      <c r="BI873" s="300">
        <f>+BI811+2</f>
        <v>44041</v>
      </c>
      <c r="BJ873" s="300"/>
      <c r="BK873" s="300"/>
      <c r="BL873" s="300"/>
    </row>
    <row r="874" spans="1:89" ht="14" thickBot="1">
      <c r="AE874" s="272" t="s">
        <v>84</v>
      </c>
    </row>
    <row r="875" spans="1:89" ht="15" thickTop="1" thickBot="1">
      <c r="A875" s="298" t="s">
        <v>0</v>
      </c>
      <c r="B875" s="292" t="s">
        <v>1</v>
      </c>
      <c r="C875" s="293"/>
      <c r="D875" s="292" t="s">
        <v>2</v>
      </c>
      <c r="E875" s="293"/>
      <c r="F875" s="292" t="s">
        <v>3</v>
      </c>
      <c r="G875" s="293"/>
      <c r="H875" s="292" t="s">
        <v>4</v>
      </c>
      <c r="I875" s="293"/>
      <c r="J875" s="292" t="s">
        <v>5</v>
      </c>
      <c r="K875" s="293"/>
      <c r="L875" s="292" t="s">
        <v>6</v>
      </c>
      <c r="M875" s="293"/>
      <c r="N875" s="292" t="s">
        <v>7</v>
      </c>
      <c r="O875" s="293"/>
      <c r="P875" s="292" t="s">
        <v>8</v>
      </c>
      <c r="Q875" s="293"/>
      <c r="R875" s="292" t="s">
        <v>9</v>
      </c>
      <c r="S875" s="293"/>
      <c r="T875" s="292" t="s">
        <v>10</v>
      </c>
      <c r="U875" s="293"/>
      <c r="V875" s="292" t="s">
        <v>11</v>
      </c>
      <c r="W875" s="293"/>
      <c r="X875" s="292" t="s">
        <v>12</v>
      </c>
      <c r="Y875" s="293"/>
      <c r="Z875" s="294" t="s">
        <v>40</v>
      </c>
      <c r="AA875" s="295"/>
      <c r="AB875" s="296" t="s">
        <v>41</v>
      </c>
      <c r="AC875" s="297"/>
      <c r="AE875" s="298" t="s">
        <v>0</v>
      </c>
      <c r="AF875" s="292" t="s">
        <v>1</v>
      </c>
      <c r="AG875" s="293"/>
      <c r="AH875" s="292" t="s">
        <v>2</v>
      </c>
      <c r="AI875" s="293"/>
      <c r="AJ875" s="292" t="s">
        <v>3</v>
      </c>
      <c r="AK875" s="293"/>
      <c r="AL875" s="292" t="s">
        <v>4</v>
      </c>
      <c r="AM875" s="293"/>
      <c r="AN875" s="292" t="s">
        <v>5</v>
      </c>
      <c r="AO875" s="293"/>
      <c r="AP875" s="292" t="s">
        <v>6</v>
      </c>
      <c r="AQ875" s="293"/>
      <c r="AR875" s="292" t="s">
        <v>7</v>
      </c>
      <c r="AS875" s="293"/>
      <c r="AT875" s="292" t="s">
        <v>8</v>
      </c>
      <c r="AU875" s="293"/>
      <c r="AV875" s="292" t="s">
        <v>9</v>
      </c>
      <c r="AW875" s="293"/>
      <c r="AX875" s="292" t="s">
        <v>10</v>
      </c>
      <c r="AY875" s="293"/>
      <c r="AZ875" s="292" t="s">
        <v>11</v>
      </c>
      <c r="BA875" s="293"/>
      <c r="BB875" s="292" t="s">
        <v>12</v>
      </c>
      <c r="BC875" s="293"/>
      <c r="BD875" s="294" t="s">
        <v>40</v>
      </c>
      <c r="BE875" s="295"/>
      <c r="BF875" s="296" t="s">
        <v>41</v>
      </c>
      <c r="BG875" s="297"/>
      <c r="BI875" s="298" t="s">
        <v>0</v>
      </c>
      <c r="BJ875" s="292" t="s">
        <v>1</v>
      </c>
      <c r="BK875" s="293"/>
      <c r="BL875" s="292" t="s">
        <v>2</v>
      </c>
      <c r="BM875" s="293"/>
      <c r="BN875" s="292" t="s">
        <v>3</v>
      </c>
      <c r="BO875" s="293"/>
      <c r="BP875" s="292" t="s">
        <v>4</v>
      </c>
      <c r="BQ875" s="293"/>
      <c r="BR875" s="292" t="s">
        <v>5</v>
      </c>
      <c r="BS875" s="293"/>
      <c r="BT875" s="292" t="s">
        <v>6</v>
      </c>
      <c r="BU875" s="293"/>
      <c r="BV875" s="292" t="s">
        <v>7</v>
      </c>
      <c r="BW875" s="293"/>
      <c r="BX875" s="292" t="s">
        <v>8</v>
      </c>
      <c r="BY875" s="293"/>
      <c r="BZ875" s="292" t="s">
        <v>9</v>
      </c>
      <c r="CA875" s="293"/>
      <c r="CB875" s="292" t="s">
        <v>10</v>
      </c>
      <c r="CC875" s="293"/>
      <c r="CD875" s="292" t="s">
        <v>11</v>
      </c>
      <c r="CE875" s="293"/>
      <c r="CF875" s="292" t="s">
        <v>12</v>
      </c>
      <c r="CG875" s="293"/>
      <c r="CH875" s="294" t="s">
        <v>40</v>
      </c>
      <c r="CI875" s="295"/>
      <c r="CJ875" s="292" t="s">
        <v>41</v>
      </c>
      <c r="CK875" s="293"/>
    </row>
    <row r="876" spans="1:89" ht="15" thickTop="1" thickBot="1">
      <c r="A876" s="299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9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9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4" thickTop="1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5" t="str">
        <f>$AE$9</f>
        <v>07:00 - 07:59</v>
      </c>
      <c r="AF877" s="126">
        <f>SUMIF($A$9:$A$32,$AE877,B$877:B$900)</f>
        <v>474</v>
      </c>
      <c r="AG877" s="186">
        <f t="shared" ref="AG877:AV879" si="16950">SUMIF($A$9:$A$32,$AE877,C$877:C$900)</f>
        <v>208</v>
      </c>
      <c r="AH877" s="127">
        <f t="shared" si="16950"/>
        <v>252</v>
      </c>
      <c r="AI877" s="180">
        <f t="shared" si="16950"/>
        <v>193</v>
      </c>
      <c r="AJ877" s="126">
        <f t="shared" si="16950"/>
        <v>396</v>
      </c>
      <c r="AK877" s="128">
        <f t="shared" si="16950"/>
        <v>218</v>
      </c>
      <c r="AL877" s="127">
        <f t="shared" si="16950"/>
        <v>528</v>
      </c>
      <c r="AM877" s="180">
        <f t="shared" si="16950"/>
        <v>386</v>
      </c>
      <c r="AN877" s="126">
        <f t="shared" si="16950"/>
        <v>75</v>
      </c>
      <c r="AO877" s="128">
        <f t="shared" si="16950"/>
        <v>207</v>
      </c>
      <c r="AP877" s="127">
        <f t="shared" si="16950"/>
        <v>134</v>
      </c>
      <c r="AQ877" s="126">
        <f t="shared" si="16950"/>
        <v>419</v>
      </c>
      <c r="AR877" s="179">
        <f t="shared" si="16950"/>
        <v>380</v>
      </c>
      <c r="AS877" s="181">
        <f t="shared" si="16950"/>
        <v>596</v>
      </c>
      <c r="AT877" s="126">
        <f t="shared" si="16950"/>
        <v>359</v>
      </c>
      <c r="AU877" s="128">
        <f t="shared" si="16950"/>
        <v>298</v>
      </c>
      <c r="AV877" s="127">
        <f t="shared" si="16950"/>
        <v>361</v>
      </c>
      <c r="AW877" s="180">
        <f t="shared" ref="AW877:BE879" si="16951">SUMIF($A$9:$A$32,$AE877,S$877:S$900)</f>
        <v>236</v>
      </c>
      <c r="AX877" s="126">
        <f t="shared" si="16951"/>
        <v>44</v>
      </c>
      <c r="AY877" s="128">
        <f t="shared" si="16951"/>
        <v>132</v>
      </c>
      <c r="AZ877" s="127">
        <f t="shared" si="16951"/>
        <v>193</v>
      </c>
      <c r="BA877" s="180">
        <f t="shared" si="16951"/>
        <v>302</v>
      </c>
      <c r="BB877" s="126">
        <f t="shared" si="16951"/>
        <v>239</v>
      </c>
      <c r="BC877" s="128">
        <f t="shared" si="16951"/>
        <v>291</v>
      </c>
      <c r="BD877" s="184">
        <f t="shared" si="16951"/>
        <v>381</v>
      </c>
      <c r="BE877" s="185">
        <f t="shared" si="16951"/>
        <v>400</v>
      </c>
      <c r="BF877" s="170">
        <f>AF877+AH877+AJ877+AL877+AN877+AP877+AR877+AT877+AV877+AX877+AZ877+BB877+BD877</f>
        <v>3816</v>
      </c>
      <c r="BG877" s="171">
        <f>AG877+AI877+AK877+AM877+AO877+AQ877+AS877+AU877+AW877+AY877+BA877+BC877+BE877</f>
        <v>3886</v>
      </c>
      <c r="BI877" s="125" t="s">
        <v>16</v>
      </c>
      <c r="BJ877" s="129">
        <f>B877/B901</f>
        <v>0</v>
      </c>
      <c r="BK877" s="130">
        <f t="shared" ref="BK877" si="16952">C877/C901</f>
        <v>0</v>
      </c>
      <c r="BL877" s="131">
        <f t="shared" ref="BL877" si="16953">D877/D901</f>
        <v>0</v>
      </c>
      <c r="BM877" s="132">
        <f t="shared" ref="BM877" si="16954">E877/E901</f>
        <v>0</v>
      </c>
      <c r="BN877" s="129">
        <f t="shared" ref="BN877" si="16955">F877/F901</f>
        <v>0</v>
      </c>
      <c r="BO877" s="130">
        <f t="shared" ref="BO877" si="16956">G877/G901</f>
        <v>0</v>
      </c>
      <c r="BP877" s="131">
        <f t="shared" ref="BP877" si="16957">H877/H901</f>
        <v>0</v>
      </c>
      <c r="BQ877" s="132">
        <f t="shared" ref="BQ877" si="16958">I877/I901</f>
        <v>0</v>
      </c>
      <c r="BR877" s="129">
        <f t="shared" ref="BR877" si="16959">J877/J901</f>
        <v>0</v>
      </c>
      <c r="BS877" s="130">
        <f t="shared" ref="BS877" si="16960">K877/K901</f>
        <v>0</v>
      </c>
      <c r="BT877" s="131">
        <f t="shared" ref="BT877" si="16961">L877/L901</f>
        <v>0</v>
      </c>
      <c r="BU877" s="129">
        <f t="shared" ref="BU877" si="16962">M877/M901</f>
        <v>0</v>
      </c>
      <c r="BV877" s="133">
        <f t="shared" ref="BV877" si="16963">N877/N901</f>
        <v>0</v>
      </c>
      <c r="BW877" s="134">
        <f t="shared" ref="BW877" si="16964">O877/O901</f>
        <v>0</v>
      </c>
      <c r="BX877" s="129">
        <f t="shared" ref="BX877" si="16965">P877/P901</f>
        <v>0</v>
      </c>
      <c r="BY877" s="130">
        <f t="shared" ref="BY877" si="16966">Q877/Q901</f>
        <v>0</v>
      </c>
      <c r="BZ877" s="131">
        <f t="shared" ref="BZ877" si="16967">R877/R901</f>
        <v>0</v>
      </c>
      <c r="CA877" s="132">
        <f t="shared" ref="CA877" si="16968">S877/S901</f>
        <v>0</v>
      </c>
      <c r="CB877" s="129">
        <f t="shared" ref="CB877" si="16969">T877/T901</f>
        <v>0</v>
      </c>
      <c r="CC877" s="130">
        <f t="shared" ref="CC877" si="16970">U877/U901</f>
        <v>0</v>
      </c>
      <c r="CD877" s="131">
        <f t="shared" ref="CD877" si="16971">V877/V901</f>
        <v>0</v>
      </c>
      <c r="CE877" s="132">
        <f t="shared" ref="CE877" si="16972">W877/W901</f>
        <v>0</v>
      </c>
      <c r="CF877" s="129">
        <f t="shared" ref="CF877" si="16973">X877/X901</f>
        <v>0</v>
      </c>
      <c r="CG877" s="130">
        <f t="shared" ref="CG877" si="16974">Y877/Y901</f>
        <v>0</v>
      </c>
      <c r="CH877" s="131">
        <f t="shared" ref="CH877" si="16975">Z877/Z901</f>
        <v>0</v>
      </c>
      <c r="CI877" s="129">
        <f t="shared" ref="CI877" si="16976">AA877/AA901</f>
        <v>0</v>
      </c>
      <c r="CJ877" s="135">
        <f t="shared" ref="CJ877" si="16977">AB877/AB901</f>
        <v>0</v>
      </c>
      <c r="CK877" s="136">
        <f t="shared" ref="CK877" si="16978">AC877/AC901</f>
        <v>0</v>
      </c>
    </row>
    <row r="878" spans="1:89">
      <c r="A878" s="137" t="s">
        <v>17</v>
      </c>
      <c r="B878" s="189">
        <v>80</v>
      </c>
      <c r="C878" s="190">
        <v>0</v>
      </c>
      <c r="D878" s="191">
        <v>57</v>
      </c>
      <c r="E878" s="192">
        <v>1</v>
      </c>
      <c r="F878" s="189">
        <v>122</v>
      </c>
      <c r="G878" s="193">
        <v>7</v>
      </c>
      <c r="H878" s="191">
        <v>94</v>
      </c>
      <c r="I878" s="192">
        <v>13</v>
      </c>
      <c r="J878" s="189">
        <v>6</v>
      </c>
      <c r="K878" s="193">
        <v>7</v>
      </c>
      <c r="L878" s="191">
        <v>6</v>
      </c>
      <c r="M878" s="189">
        <v>16</v>
      </c>
      <c r="N878" s="194">
        <v>24</v>
      </c>
      <c r="O878" s="195">
        <v>30</v>
      </c>
      <c r="P878" s="189">
        <v>20</v>
      </c>
      <c r="Q878" s="193">
        <v>0</v>
      </c>
      <c r="R878" s="191">
        <v>3</v>
      </c>
      <c r="S878" s="192">
        <v>0</v>
      </c>
      <c r="T878" s="189">
        <v>0</v>
      </c>
      <c r="U878" s="193">
        <v>0</v>
      </c>
      <c r="V878" s="191">
        <v>0</v>
      </c>
      <c r="W878" s="192">
        <v>0</v>
      </c>
      <c r="X878" s="189">
        <v>0</v>
      </c>
      <c r="Y878" s="193">
        <v>0</v>
      </c>
      <c r="Z878" s="191">
        <v>0</v>
      </c>
      <c r="AA878" s="189">
        <v>0</v>
      </c>
      <c r="AB878" s="172">
        <f t="shared" ref="AB878:AB897" si="16979">SUM(B878,D878,F878,H878,J878,L878,N878,P878,R878,T878,V878,X878,Z878)</f>
        <v>412</v>
      </c>
      <c r="AC878" s="173">
        <f t="shared" ref="AC878:AC897" si="16980">SUM(C878,E878,G878,I878,K878,M878,O878,Q878,S878,U878,W878,Y878,AA878)</f>
        <v>74</v>
      </c>
      <c r="AE878" s="277" t="str">
        <f>$AE$10</f>
        <v>08:00 - 08:59</v>
      </c>
      <c r="AF878" s="126">
        <f>SUMIF($A$9:$A$32,$AE878,B$877:B$900)</f>
        <v>419</v>
      </c>
      <c r="AG878" s="190">
        <f t="shared" si="16950"/>
        <v>346</v>
      </c>
      <c r="AH878" s="191">
        <f t="shared" si="16950"/>
        <v>270</v>
      </c>
      <c r="AI878" s="192">
        <f t="shared" si="16950"/>
        <v>204</v>
      </c>
      <c r="AJ878" s="278">
        <f t="shared" si="16950"/>
        <v>390</v>
      </c>
      <c r="AK878" s="193">
        <f t="shared" si="16950"/>
        <v>183</v>
      </c>
      <c r="AL878" s="191">
        <f t="shared" si="16950"/>
        <v>570</v>
      </c>
      <c r="AM878" s="192">
        <f t="shared" si="16950"/>
        <v>500</v>
      </c>
      <c r="AN878" s="278">
        <f t="shared" si="16950"/>
        <v>81</v>
      </c>
      <c r="AO878" s="193">
        <f t="shared" si="16950"/>
        <v>170</v>
      </c>
      <c r="AP878" s="191">
        <f t="shared" si="16950"/>
        <v>127</v>
      </c>
      <c r="AQ878" s="278">
        <f t="shared" si="16950"/>
        <v>367</v>
      </c>
      <c r="AR878" s="194">
        <f t="shared" si="16950"/>
        <v>344</v>
      </c>
      <c r="AS878" s="195">
        <f t="shared" si="16950"/>
        <v>560</v>
      </c>
      <c r="AT878" s="278">
        <f t="shared" si="16950"/>
        <v>294</v>
      </c>
      <c r="AU878" s="193">
        <f t="shared" si="16950"/>
        <v>239</v>
      </c>
      <c r="AV878" s="191">
        <f t="shared" si="16950"/>
        <v>339</v>
      </c>
      <c r="AW878" s="192">
        <f t="shared" si="16951"/>
        <v>189</v>
      </c>
      <c r="AX878" s="278">
        <f t="shared" si="16951"/>
        <v>37</v>
      </c>
      <c r="AY878" s="193">
        <f t="shared" si="16951"/>
        <v>103</v>
      </c>
      <c r="AZ878" s="191">
        <f t="shared" si="16951"/>
        <v>154</v>
      </c>
      <c r="BA878" s="192">
        <f t="shared" si="16951"/>
        <v>434</v>
      </c>
      <c r="BB878" s="278">
        <f t="shared" si="16951"/>
        <v>204</v>
      </c>
      <c r="BC878" s="193">
        <f t="shared" si="16951"/>
        <v>194</v>
      </c>
      <c r="BD878" s="191">
        <f t="shared" si="16951"/>
        <v>429</v>
      </c>
      <c r="BE878" s="278">
        <f t="shared" si="16951"/>
        <v>322</v>
      </c>
      <c r="BF878" s="172">
        <f>SUM(AF878,AH878,AJ878,AL878,AN878,AP878,AR878,AT878,AV878,AX878,AZ878,BB878,BD878)</f>
        <v>3658</v>
      </c>
      <c r="BG878" s="173">
        <f>SUM(AG878,AI878,AK878,AM878,AO878,AQ878,AS878,AU878,AW878,AY878,BA878,BC878,BE878)</f>
        <v>3811</v>
      </c>
      <c r="BI878" s="137" t="s">
        <v>17</v>
      </c>
      <c r="BJ878" s="129">
        <f>B878/B901</f>
        <v>1.6366612111292964E-2</v>
      </c>
      <c r="BK878" s="130">
        <f t="shared" ref="BK878" si="16981">C878/C901</f>
        <v>0</v>
      </c>
      <c r="BL878" s="131">
        <f t="shared" ref="BL878" si="16982">D878/D901</f>
        <v>2.0466786355475764E-2</v>
      </c>
      <c r="BM878" s="132">
        <f t="shared" ref="BM878" si="16983">E878/E901</f>
        <v>2.9533372711163615E-4</v>
      </c>
      <c r="BN878" s="129">
        <f t="shared" ref="BN878" si="16984">F878/F901</f>
        <v>2.6562159808404092E-2</v>
      </c>
      <c r="BO878" s="130">
        <f t="shared" ref="BO878" si="16985">G878/G901</f>
        <v>1.6900048285852245E-3</v>
      </c>
      <c r="BP878" s="131">
        <f t="shared" ref="BP878" si="16986">H878/H901</f>
        <v>1.3291855203619909E-2</v>
      </c>
      <c r="BQ878" s="132">
        <f t="shared" ref="BQ878" si="16987">I878/I901</f>
        <v>1.8296973961998593E-3</v>
      </c>
      <c r="BR878" s="129">
        <f t="shared" ref="BR878" si="16988">J878/J901</f>
        <v>3.7105751391465678E-3</v>
      </c>
      <c r="BS878" s="130">
        <f t="shared" ref="BS878" si="16989">K878/K901</f>
        <v>5.028735632183908E-3</v>
      </c>
      <c r="BT878" s="131">
        <f t="shared" ref="BT878" si="16990">L878/L901</f>
        <v>1.7296050735082155E-3</v>
      </c>
      <c r="BU878" s="129">
        <f t="shared" ref="BU878" si="16991">M878/M901</f>
        <v>5.0457269000315358E-3</v>
      </c>
      <c r="BV878" s="133">
        <f t="shared" ref="BV878" si="16992">N878/N901</f>
        <v>3.7670695338251452E-3</v>
      </c>
      <c r="BW878" s="134">
        <f t="shared" ref="BW878" si="16993">O878/O901</f>
        <v>4.692632566870014E-3</v>
      </c>
      <c r="BX878" s="129">
        <f t="shared" ref="BX878" si="16994">P878/P901</f>
        <v>5.3219797764768491E-3</v>
      </c>
      <c r="BY878" s="130">
        <f t="shared" ref="BY878" si="16995">Q878/Q901</f>
        <v>0</v>
      </c>
      <c r="BZ878" s="131">
        <f t="shared" ref="BZ878" si="16996">R878/R901</f>
        <v>7.4183976261127599E-4</v>
      </c>
      <c r="CA878" s="132">
        <f t="shared" ref="CA878" si="16997">S878/S901</f>
        <v>0</v>
      </c>
      <c r="CB878" s="129">
        <f t="shared" ref="CB878" si="16998">T878/T901</f>
        <v>0</v>
      </c>
      <c r="CC878" s="130">
        <f t="shared" ref="CC878" si="16999">U878/U901</f>
        <v>0</v>
      </c>
      <c r="CD878" s="131">
        <f t="shared" ref="CD878" si="17000">V878/V901</f>
        <v>0</v>
      </c>
      <c r="CE878" s="132">
        <f t="shared" ref="CE878" si="17001">W878/W901</f>
        <v>0</v>
      </c>
      <c r="CF878" s="129">
        <f t="shared" ref="CF878" si="17002">X878/X901</f>
        <v>0</v>
      </c>
      <c r="CG878" s="130">
        <f t="shared" ref="CG878" si="17003">Y878/Y901</f>
        <v>0</v>
      </c>
      <c r="CH878" s="131">
        <f t="shared" ref="CH878" si="17004">Z878/Z901</f>
        <v>0</v>
      </c>
      <c r="CI878" s="129">
        <f t="shared" ref="CI878" si="17005">AA878/AA901</f>
        <v>0</v>
      </c>
      <c r="CJ878" s="135">
        <f t="shared" ref="CJ878" si="17006">AB878/AB901</f>
        <v>7.8166502238749339E-3</v>
      </c>
      <c r="CK878" s="136">
        <f t="shared" ref="CK878" si="17007">AC878/AC901</f>
        <v>1.406202493159015E-3</v>
      </c>
    </row>
    <row r="879" spans="1:89" ht="14" thickBot="1">
      <c r="A879" s="146" t="s">
        <v>18</v>
      </c>
      <c r="B879" s="196">
        <v>335</v>
      </c>
      <c r="C879" s="197">
        <v>0</v>
      </c>
      <c r="D879" s="198">
        <v>196</v>
      </c>
      <c r="E879" s="199">
        <v>1</v>
      </c>
      <c r="F879" s="196">
        <v>349</v>
      </c>
      <c r="G879" s="200">
        <v>10</v>
      </c>
      <c r="H879" s="198">
        <v>360</v>
      </c>
      <c r="I879" s="199">
        <v>133</v>
      </c>
      <c r="J879" s="196">
        <v>44</v>
      </c>
      <c r="K879" s="200">
        <v>47</v>
      </c>
      <c r="L879" s="198">
        <v>52</v>
      </c>
      <c r="M879" s="196">
        <v>136</v>
      </c>
      <c r="N879" s="201">
        <v>231</v>
      </c>
      <c r="O879" s="202">
        <v>250</v>
      </c>
      <c r="P879" s="196">
        <v>172</v>
      </c>
      <c r="Q879" s="200">
        <v>188</v>
      </c>
      <c r="R879" s="198">
        <v>151</v>
      </c>
      <c r="S879" s="199">
        <v>105</v>
      </c>
      <c r="T879" s="196">
        <v>17</v>
      </c>
      <c r="U879" s="200">
        <v>70</v>
      </c>
      <c r="V879" s="198">
        <v>82</v>
      </c>
      <c r="W879" s="199">
        <v>159</v>
      </c>
      <c r="X879" s="196">
        <v>169</v>
      </c>
      <c r="Y879" s="200">
        <v>116</v>
      </c>
      <c r="Z879" s="198">
        <v>311</v>
      </c>
      <c r="AA879" s="196">
        <v>205</v>
      </c>
      <c r="AB879" s="172">
        <f t="shared" si="16979"/>
        <v>2469</v>
      </c>
      <c r="AC879" s="173">
        <f t="shared" si="16980"/>
        <v>1420</v>
      </c>
      <c r="AE879" s="275">
        <f>$AE$11</f>
        <v>0</v>
      </c>
      <c r="AF879" s="126">
        <f>SUMIF($A$9:$A$32,$AE879,B$877:B$900)</f>
        <v>0</v>
      </c>
      <c r="AG879" s="197">
        <f t="shared" si="16950"/>
        <v>0</v>
      </c>
      <c r="AH879" s="198">
        <f t="shared" si="16950"/>
        <v>0</v>
      </c>
      <c r="AI879" s="199">
        <f t="shared" si="16950"/>
        <v>0</v>
      </c>
      <c r="AJ879" s="196">
        <f t="shared" si="16950"/>
        <v>0</v>
      </c>
      <c r="AK879" s="200">
        <f t="shared" si="16950"/>
        <v>0</v>
      </c>
      <c r="AL879" s="198">
        <f t="shared" si="16950"/>
        <v>0</v>
      </c>
      <c r="AM879" s="199">
        <f t="shared" si="16950"/>
        <v>0</v>
      </c>
      <c r="AN879" s="196">
        <f t="shared" si="16950"/>
        <v>0</v>
      </c>
      <c r="AO879" s="200">
        <f t="shared" si="16950"/>
        <v>0</v>
      </c>
      <c r="AP879" s="198">
        <f t="shared" si="16950"/>
        <v>0</v>
      </c>
      <c r="AQ879" s="196">
        <f t="shared" si="16950"/>
        <v>0</v>
      </c>
      <c r="AR879" s="201">
        <f t="shared" si="16950"/>
        <v>0</v>
      </c>
      <c r="AS879" s="202">
        <f t="shared" si="16950"/>
        <v>0</v>
      </c>
      <c r="AT879" s="196">
        <f t="shared" si="16950"/>
        <v>0</v>
      </c>
      <c r="AU879" s="200">
        <f t="shared" si="16950"/>
        <v>0</v>
      </c>
      <c r="AV879" s="198">
        <f t="shared" si="16950"/>
        <v>0</v>
      </c>
      <c r="AW879" s="199">
        <f t="shared" si="16951"/>
        <v>0</v>
      </c>
      <c r="AX879" s="196">
        <f t="shared" si="16951"/>
        <v>0</v>
      </c>
      <c r="AY879" s="200">
        <f t="shared" si="16951"/>
        <v>0</v>
      </c>
      <c r="AZ879" s="198">
        <f t="shared" si="16951"/>
        <v>0</v>
      </c>
      <c r="BA879" s="199">
        <f t="shared" si="16951"/>
        <v>0</v>
      </c>
      <c r="BB879" s="196">
        <f t="shared" si="16951"/>
        <v>0</v>
      </c>
      <c r="BC879" s="200">
        <f t="shared" si="16951"/>
        <v>0</v>
      </c>
      <c r="BD879" s="198">
        <f t="shared" si="16951"/>
        <v>0</v>
      </c>
      <c r="BE879" s="196">
        <f t="shared" si="16951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>B879/B901</f>
        <v>6.8535188216039281E-2</v>
      </c>
      <c r="BK879" s="130">
        <f t="shared" ref="BK879" si="17008">C879/C901</f>
        <v>0</v>
      </c>
      <c r="BL879" s="131">
        <f t="shared" ref="BL879" si="17009">D879/D901</f>
        <v>7.0377019748653499E-2</v>
      </c>
      <c r="BM879" s="132">
        <f t="shared" ref="BM879" si="17010">E879/E901</f>
        <v>2.9533372711163615E-4</v>
      </c>
      <c r="BN879" s="129">
        <f t="shared" ref="BN879" si="17011">F879/F901</f>
        <v>7.5985194861746139E-2</v>
      </c>
      <c r="BO879" s="130">
        <f t="shared" ref="BO879" si="17012">G879/G901</f>
        <v>2.4142926122646064E-3</v>
      </c>
      <c r="BP879" s="131">
        <f t="shared" ref="BP879" si="17013">H879/H901</f>
        <v>5.090497737556561E-2</v>
      </c>
      <c r="BQ879" s="132">
        <f t="shared" ref="BQ879" si="17014">I879/I901</f>
        <v>1.8719211822660099E-2</v>
      </c>
      <c r="BR879" s="129">
        <f t="shared" ref="BR879" si="17015">J879/J901</f>
        <v>2.7210884353741496E-2</v>
      </c>
      <c r="BS879" s="130">
        <f t="shared" ref="BS879" si="17016">K879/K901</f>
        <v>3.3764367816091954E-2</v>
      </c>
      <c r="BT879" s="131">
        <f t="shared" ref="BT879" si="17017">L879/L901</f>
        <v>1.4989910637071202E-2</v>
      </c>
      <c r="BU879" s="129">
        <f t="shared" ref="BU879" si="17018">M879/M901</f>
        <v>4.2888678650268054E-2</v>
      </c>
      <c r="BV879" s="133">
        <f t="shared" ref="BV879" si="17019">N879/N901</f>
        <v>3.6258044263067023E-2</v>
      </c>
      <c r="BW879" s="134">
        <f t="shared" ref="BW879" si="17020">O879/O901</f>
        <v>3.9105271390583451E-2</v>
      </c>
      <c r="BX879" s="129">
        <f t="shared" ref="BX879" si="17021">P879/P901</f>
        <v>4.5769026077700906E-2</v>
      </c>
      <c r="BY879" s="130">
        <f t="shared" ref="BY879" si="17022">Q879/Q901</f>
        <v>5.1847766133480418E-2</v>
      </c>
      <c r="BZ879" s="131">
        <f t="shared" ref="BZ879" si="17023">R879/R901</f>
        <v>3.7339268051434227E-2</v>
      </c>
      <c r="CA879" s="132">
        <f t="shared" ref="CA879" si="17024">S879/S901</f>
        <v>2.6670053340106682E-2</v>
      </c>
      <c r="CB879" s="129">
        <f t="shared" ref="CB879" si="17025">T879/T901</f>
        <v>1.6848364717542121E-2</v>
      </c>
      <c r="CC879" s="130">
        <f t="shared" ref="CC879" si="17026">U879/U901</f>
        <v>7.847533632286996E-2</v>
      </c>
      <c r="CD879" s="131">
        <f t="shared" ref="CD879" si="17027">V879/V901</f>
        <v>1.8328118015198926E-2</v>
      </c>
      <c r="CE879" s="132">
        <f t="shared" ref="CE879" si="17028">W879/W901</f>
        <v>4.0832049306625574E-2</v>
      </c>
      <c r="CF879" s="129">
        <f t="shared" ref="CF879" si="17029">X879/X901</f>
        <v>5.3993610223642172E-2</v>
      </c>
      <c r="CG879" s="130">
        <f t="shared" ref="CG879" si="17030">Y879/Y901</f>
        <v>4.5101088646967338E-2</v>
      </c>
      <c r="CH879" s="131">
        <f t="shared" ref="CH879" si="17031">Z879/Z901</f>
        <v>5.6566024008730446E-2</v>
      </c>
      <c r="CI879" s="129">
        <f t="shared" ref="CI879" si="17032">AA879/AA901</f>
        <v>2.9611440127112525E-2</v>
      </c>
      <c r="CJ879" s="135">
        <f t="shared" ref="CJ879" si="17033">AB879/AB901</f>
        <v>4.6842983987250515E-2</v>
      </c>
      <c r="CK879" s="136">
        <f t="shared" ref="CK879" si="17034">AC879/AC901</f>
        <v>2.6983885679537852E-2</v>
      </c>
    </row>
    <row r="880" spans="1:89" ht="15" thickTop="1" thickBot="1">
      <c r="A880" s="137" t="s">
        <v>19</v>
      </c>
      <c r="B880" s="189">
        <v>453</v>
      </c>
      <c r="C880" s="190">
        <v>170</v>
      </c>
      <c r="D880" s="191">
        <v>250</v>
      </c>
      <c r="E880" s="192">
        <v>178</v>
      </c>
      <c r="F880" s="189">
        <v>387</v>
      </c>
      <c r="G880" s="193">
        <v>192</v>
      </c>
      <c r="H880" s="191">
        <v>488</v>
      </c>
      <c r="I880" s="192">
        <v>328</v>
      </c>
      <c r="J880" s="189">
        <v>63</v>
      </c>
      <c r="K880" s="193">
        <v>126</v>
      </c>
      <c r="L880" s="191">
        <v>121</v>
      </c>
      <c r="M880" s="189">
        <v>266</v>
      </c>
      <c r="N880" s="194">
        <v>381</v>
      </c>
      <c r="O880" s="195">
        <v>510</v>
      </c>
      <c r="P880" s="189">
        <v>263</v>
      </c>
      <c r="Q880" s="193">
        <v>225</v>
      </c>
      <c r="R880" s="191">
        <v>328</v>
      </c>
      <c r="S880" s="192">
        <v>165</v>
      </c>
      <c r="T880" s="189">
        <v>29</v>
      </c>
      <c r="U880" s="193">
        <v>147</v>
      </c>
      <c r="V880" s="191">
        <v>178</v>
      </c>
      <c r="W880" s="192">
        <v>306</v>
      </c>
      <c r="X880" s="189">
        <v>242</v>
      </c>
      <c r="Y880" s="193">
        <v>224</v>
      </c>
      <c r="Z880" s="191">
        <v>373</v>
      </c>
      <c r="AA880" s="189">
        <v>358</v>
      </c>
      <c r="AB880" s="172">
        <f t="shared" si="16979"/>
        <v>3556</v>
      </c>
      <c r="AC880" s="173">
        <f t="shared" si="16980"/>
        <v>3195</v>
      </c>
      <c r="AE880" s="269" t="s">
        <v>13</v>
      </c>
      <c r="AF880" s="20">
        <f t="shared" ref="AF880:BG880" si="17035">SUM(AF877:AF879)</f>
        <v>893</v>
      </c>
      <c r="AG880" s="21">
        <f t="shared" si="17035"/>
        <v>554</v>
      </c>
      <c r="AH880" s="20">
        <f t="shared" si="17035"/>
        <v>522</v>
      </c>
      <c r="AI880" s="21">
        <f t="shared" si="17035"/>
        <v>397</v>
      </c>
      <c r="AJ880" s="20">
        <f t="shared" si="17035"/>
        <v>786</v>
      </c>
      <c r="AK880" s="21">
        <f t="shared" si="17035"/>
        <v>401</v>
      </c>
      <c r="AL880" s="20">
        <f t="shared" si="17035"/>
        <v>1098</v>
      </c>
      <c r="AM880" s="21">
        <f t="shared" si="17035"/>
        <v>886</v>
      </c>
      <c r="AN880" s="20">
        <f t="shared" si="17035"/>
        <v>156</v>
      </c>
      <c r="AO880" s="21">
        <f t="shared" si="17035"/>
        <v>377</v>
      </c>
      <c r="AP880" s="20">
        <f t="shared" si="17035"/>
        <v>261</v>
      </c>
      <c r="AQ880" s="21">
        <f t="shared" si="17035"/>
        <v>786</v>
      </c>
      <c r="AR880" s="20">
        <f t="shared" si="17035"/>
        <v>724</v>
      </c>
      <c r="AS880" s="21">
        <f t="shared" si="17035"/>
        <v>1156</v>
      </c>
      <c r="AT880" s="20">
        <f t="shared" si="17035"/>
        <v>653</v>
      </c>
      <c r="AU880" s="21">
        <f t="shared" si="17035"/>
        <v>537</v>
      </c>
      <c r="AV880" s="20">
        <f t="shared" si="17035"/>
        <v>700</v>
      </c>
      <c r="AW880" s="21">
        <f t="shared" si="17035"/>
        <v>425</v>
      </c>
      <c r="AX880" s="20">
        <f t="shared" si="17035"/>
        <v>81</v>
      </c>
      <c r="AY880" s="21">
        <f t="shared" si="17035"/>
        <v>235</v>
      </c>
      <c r="AZ880" s="20">
        <f t="shared" si="17035"/>
        <v>347</v>
      </c>
      <c r="BA880" s="21">
        <f t="shared" si="17035"/>
        <v>736</v>
      </c>
      <c r="BB880" s="20">
        <f t="shared" si="17035"/>
        <v>443</v>
      </c>
      <c r="BC880" s="21">
        <f t="shared" si="17035"/>
        <v>485</v>
      </c>
      <c r="BD880" s="20">
        <f t="shared" si="17035"/>
        <v>810</v>
      </c>
      <c r="BE880" s="21">
        <f t="shared" si="17035"/>
        <v>722</v>
      </c>
      <c r="BF880" s="174">
        <f t="shared" si="17035"/>
        <v>7474</v>
      </c>
      <c r="BG880" s="175">
        <f t="shared" si="17035"/>
        <v>7697</v>
      </c>
      <c r="BI880" s="137" t="s">
        <v>19</v>
      </c>
      <c r="BJ880" s="129">
        <f>B880/B901</f>
        <v>9.2675941080196403E-2</v>
      </c>
      <c r="BK880" s="130">
        <f t="shared" ref="BK880" si="17036">C880/C901</f>
        <v>3.2748988634174532E-2</v>
      </c>
      <c r="BL880" s="131">
        <f t="shared" ref="BL880" si="17037">D880/D901</f>
        <v>8.9766606822262118E-2</v>
      </c>
      <c r="BM880" s="132">
        <f t="shared" ref="BM880" si="17038">E880/E901</f>
        <v>5.2569403425871235E-2</v>
      </c>
      <c r="BN880" s="129">
        <f t="shared" ref="BN880" si="17039">F880/F901</f>
        <v>8.4258654474199876E-2</v>
      </c>
      <c r="BO880" s="130">
        <f t="shared" ref="BO880" si="17040">G880/G901</f>
        <v>4.6354418155480442E-2</v>
      </c>
      <c r="BP880" s="131">
        <f t="shared" ref="BP880" si="17041">H880/H901</f>
        <v>6.9004524886877833E-2</v>
      </c>
      <c r="BQ880" s="132">
        <f t="shared" ref="BQ880" si="17042">I880/I901</f>
        <v>4.6164672765657985E-2</v>
      </c>
      <c r="BR880" s="129">
        <f t="shared" ref="BR880" si="17043">J880/J901</f>
        <v>3.896103896103896E-2</v>
      </c>
      <c r="BS880" s="130">
        <f t="shared" ref="BS880" si="17044">K880/K901</f>
        <v>9.0517241379310345E-2</v>
      </c>
      <c r="BT880" s="131">
        <f t="shared" ref="BT880" si="17045">L880/L901</f>
        <v>3.4880368982415678E-2</v>
      </c>
      <c r="BU880" s="129">
        <f t="shared" ref="BU880" si="17046">M880/M901</f>
        <v>8.3885209713024281E-2</v>
      </c>
      <c r="BV880" s="133">
        <f t="shared" ref="BV880" si="17047">N880/N901</f>
        <v>5.9802228849474177E-2</v>
      </c>
      <c r="BW880" s="134">
        <f t="shared" ref="BW880" si="17048">O880/O901</f>
        <v>7.9774753636790235E-2</v>
      </c>
      <c r="BX880" s="129">
        <f t="shared" ref="BX880" si="17049">P880/P901</f>
        <v>6.9984034060670566E-2</v>
      </c>
      <c r="BY880" s="130">
        <f t="shared" ref="BY880" si="17050">Q880/Q901</f>
        <v>6.2051847766133483E-2</v>
      </c>
      <c r="BZ880" s="131">
        <f t="shared" ref="BZ880" si="17051">R880/R901</f>
        <v>8.1107814045499507E-2</v>
      </c>
      <c r="CA880" s="132">
        <f t="shared" ref="CA880" si="17052">S880/S901</f>
        <v>4.1910083820167643E-2</v>
      </c>
      <c r="CB880" s="129">
        <f t="shared" ref="CB880" si="17053">T880/T901</f>
        <v>2.8741328047571853E-2</v>
      </c>
      <c r="CC880" s="130">
        <f t="shared" ref="CC880" si="17054">U880/U901</f>
        <v>0.16479820627802691</v>
      </c>
      <c r="CD880" s="131">
        <f t="shared" ref="CD880" si="17055">V880/V901</f>
        <v>3.9785426911041574E-2</v>
      </c>
      <c r="CE880" s="132">
        <f t="shared" ref="CE880" si="17056">W880/W901</f>
        <v>7.8582434514637908E-2</v>
      </c>
      <c r="CF880" s="129">
        <f t="shared" ref="CF880" si="17057">X880/X901</f>
        <v>7.7316293929712454E-2</v>
      </c>
      <c r="CG880" s="130">
        <f t="shared" ref="CG880" si="17058">Y880/Y901</f>
        <v>8.7091757387247282E-2</v>
      </c>
      <c r="CH880" s="131">
        <f t="shared" ref="CH880" si="17059">Z880/Z901</f>
        <v>6.7842851946162241E-2</v>
      </c>
      <c r="CI880" s="129">
        <f t="shared" ref="CI880" si="17060">AA880/AA901</f>
        <v>5.1711685685396504E-2</v>
      </c>
      <c r="CJ880" s="135">
        <f t="shared" ref="CJ880" si="17061">AB880/AB901</f>
        <v>6.7466039310920545E-2</v>
      </c>
      <c r="CK880" s="136">
        <f t="shared" ref="CK880" si="17062">AC880/AC901</f>
        <v>6.0713742778960168E-2</v>
      </c>
    </row>
    <row r="881" spans="1:89" ht="14" thickTop="1">
      <c r="A881" s="146" t="s">
        <v>20</v>
      </c>
      <c r="B881" s="196">
        <v>474</v>
      </c>
      <c r="C881" s="197">
        <v>208</v>
      </c>
      <c r="D881" s="198">
        <v>252</v>
      </c>
      <c r="E881" s="199">
        <v>193</v>
      </c>
      <c r="F881" s="196">
        <v>396</v>
      </c>
      <c r="G881" s="200">
        <v>218</v>
      </c>
      <c r="H881" s="198">
        <v>528</v>
      </c>
      <c r="I881" s="199">
        <v>386</v>
      </c>
      <c r="J881" s="196">
        <v>75</v>
      </c>
      <c r="K881" s="200">
        <v>207</v>
      </c>
      <c r="L881" s="198">
        <v>134</v>
      </c>
      <c r="M881" s="196">
        <v>419</v>
      </c>
      <c r="N881" s="201">
        <v>380</v>
      </c>
      <c r="O881" s="202">
        <v>596</v>
      </c>
      <c r="P881" s="196">
        <v>359</v>
      </c>
      <c r="Q881" s="200">
        <v>298</v>
      </c>
      <c r="R881" s="198">
        <v>361</v>
      </c>
      <c r="S881" s="199">
        <v>236</v>
      </c>
      <c r="T881" s="196">
        <v>44</v>
      </c>
      <c r="U881" s="200">
        <v>132</v>
      </c>
      <c r="V881" s="198">
        <v>193</v>
      </c>
      <c r="W881" s="199">
        <v>302</v>
      </c>
      <c r="X881" s="196">
        <v>239</v>
      </c>
      <c r="Y881" s="200">
        <v>291</v>
      </c>
      <c r="Z881" s="198">
        <v>381</v>
      </c>
      <c r="AA881" s="196">
        <v>400</v>
      </c>
      <c r="AB881" s="172">
        <f t="shared" si="16979"/>
        <v>3816</v>
      </c>
      <c r="AC881" s="173">
        <f t="shared" si="16980"/>
        <v>3886</v>
      </c>
      <c r="BI881" s="146" t="s">
        <v>20</v>
      </c>
      <c r="BJ881" s="129">
        <f>B881/B901</f>
        <v>9.6972176759410805E-2</v>
      </c>
      <c r="BK881" s="130">
        <f t="shared" ref="BK881" si="17063">C881/C901</f>
        <v>4.0069350799460605E-2</v>
      </c>
      <c r="BL881" s="131">
        <f t="shared" ref="BL881" si="17064">D881/D901</f>
        <v>9.0484739676840217E-2</v>
      </c>
      <c r="BM881" s="132">
        <f t="shared" ref="BM881" si="17065">E881/E901</f>
        <v>5.6999409332545777E-2</v>
      </c>
      <c r="BN881" s="129">
        <f t="shared" ref="BN881" si="17066">F881/F901</f>
        <v>8.6218158066623127E-2</v>
      </c>
      <c r="BO881" s="130">
        <f t="shared" ref="BO881" si="17067">G881/G901</f>
        <v>5.2631578947368418E-2</v>
      </c>
      <c r="BP881" s="131">
        <f t="shared" ref="BP881" si="17068">H881/H901</f>
        <v>7.4660633484162894E-2</v>
      </c>
      <c r="BQ881" s="132">
        <f t="shared" ref="BQ881" si="17069">I881/I901</f>
        <v>5.4327938071780435E-2</v>
      </c>
      <c r="BR881" s="129">
        <f t="shared" ref="BR881" si="17070">J881/J901</f>
        <v>4.6382189239332093E-2</v>
      </c>
      <c r="BS881" s="130">
        <f t="shared" ref="BS881" si="17071">K881/K901</f>
        <v>0.14870689655172414</v>
      </c>
      <c r="BT881" s="131">
        <f t="shared" ref="BT881" si="17072">L881/L901</f>
        <v>3.8627846641683485E-2</v>
      </c>
      <c r="BU881" s="129">
        <f t="shared" ref="BU881" si="17073">M881/M901</f>
        <v>0.13213497319457584</v>
      </c>
      <c r="BV881" s="133">
        <f t="shared" ref="BV881" si="17074">N881/N901</f>
        <v>5.9645267618898129E-2</v>
      </c>
      <c r="BW881" s="134">
        <f t="shared" ref="BW881" si="17075">O881/O901</f>
        <v>9.3226966995150942E-2</v>
      </c>
      <c r="BX881" s="129">
        <f t="shared" ref="BX881" si="17076">P881/P901</f>
        <v>9.5529536987759442E-2</v>
      </c>
      <c r="BY881" s="130">
        <f t="shared" ref="BY881" si="17077">Q881/Q901</f>
        <v>8.2184225041367895E-2</v>
      </c>
      <c r="BZ881" s="131">
        <f t="shared" ref="BZ881" si="17078">R881/R901</f>
        <v>8.9268051434223547E-2</v>
      </c>
      <c r="CA881" s="132">
        <f t="shared" ref="CA881" si="17079">S881/S901</f>
        <v>5.9944119888239777E-2</v>
      </c>
      <c r="CB881" s="129">
        <f t="shared" ref="CB881" si="17080">T881/T901</f>
        <v>4.3607532210109018E-2</v>
      </c>
      <c r="CC881" s="130">
        <f t="shared" ref="CC881" si="17081">U881/U901</f>
        <v>0.14798206278026907</v>
      </c>
      <c r="CD881" s="131">
        <f t="shared" ref="CD881" si="17082">V881/V901</f>
        <v>4.3138131426016989E-2</v>
      </c>
      <c r="CE881" s="132">
        <f t="shared" ref="CE881" si="17083">W881/W901</f>
        <v>7.7555213148433486E-2</v>
      </c>
      <c r="CF881" s="129">
        <f t="shared" ref="CF881" si="17084">X881/X901</f>
        <v>7.6357827476038337E-2</v>
      </c>
      <c r="CG881" s="130">
        <f t="shared" ref="CG881" si="17085">Y881/Y901</f>
        <v>0.11314152410575427</v>
      </c>
      <c r="CH881" s="131">
        <f t="shared" ref="CH881" si="17086">Z881/Z901</f>
        <v>6.9297926518734079E-2</v>
      </c>
      <c r="CI881" s="129">
        <f t="shared" ref="CI881" si="17087">AA881/AA901</f>
        <v>5.7778419760219558E-2</v>
      </c>
      <c r="CJ881" s="135">
        <f t="shared" ref="CJ881" si="17088">AB881/AB901</f>
        <v>7.2398876830841619E-2</v>
      </c>
      <c r="CK881" s="136">
        <f t="shared" ref="CK881" si="17089">AC881/AC901</f>
        <v>7.384463362724232E-2</v>
      </c>
    </row>
    <row r="882" spans="1:89" ht="14" thickBot="1">
      <c r="A882" s="137" t="s">
        <v>21</v>
      </c>
      <c r="B882" s="189">
        <v>419</v>
      </c>
      <c r="C882" s="190">
        <v>346</v>
      </c>
      <c r="D882" s="191">
        <v>270</v>
      </c>
      <c r="E882" s="192">
        <v>204</v>
      </c>
      <c r="F882" s="189">
        <v>390</v>
      </c>
      <c r="G882" s="193">
        <v>183</v>
      </c>
      <c r="H882" s="191">
        <v>570</v>
      </c>
      <c r="I882" s="192">
        <v>500</v>
      </c>
      <c r="J882" s="189">
        <v>81</v>
      </c>
      <c r="K882" s="193">
        <v>170</v>
      </c>
      <c r="L882" s="191">
        <v>127</v>
      </c>
      <c r="M882" s="189">
        <v>367</v>
      </c>
      <c r="N882" s="194">
        <v>344</v>
      </c>
      <c r="O882" s="195">
        <v>560</v>
      </c>
      <c r="P882" s="189">
        <v>294</v>
      </c>
      <c r="Q882" s="193">
        <v>239</v>
      </c>
      <c r="R882" s="191">
        <v>339</v>
      </c>
      <c r="S882" s="192">
        <v>189</v>
      </c>
      <c r="T882" s="189">
        <v>37</v>
      </c>
      <c r="U882" s="193">
        <v>103</v>
      </c>
      <c r="V882" s="191">
        <v>154</v>
      </c>
      <c r="W882" s="192">
        <v>434</v>
      </c>
      <c r="X882" s="189">
        <v>204</v>
      </c>
      <c r="Y882" s="193">
        <v>194</v>
      </c>
      <c r="Z882" s="191">
        <v>429</v>
      </c>
      <c r="AA882" s="189">
        <v>322</v>
      </c>
      <c r="AB882" s="172">
        <f t="shared" si="16979"/>
        <v>3658</v>
      </c>
      <c r="AC882" s="173">
        <f t="shared" si="16980"/>
        <v>3811</v>
      </c>
      <c r="AE882" s="272" t="s">
        <v>85</v>
      </c>
      <c r="BI882" s="137" t="s">
        <v>21</v>
      </c>
      <c r="BJ882" s="129">
        <f>B882/B901</f>
        <v>8.572013093289689E-2</v>
      </c>
      <c r="BK882" s="130">
        <f t="shared" ref="BK882" si="17090">C882/C901</f>
        <v>6.6653823926025813E-2</v>
      </c>
      <c r="BL882" s="131">
        <f t="shared" ref="BL882" si="17091">D882/D901</f>
        <v>9.6947935368043081E-2</v>
      </c>
      <c r="BM882" s="132">
        <f t="shared" ref="BM882" si="17092">E882/E901</f>
        <v>6.0248080330773772E-2</v>
      </c>
      <c r="BN882" s="129">
        <f t="shared" ref="BN882" si="17093">F882/F901</f>
        <v>8.491182233834095E-2</v>
      </c>
      <c r="BO882" s="130">
        <f t="shared" ref="BO882" si="17094">G882/G901</f>
        <v>4.4181554804442295E-2</v>
      </c>
      <c r="BP882" s="131">
        <f t="shared" ref="BP882" si="17095">H882/H901</f>
        <v>8.0599547511312222E-2</v>
      </c>
      <c r="BQ882" s="132">
        <f t="shared" ref="BQ882" si="17096">I882/I901</f>
        <v>7.0372976776917659E-2</v>
      </c>
      <c r="BR882" s="129">
        <f t="shared" ref="BR882" si="17097">J882/J901</f>
        <v>5.0092764378478663E-2</v>
      </c>
      <c r="BS882" s="130">
        <f t="shared" ref="BS882" si="17098">K882/K901</f>
        <v>0.1221264367816092</v>
      </c>
      <c r="BT882" s="131">
        <f t="shared" ref="BT882" si="17099">L882/L901</f>
        <v>3.6609974055923894E-2</v>
      </c>
      <c r="BU882" s="129">
        <f t="shared" ref="BU882" si="17100">M882/M901</f>
        <v>0.11573636076947336</v>
      </c>
      <c r="BV882" s="133">
        <f t="shared" ref="BV882" si="17101">N882/N901</f>
        <v>5.3994663318160413E-2</v>
      </c>
      <c r="BW882" s="134">
        <f t="shared" ref="BW882" si="17102">O882/O901</f>
        <v>8.7595807914906926E-2</v>
      </c>
      <c r="BX882" s="129">
        <f t="shared" ref="BX882" si="17103">P882/P901</f>
        <v>7.823310271420969E-2</v>
      </c>
      <c r="BY882" s="130">
        <f t="shared" ref="BY882" si="17104">Q882/Q901</f>
        <v>6.5912851627137337E-2</v>
      </c>
      <c r="BZ882" s="131">
        <f t="shared" ref="BZ882" si="17105">R882/R901</f>
        <v>8.3827893175074178E-2</v>
      </c>
      <c r="CA882" s="132">
        <f t="shared" ref="CA882" si="17106">S882/S901</f>
        <v>4.8006096012192023E-2</v>
      </c>
      <c r="CB882" s="129">
        <f t="shared" ref="CB882" si="17107">T882/T901</f>
        <v>3.6669970267591674E-2</v>
      </c>
      <c r="CC882" s="130">
        <f t="shared" ref="CC882" si="17108">U882/U901</f>
        <v>0.11547085201793722</v>
      </c>
      <c r="CD882" s="131">
        <f t="shared" ref="CD882" si="17109">V882/V901</f>
        <v>3.442109968708091E-2</v>
      </c>
      <c r="CE882" s="132">
        <f t="shared" ref="CE882" si="17110">W882/W901</f>
        <v>0.11145351823317926</v>
      </c>
      <c r="CF882" s="129">
        <f t="shared" ref="CF882" si="17111">X882/X901</f>
        <v>6.5175718849840261E-2</v>
      </c>
      <c r="CG882" s="130">
        <f t="shared" ref="CG882" si="17112">Y882/Y901</f>
        <v>7.5427682737169516E-2</v>
      </c>
      <c r="CH882" s="131">
        <f t="shared" ref="CH882" si="17113">Z882/Z901</f>
        <v>7.8028373954165148E-2</v>
      </c>
      <c r="CI882" s="129">
        <f t="shared" ref="CI882" si="17114">AA882/AA901</f>
        <v>4.6511627906976744E-2</v>
      </c>
      <c r="CJ882" s="135">
        <f t="shared" ref="CJ882" si="17115">AB882/AB901</f>
        <v>6.9401229414889576E-2</v>
      </c>
      <c r="CK882" s="136">
        <f t="shared" ref="CK882" si="17116">AC882/AC901</f>
        <v>7.2419428397689264E-2</v>
      </c>
    </row>
    <row r="883" spans="1:89" ht="15" thickTop="1" thickBot="1">
      <c r="A883" s="146" t="s">
        <v>22</v>
      </c>
      <c r="B883" s="196">
        <v>378</v>
      </c>
      <c r="C883" s="197">
        <v>384</v>
      </c>
      <c r="D883" s="198">
        <v>278</v>
      </c>
      <c r="E883" s="199">
        <v>165</v>
      </c>
      <c r="F883" s="196">
        <v>375</v>
      </c>
      <c r="G883" s="200">
        <v>146</v>
      </c>
      <c r="H883" s="198">
        <v>560</v>
      </c>
      <c r="I883" s="199">
        <v>411</v>
      </c>
      <c r="J883" s="196">
        <v>81</v>
      </c>
      <c r="K883" s="200">
        <v>137</v>
      </c>
      <c r="L883" s="198">
        <v>124</v>
      </c>
      <c r="M883" s="196">
        <v>344</v>
      </c>
      <c r="N883" s="201">
        <v>467</v>
      </c>
      <c r="O883" s="202">
        <v>623</v>
      </c>
      <c r="P883" s="196">
        <v>275</v>
      </c>
      <c r="Q883" s="200">
        <v>211</v>
      </c>
      <c r="R883" s="198">
        <v>396</v>
      </c>
      <c r="S883" s="199">
        <v>240</v>
      </c>
      <c r="T883" s="196">
        <v>36</v>
      </c>
      <c r="U883" s="200">
        <v>78</v>
      </c>
      <c r="V883" s="198">
        <v>183</v>
      </c>
      <c r="W883" s="199">
        <v>436</v>
      </c>
      <c r="X883" s="196">
        <v>208</v>
      </c>
      <c r="Y883" s="200">
        <v>178</v>
      </c>
      <c r="Z883" s="198">
        <v>413</v>
      </c>
      <c r="AA883" s="196">
        <v>351</v>
      </c>
      <c r="AB883" s="172">
        <f t="shared" si="16979"/>
        <v>3774</v>
      </c>
      <c r="AC883" s="173">
        <f t="shared" si="16980"/>
        <v>3704</v>
      </c>
      <c r="AE883" s="298" t="s">
        <v>0</v>
      </c>
      <c r="AF883" s="292" t="s">
        <v>1</v>
      </c>
      <c r="AG883" s="293"/>
      <c r="AH883" s="292" t="s">
        <v>2</v>
      </c>
      <c r="AI883" s="293"/>
      <c r="AJ883" s="292" t="s">
        <v>3</v>
      </c>
      <c r="AK883" s="293"/>
      <c r="AL883" s="292" t="s">
        <v>4</v>
      </c>
      <c r="AM883" s="293"/>
      <c r="AN883" s="292" t="s">
        <v>5</v>
      </c>
      <c r="AO883" s="293"/>
      <c r="AP883" s="292" t="s">
        <v>6</v>
      </c>
      <c r="AQ883" s="293"/>
      <c r="AR883" s="292" t="s">
        <v>7</v>
      </c>
      <c r="AS883" s="293"/>
      <c r="AT883" s="292" t="s">
        <v>8</v>
      </c>
      <c r="AU883" s="293"/>
      <c r="AV883" s="292" t="s">
        <v>9</v>
      </c>
      <c r="AW883" s="293"/>
      <c r="AX883" s="292" t="s">
        <v>10</v>
      </c>
      <c r="AY883" s="293"/>
      <c r="AZ883" s="292" t="s">
        <v>11</v>
      </c>
      <c r="BA883" s="293"/>
      <c r="BB883" s="292" t="s">
        <v>12</v>
      </c>
      <c r="BC883" s="293"/>
      <c r="BD883" s="294" t="s">
        <v>40</v>
      </c>
      <c r="BE883" s="295"/>
      <c r="BF883" s="296" t="s">
        <v>41</v>
      </c>
      <c r="BG883" s="297"/>
      <c r="BI883" s="146" t="s">
        <v>22</v>
      </c>
      <c r="BJ883" s="129">
        <f>B883/B901</f>
        <v>7.7332242225859243E-2</v>
      </c>
      <c r="BK883" s="130">
        <f t="shared" ref="BK883" si="17117">C883/C901</f>
        <v>7.3974186091311886E-2</v>
      </c>
      <c r="BL883" s="131">
        <f t="shared" ref="BL883" si="17118">D883/D901</f>
        <v>9.9820466786355477E-2</v>
      </c>
      <c r="BM883" s="132">
        <f t="shared" ref="BM883" si="17119">E883/E901</f>
        <v>4.8730064973419966E-2</v>
      </c>
      <c r="BN883" s="129">
        <f t="shared" ref="BN883" si="17120">F883/F901</f>
        <v>8.1645983017635537E-2</v>
      </c>
      <c r="BO883" s="130">
        <f t="shared" ref="BO883" si="17121">G883/G901</f>
        <v>3.5248672139063256E-2</v>
      </c>
      <c r="BP883" s="131">
        <f t="shared" ref="BP883" si="17122">H883/H901</f>
        <v>7.9185520361990946E-2</v>
      </c>
      <c r="BQ883" s="132">
        <f t="shared" ref="BQ883" si="17123">I883/I901</f>
        <v>5.7846586910626323E-2</v>
      </c>
      <c r="BR883" s="129">
        <f t="shared" ref="BR883" si="17124">J883/J901</f>
        <v>5.0092764378478663E-2</v>
      </c>
      <c r="BS883" s="130">
        <f t="shared" ref="BS883" si="17125">K883/K901</f>
        <v>9.8419540229885055E-2</v>
      </c>
      <c r="BT883" s="131">
        <f t="shared" ref="BT883" si="17126">L883/L901</f>
        <v>3.574517151916979E-2</v>
      </c>
      <c r="BU883" s="129">
        <f t="shared" ref="BU883" si="17127">M883/M901</f>
        <v>0.10848312835067803</v>
      </c>
      <c r="BV883" s="133">
        <f t="shared" ref="BV883" si="17128">N883/N901</f>
        <v>7.3300894679014281E-2</v>
      </c>
      <c r="BW883" s="134">
        <f t="shared" ref="BW883" si="17129">O883/O901</f>
        <v>9.7450336305333965E-2</v>
      </c>
      <c r="BX883" s="129">
        <f t="shared" ref="BX883" si="17130">P883/P901</f>
        <v>7.3177221926556679E-2</v>
      </c>
      <c r="BY883" s="130">
        <f t="shared" ref="BY883" si="17131">Q883/Q901</f>
        <v>5.8190843905129616E-2</v>
      </c>
      <c r="BZ883" s="131">
        <f t="shared" ref="BZ883" si="17132">R883/R901</f>
        <v>9.7922848664688422E-2</v>
      </c>
      <c r="CA883" s="132">
        <f t="shared" ref="CA883" si="17133">S883/S901</f>
        <v>6.0960121920243839E-2</v>
      </c>
      <c r="CB883" s="129">
        <f t="shared" ref="CB883" si="17134">T883/T901</f>
        <v>3.5678889990089196E-2</v>
      </c>
      <c r="CC883" s="130">
        <f t="shared" ref="CC883" si="17135">U883/U901</f>
        <v>8.744394618834081E-2</v>
      </c>
      <c r="CD883" s="131">
        <f t="shared" ref="CD883" si="17136">V883/V901</f>
        <v>4.0902995082700046E-2</v>
      </c>
      <c r="CE883" s="132">
        <f t="shared" ref="CE883" si="17137">W883/W901</f>
        <v>0.11196712891628145</v>
      </c>
      <c r="CF883" s="129">
        <f t="shared" ref="CF883" si="17138">X883/X901</f>
        <v>6.6453674121405751E-2</v>
      </c>
      <c r="CG883" s="130">
        <f t="shared" ref="CG883" si="17139">Y883/Y901</f>
        <v>6.9206842923794712E-2</v>
      </c>
      <c r="CH883" s="131">
        <f t="shared" ref="CH883" si="17140">Z883/Z901</f>
        <v>7.5118224809021458E-2</v>
      </c>
      <c r="CI883" s="129">
        <f t="shared" ref="CI883" si="17141">AA883/AA901</f>
        <v>5.0700563339592664E-2</v>
      </c>
      <c r="CJ883" s="135">
        <f t="shared" ref="CJ883" si="17142">AB883/AB901</f>
        <v>7.1602033846854374E-2</v>
      </c>
      <c r="CK883" s="136">
        <f t="shared" ref="CK883" si="17143">AC883/AC901</f>
        <v>7.0386135603526911E-2</v>
      </c>
    </row>
    <row r="884" spans="1:89" ht="15" thickTop="1" thickBot="1">
      <c r="A884" s="137" t="s">
        <v>23</v>
      </c>
      <c r="B884" s="189">
        <v>246</v>
      </c>
      <c r="C884" s="190">
        <v>264</v>
      </c>
      <c r="D884" s="191">
        <v>214</v>
      </c>
      <c r="E884" s="192">
        <v>172</v>
      </c>
      <c r="F884" s="189">
        <v>330</v>
      </c>
      <c r="G884" s="193">
        <v>192</v>
      </c>
      <c r="H884" s="191">
        <v>411</v>
      </c>
      <c r="I884" s="192">
        <v>415</v>
      </c>
      <c r="J884" s="189">
        <v>105</v>
      </c>
      <c r="K884" s="193">
        <v>115</v>
      </c>
      <c r="L884" s="191">
        <v>134</v>
      </c>
      <c r="M884" s="189">
        <v>326</v>
      </c>
      <c r="N884" s="194">
        <v>308</v>
      </c>
      <c r="O884" s="195">
        <v>493</v>
      </c>
      <c r="P884" s="189">
        <v>175</v>
      </c>
      <c r="Q884" s="193">
        <v>196</v>
      </c>
      <c r="R884" s="191">
        <v>269</v>
      </c>
      <c r="S884" s="192">
        <v>220</v>
      </c>
      <c r="T884" s="189">
        <v>50</v>
      </c>
      <c r="U884" s="193">
        <v>45</v>
      </c>
      <c r="V884" s="191">
        <v>205</v>
      </c>
      <c r="W884" s="192">
        <v>352</v>
      </c>
      <c r="X884" s="189">
        <v>186</v>
      </c>
      <c r="Y884" s="193">
        <v>122</v>
      </c>
      <c r="Z884" s="191">
        <v>363</v>
      </c>
      <c r="AA884" s="189">
        <v>398</v>
      </c>
      <c r="AB884" s="172">
        <f t="shared" si="16979"/>
        <v>2996</v>
      </c>
      <c r="AC884" s="173">
        <f t="shared" si="16980"/>
        <v>3310</v>
      </c>
      <c r="AE884" s="299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>B884/B901</f>
        <v>5.032733224222586E-2</v>
      </c>
      <c r="BK884" s="130">
        <f t="shared" ref="BK884" si="17144">C884/C901</f>
        <v>5.0857252937776924E-2</v>
      </c>
      <c r="BL884" s="131">
        <f t="shared" ref="BL884" si="17145">D884/D901</f>
        <v>7.6840215439856377E-2</v>
      </c>
      <c r="BM884" s="132">
        <f t="shared" ref="BM884" si="17146">E884/E901</f>
        <v>5.0797401063201415E-2</v>
      </c>
      <c r="BN884" s="129">
        <f t="shared" ref="BN884" si="17147">F884/F901</f>
        <v>7.184846505551927E-2</v>
      </c>
      <c r="BO884" s="130">
        <f t="shared" ref="BO884" si="17148">G884/G901</f>
        <v>4.6354418155480442E-2</v>
      </c>
      <c r="BP884" s="131">
        <f t="shared" ref="BP884" si="17149">H884/H901</f>
        <v>5.8116515837104074E-2</v>
      </c>
      <c r="BQ884" s="132">
        <f t="shared" ref="BQ884" si="17150">I884/I901</f>
        <v>5.840957072484166E-2</v>
      </c>
      <c r="BR884" s="129">
        <f t="shared" ref="BR884" si="17151">J884/J901</f>
        <v>6.4935064935064929E-2</v>
      </c>
      <c r="BS884" s="130">
        <f t="shared" ref="BS884" si="17152">K884/K901</f>
        <v>8.2614942528735635E-2</v>
      </c>
      <c r="BT884" s="131">
        <f t="shared" ref="BT884" si="17153">L884/L901</f>
        <v>3.8627846641683485E-2</v>
      </c>
      <c r="BU884" s="129">
        <f t="shared" ref="BU884" si="17154">M884/M901</f>
        <v>0.10280668558814254</v>
      </c>
      <c r="BV884" s="133">
        <f t="shared" ref="BV884" si="17155">N884/N901</f>
        <v>4.8344059017422697E-2</v>
      </c>
      <c r="BW884" s="134">
        <f t="shared" ref="BW884" si="17156">O884/O901</f>
        <v>7.7115595182230559E-2</v>
      </c>
      <c r="BX884" s="129">
        <f t="shared" ref="BX884" si="17157">P884/P901</f>
        <v>4.656732304417243E-2</v>
      </c>
      <c r="BY884" s="130">
        <f t="shared" ref="BY884" si="17158">Q884/Q901</f>
        <v>5.4054054054054057E-2</v>
      </c>
      <c r="BZ884" s="131">
        <f t="shared" ref="BZ884" si="17159">R884/R901</f>
        <v>6.6518298714144414E-2</v>
      </c>
      <c r="CA884" s="132">
        <f t="shared" ref="CA884" si="17160">S884/S901</f>
        <v>5.5880111760223519E-2</v>
      </c>
      <c r="CB884" s="129">
        <f t="shared" ref="CB884" si="17161">T884/T901</f>
        <v>4.9554013875123884E-2</v>
      </c>
      <c r="CC884" s="130">
        <f t="shared" ref="CC884" si="17162">U884/U901</f>
        <v>5.0448430493273543E-2</v>
      </c>
      <c r="CD884" s="131">
        <f t="shared" ref="CD884" si="17163">V884/V901</f>
        <v>4.5820295037997318E-2</v>
      </c>
      <c r="CE884" s="132">
        <f t="shared" ref="CE884" si="17164">W884/W901</f>
        <v>9.03954802259887E-2</v>
      </c>
      <c r="CF884" s="129">
        <f t="shared" ref="CF884" si="17165">X884/X901</f>
        <v>5.942492012779553E-2</v>
      </c>
      <c r="CG884" s="130">
        <f t="shared" ref="CG884" si="17166">Y884/Y901</f>
        <v>4.7433903576982892E-2</v>
      </c>
      <c r="CH884" s="131">
        <f t="shared" ref="CH884" si="17167">Z884/Z901</f>
        <v>6.6024008730447434E-2</v>
      </c>
      <c r="CI884" s="129">
        <f t="shared" ref="CI884" si="17168">AA884/AA901</f>
        <v>5.748952766141846E-2</v>
      </c>
      <c r="CJ884" s="135">
        <f t="shared" ref="CJ884" si="17169">AB884/AB901</f>
        <v>5.6841466191090539E-2</v>
      </c>
      <c r="CK884" s="136">
        <f t="shared" ref="CK884" si="17170">AC884/AC901</f>
        <v>6.2899057464274849E-2</v>
      </c>
    </row>
    <row r="885" spans="1:89" ht="14" thickTop="1">
      <c r="A885" s="146" t="s">
        <v>24</v>
      </c>
      <c r="B885" s="203">
        <v>240</v>
      </c>
      <c r="C885" s="197">
        <v>259</v>
      </c>
      <c r="D885" s="198">
        <v>155</v>
      </c>
      <c r="E885" s="199">
        <v>162</v>
      </c>
      <c r="F885" s="196">
        <v>276</v>
      </c>
      <c r="G885" s="200">
        <v>159</v>
      </c>
      <c r="H885" s="198">
        <v>371</v>
      </c>
      <c r="I885" s="199">
        <v>360</v>
      </c>
      <c r="J885" s="196">
        <v>110</v>
      </c>
      <c r="K885" s="200">
        <v>94</v>
      </c>
      <c r="L885" s="198">
        <v>165</v>
      </c>
      <c r="M885" s="196">
        <v>187</v>
      </c>
      <c r="N885" s="201">
        <v>323</v>
      </c>
      <c r="O885" s="204">
        <v>331</v>
      </c>
      <c r="P885" s="196">
        <v>225</v>
      </c>
      <c r="Q885" s="200">
        <v>155</v>
      </c>
      <c r="R885" s="198">
        <v>213</v>
      </c>
      <c r="S885" s="199">
        <v>241</v>
      </c>
      <c r="T885" s="196">
        <v>35</v>
      </c>
      <c r="U885" s="200">
        <v>59</v>
      </c>
      <c r="V885" s="198">
        <v>193</v>
      </c>
      <c r="W885" s="205">
        <v>264</v>
      </c>
      <c r="X885" s="196">
        <v>140</v>
      </c>
      <c r="Y885" s="200">
        <v>117</v>
      </c>
      <c r="Z885" s="198">
        <v>326</v>
      </c>
      <c r="AA885" s="196">
        <v>449</v>
      </c>
      <c r="AB885" s="172">
        <f t="shared" si="16979"/>
        <v>2772</v>
      </c>
      <c r="AC885" s="173">
        <f t="shared" si="16980"/>
        <v>2837</v>
      </c>
      <c r="AE885" s="275" t="str">
        <f>$AE$17</f>
        <v>17:00 - 17:59</v>
      </c>
      <c r="AF885" s="126">
        <f t="shared" ref="AF885:AU887" si="17171">SUMIF($A$9:$A$32,$AE885,B$877:B$900)</f>
        <v>343</v>
      </c>
      <c r="AG885" s="186">
        <f t="shared" si="17171"/>
        <v>432</v>
      </c>
      <c r="AH885" s="127">
        <f t="shared" si="17171"/>
        <v>171</v>
      </c>
      <c r="AI885" s="180">
        <f t="shared" si="17171"/>
        <v>230</v>
      </c>
      <c r="AJ885" s="126">
        <f t="shared" si="17171"/>
        <v>297</v>
      </c>
      <c r="AK885" s="128">
        <f t="shared" si="17171"/>
        <v>429</v>
      </c>
      <c r="AL885" s="127">
        <f t="shared" si="17171"/>
        <v>548</v>
      </c>
      <c r="AM885" s="180">
        <f t="shared" si="17171"/>
        <v>577</v>
      </c>
      <c r="AN885" s="126">
        <f t="shared" si="17171"/>
        <v>181</v>
      </c>
      <c r="AO885" s="128">
        <f t="shared" si="17171"/>
        <v>42</v>
      </c>
      <c r="AP885" s="127">
        <f t="shared" si="17171"/>
        <v>265</v>
      </c>
      <c r="AQ885" s="126">
        <f t="shared" si="17171"/>
        <v>112</v>
      </c>
      <c r="AR885" s="179">
        <f t="shared" si="17171"/>
        <v>544</v>
      </c>
      <c r="AS885" s="181">
        <f t="shared" si="17171"/>
        <v>427</v>
      </c>
      <c r="AT885" s="126">
        <f t="shared" si="17171"/>
        <v>292</v>
      </c>
      <c r="AU885" s="128">
        <f t="shared" si="17171"/>
        <v>320</v>
      </c>
      <c r="AV885" s="127">
        <f t="shared" ref="AP885:BE887" si="17172">SUMIF($A$9:$A$32,$AE885,R$877:R$900)</f>
        <v>292</v>
      </c>
      <c r="AW885" s="180">
        <f t="shared" si="17172"/>
        <v>383</v>
      </c>
      <c r="AX885" s="126">
        <f t="shared" si="17172"/>
        <v>178</v>
      </c>
      <c r="AY885" s="128">
        <f t="shared" si="17172"/>
        <v>21</v>
      </c>
      <c r="AZ885" s="127">
        <f t="shared" si="17172"/>
        <v>458</v>
      </c>
      <c r="BA885" s="180">
        <f t="shared" si="17172"/>
        <v>230</v>
      </c>
      <c r="BB885" s="126">
        <f t="shared" si="17172"/>
        <v>348</v>
      </c>
      <c r="BC885" s="128">
        <f t="shared" si="17172"/>
        <v>232</v>
      </c>
      <c r="BD885" s="184">
        <f t="shared" si="17172"/>
        <v>393</v>
      </c>
      <c r="BE885" s="185">
        <f t="shared" si="17172"/>
        <v>594</v>
      </c>
      <c r="BF885" s="170">
        <f>AF885+AH885+AJ885+AL885+AN885+AP885+AR885+AT885+AV885+AX885+AZ885+BB885+BD885</f>
        <v>4310</v>
      </c>
      <c r="BG885" s="171">
        <f>AG885+AI885+AK885+AM885+AO885+AQ885+AS885+AU885+AW885+AY885+BA885+BC885+BE885</f>
        <v>4029</v>
      </c>
      <c r="BI885" s="146" t="s">
        <v>24</v>
      </c>
      <c r="BJ885" s="129">
        <f>B885/B901</f>
        <v>4.9099836333878884E-2</v>
      </c>
      <c r="BK885" s="130">
        <f t="shared" ref="BK885" si="17173">C885/C901</f>
        <v>4.9894047389712967E-2</v>
      </c>
      <c r="BL885" s="131">
        <f t="shared" ref="BL885" si="17174">D885/D901</f>
        <v>5.565529622980251E-2</v>
      </c>
      <c r="BM885" s="132">
        <f t="shared" ref="BM885" si="17175">E885/E901</f>
        <v>4.7844063792085056E-2</v>
      </c>
      <c r="BN885" s="129">
        <f t="shared" ref="BN885" si="17176">F885/F901</f>
        <v>6.0091443500979752E-2</v>
      </c>
      <c r="BO885" s="130">
        <f t="shared" ref="BO885" si="17177">G885/G901</f>
        <v>3.8387252535007244E-2</v>
      </c>
      <c r="BP885" s="131">
        <f t="shared" ref="BP885" si="17178">H885/H901</f>
        <v>5.2460407239819005E-2</v>
      </c>
      <c r="BQ885" s="132">
        <f t="shared" ref="BQ885" si="17179">I885/I901</f>
        <v>5.0668543279380716E-2</v>
      </c>
      <c r="BR885" s="129">
        <f t="shared" ref="BR885" si="17180">J885/J901</f>
        <v>6.8027210884353748E-2</v>
      </c>
      <c r="BS885" s="130">
        <f t="shared" ref="BS885" si="17181">K885/K901</f>
        <v>6.7528735632183909E-2</v>
      </c>
      <c r="BT885" s="131">
        <f t="shared" ref="BT885" si="17182">L885/L901</f>
        <v>4.756413952147593E-2</v>
      </c>
      <c r="BU885" s="129">
        <f t="shared" ref="BU885" si="17183">M885/M901</f>
        <v>5.8971933144118575E-2</v>
      </c>
      <c r="BV885" s="133">
        <f t="shared" ref="BV885" si="17184">N885/N901</f>
        <v>5.069847747606341E-2</v>
      </c>
      <c r="BW885" s="134">
        <f t="shared" ref="BW885" si="17185">O885/O901</f>
        <v>5.1775379321132492E-2</v>
      </c>
      <c r="BX885" s="129">
        <f t="shared" ref="BX885" si="17186">P885/P901</f>
        <v>5.9872272485364558E-2</v>
      </c>
      <c r="BY885" s="130">
        <f t="shared" ref="BY885" si="17187">Q885/Q901</f>
        <v>4.2746828461114175E-2</v>
      </c>
      <c r="BZ885" s="131">
        <f t="shared" ref="BZ885" si="17188">R885/R901</f>
        <v>5.2670623145400594E-2</v>
      </c>
      <c r="CA885" s="132">
        <f t="shared" ref="CA885" si="17189">S885/S901</f>
        <v>6.1214122428244859E-2</v>
      </c>
      <c r="CB885" s="129">
        <f t="shared" ref="CB885" si="17190">T885/T901</f>
        <v>3.4687809712586719E-2</v>
      </c>
      <c r="CC885" s="130">
        <f t="shared" ref="CC885" si="17191">U885/U901</f>
        <v>6.614349775784753E-2</v>
      </c>
      <c r="CD885" s="131">
        <f t="shared" ref="CD885" si="17192">V885/V901</f>
        <v>4.3138131426016989E-2</v>
      </c>
      <c r="CE885" s="132">
        <f t="shared" ref="CE885" si="17193">W885/W901</f>
        <v>6.7796610169491525E-2</v>
      </c>
      <c r="CF885" s="129">
        <f t="shared" ref="CF885" si="17194">X885/X901</f>
        <v>4.472843450479233E-2</v>
      </c>
      <c r="CG885" s="130">
        <f t="shared" ref="CG885" si="17195">Y885/Y901</f>
        <v>4.5489891135303266E-2</v>
      </c>
      <c r="CH885" s="131">
        <f t="shared" ref="CH885" si="17196">Z885/Z901</f>
        <v>5.9294288832302658E-2</v>
      </c>
      <c r="CI885" s="129">
        <f t="shared" ref="CI885" si="17197">AA885/AA901</f>
        <v>6.4856276180846453E-2</v>
      </c>
      <c r="CJ885" s="135">
        <f t="shared" ref="CJ885" si="17198">AB885/AB901</f>
        <v>5.2591636943158535E-2</v>
      </c>
      <c r="CK885" s="136">
        <f t="shared" ref="CK885" si="17199">AC885/AC901</f>
        <v>5.3910763149893584E-2</v>
      </c>
    </row>
    <row r="886" spans="1:89">
      <c r="A886" s="137" t="s">
        <v>25</v>
      </c>
      <c r="B886" s="206">
        <v>216</v>
      </c>
      <c r="C886" s="190">
        <v>214</v>
      </c>
      <c r="D886" s="191">
        <v>113</v>
      </c>
      <c r="E886" s="192">
        <v>191</v>
      </c>
      <c r="F886" s="189">
        <v>309</v>
      </c>
      <c r="G886" s="193">
        <v>187</v>
      </c>
      <c r="H886" s="191">
        <v>353</v>
      </c>
      <c r="I886" s="192">
        <v>380</v>
      </c>
      <c r="J886" s="189">
        <v>94</v>
      </c>
      <c r="K886" s="190">
        <v>74</v>
      </c>
      <c r="L886" s="191">
        <v>144</v>
      </c>
      <c r="M886" s="189">
        <v>172</v>
      </c>
      <c r="N886" s="194">
        <v>286</v>
      </c>
      <c r="O886" s="207">
        <v>329</v>
      </c>
      <c r="P886" s="189">
        <v>166</v>
      </c>
      <c r="Q886" s="190">
        <v>149</v>
      </c>
      <c r="R886" s="191">
        <v>227</v>
      </c>
      <c r="S886" s="192">
        <v>221</v>
      </c>
      <c r="T886" s="198">
        <v>38</v>
      </c>
      <c r="U886" s="189">
        <v>52</v>
      </c>
      <c r="V886" s="191">
        <v>182</v>
      </c>
      <c r="W886" s="208">
        <v>189</v>
      </c>
      <c r="X886" s="189">
        <v>105</v>
      </c>
      <c r="Y886" s="193">
        <v>122</v>
      </c>
      <c r="Z886" s="191">
        <v>349</v>
      </c>
      <c r="AA886" s="189">
        <v>455</v>
      </c>
      <c r="AB886" s="172">
        <f t="shared" si="16979"/>
        <v>2582</v>
      </c>
      <c r="AC886" s="173">
        <f t="shared" si="16980"/>
        <v>2735</v>
      </c>
      <c r="AE886" s="277" t="str">
        <f>$AE$18</f>
        <v>18:00 - 18:59</v>
      </c>
      <c r="AF886" s="126">
        <f t="shared" si="17171"/>
        <v>407</v>
      </c>
      <c r="AG886" s="190">
        <f t="shared" si="17171"/>
        <v>531</v>
      </c>
      <c r="AH886" s="191">
        <f t="shared" si="17171"/>
        <v>161</v>
      </c>
      <c r="AI886" s="192">
        <f t="shared" si="17171"/>
        <v>342</v>
      </c>
      <c r="AJ886" s="278">
        <f t="shared" si="17171"/>
        <v>171</v>
      </c>
      <c r="AK886" s="193">
        <f t="shared" si="17171"/>
        <v>501</v>
      </c>
      <c r="AL886" s="191">
        <f t="shared" si="17171"/>
        <v>548</v>
      </c>
      <c r="AM886" s="192">
        <f t="shared" si="17171"/>
        <v>695</v>
      </c>
      <c r="AN886" s="278">
        <f t="shared" si="17171"/>
        <v>124</v>
      </c>
      <c r="AO886" s="193">
        <f t="shared" si="17171"/>
        <v>59</v>
      </c>
      <c r="AP886" s="191">
        <f t="shared" si="17172"/>
        <v>272</v>
      </c>
      <c r="AQ886" s="278">
        <f t="shared" si="17172"/>
        <v>132</v>
      </c>
      <c r="AR886" s="194">
        <f t="shared" si="17172"/>
        <v>612</v>
      </c>
      <c r="AS886" s="195">
        <f t="shared" si="17172"/>
        <v>418</v>
      </c>
      <c r="AT886" s="278">
        <f t="shared" si="17172"/>
        <v>272</v>
      </c>
      <c r="AU886" s="193">
        <f t="shared" si="17172"/>
        <v>323</v>
      </c>
      <c r="AV886" s="191">
        <f t="shared" si="17172"/>
        <v>259</v>
      </c>
      <c r="AW886" s="192">
        <f t="shared" si="17172"/>
        <v>377</v>
      </c>
      <c r="AX886" s="278">
        <f t="shared" si="17172"/>
        <v>97</v>
      </c>
      <c r="AY886" s="193">
        <f t="shared" si="17172"/>
        <v>28</v>
      </c>
      <c r="AZ886" s="191">
        <f t="shared" si="17172"/>
        <v>535</v>
      </c>
      <c r="BA886" s="192">
        <f t="shared" si="17172"/>
        <v>141</v>
      </c>
      <c r="BB886" s="278">
        <f t="shared" si="17172"/>
        <v>277</v>
      </c>
      <c r="BC886" s="193">
        <f t="shared" si="17172"/>
        <v>206</v>
      </c>
      <c r="BD886" s="191">
        <f t="shared" si="17172"/>
        <v>298</v>
      </c>
      <c r="BE886" s="278">
        <f t="shared" si="17172"/>
        <v>628</v>
      </c>
      <c r="BF886" s="172">
        <f>SUM(AF886,AH886,AJ886,AL886,AN886,AP886,AR886,AT886,AV886,AX886,AZ886,BB886,BD886)</f>
        <v>4033</v>
      </c>
      <c r="BG886" s="173">
        <f>SUM(AG886,AI886,AK886,AM886,AO886,AQ886,AS886,AU886,AW886,AY886,BA886,BC886,BE886)</f>
        <v>4381</v>
      </c>
      <c r="BI886" s="137" t="s">
        <v>25</v>
      </c>
      <c r="BJ886" s="129">
        <f>B886/B901</f>
        <v>4.4189852700491E-2</v>
      </c>
      <c r="BK886" s="130">
        <f t="shared" ref="BK886" si="17200">C886/C901</f>
        <v>4.1225197457137354E-2</v>
      </c>
      <c r="BL886" s="131">
        <f t="shared" ref="BL886" si="17201">D886/D901</f>
        <v>4.0574506283662479E-2</v>
      </c>
      <c r="BM886" s="132">
        <f t="shared" ref="BM886" si="17202">E886/E901</f>
        <v>5.6408741878322503E-2</v>
      </c>
      <c r="BN886" s="129">
        <f t="shared" ref="BN886" si="17203">F886/F901</f>
        <v>6.727629000653168E-2</v>
      </c>
      <c r="BO886" s="130">
        <f t="shared" ref="BO886" si="17204">G886/G901</f>
        <v>4.5147271849348143E-2</v>
      </c>
      <c r="BP886" s="131">
        <f t="shared" ref="BP886" si="17205">H886/H901</f>
        <v>4.9915158371040727E-2</v>
      </c>
      <c r="BQ886" s="132">
        <f t="shared" ref="BQ886" si="17206">I886/I901</f>
        <v>5.3483462350457422E-2</v>
      </c>
      <c r="BR886" s="129">
        <f t="shared" ref="BR886" si="17207">J886/J901</f>
        <v>5.8132343846629561E-2</v>
      </c>
      <c r="BS886" s="130">
        <f t="shared" ref="BS886" si="17208">K886/K901</f>
        <v>5.3160919540229883E-2</v>
      </c>
      <c r="BT886" s="131">
        <f t="shared" ref="BT886" si="17209">L886/L901</f>
        <v>4.1510521764197172E-2</v>
      </c>
      <c r="BU886" s="129">
        <f t="shared" ref="BU886" si="17210">M886/M901</f>
        <v>5.4241564175339013E-2</v>
      </c>
      <c r="BV886" s="133">
        <f t="shared" ref="BV886" si="17211">N886/N901</f>
        <v>4.4890911944749645E-2</v>
      </c>
      <c r="BW886" s="134">
        <f t="shared" ref="BW886" si="17212">O886/O901</f>
        <v>5.1462537150007821E-2</v>
      </c>
      <c r="BX886" s="129">
        <f t="shared" ref="BX886" si="17213">P886/P901</f>
        <v>4.4172432144757849E-2</v>
      </c>
      <c r="BY886" s="130">
        <f t="shared" ref="BY886" si="17214">Q886/Q901</f>
        <v>4.1092112520683947E-2</v>
      </c>
      <c r="BZ886" s="131">
        <f t="shared" ref="BZ886" si="17215">R886/R901</f>
        <v>5.6132542037586546E-2</v>
      </c>
      <c r="CA886" s="132">
        <f t="shared" ref="CA886" si="17216">S886/S901</f>
        <v>5.613411226822454E-2</v>
      </c>
      <c r="CB886" s="129">
        <f t="shared" ref="CB886" si="17217">T886/T901</f>
        <v>3.7661050545094152E-2</v>
      </c>
      <c r="CC886" s="130">
        <f t="shared" ref="CC886" si="17218">U886/U901</f>
        <v>5.829596412556054E-2</v>
      </c>
      <c r="CD886" s="131">
        <f t="shared" ref="CD886" si="17219">V886/V901</f>
        <v>4.0679481448368353E-2</v>
      </c>
      <c r="CE886" s="132">
        <f t="shared" ref="CE886" si="17220">W886/W901</f>
        <v>4.8536209553158703E-2</v>
      </c>
      <c r="CF886" s="129">
        <f t="shared" ref="CF886" si="17221">X886/X901</f>
        <v>3.3546325878594248E-2</v>
      </c>
      <c r="CG886" s="130">
        <f t="shared" ref="CG886" si="17222">Y886/Y901</f>
        <v>4.7433903576982892E-2</v>
      </c>
      <c r="CH886" s="131">
        <f t="shared" ref="CH886" si="17223">Z886/Z901</f>
        <v>6.3477628228446714E-2</v>
      </c>
      <c r="CI886" s="129">
        <f t="shared" ref="CI886" si="17224">AA886/AA901</f>
        <v>6.5722952477249741E-2</v>
      </c>
      <c r="CJ886" s="135">
        <f t="shared" ref="CJ886" si="17225">AB886/AB901</f>
        <v>4.8986871063216211E-2</v>
      </c>
      <c r="CK886" s="136">
        <f t="shared" ref="CK886" si="17226">AC886/AC901</f>
        <v>5.1972484037701432E-2</v>
      </c>
    </row>
    <row r="887" spans="1:89" ht="14" thickBot="1">
      <c r="A887" s="146" t="s">
        <v>26</v>
      </c>
      <c r="B887" s="203">
        <v>168</v>
      </c>
      <c r="C887" s="197">
        <v>271</v>
      </c>
      <c r="D887" s="198">
        <v>136</v>
      </c>
      <c r="E887" s="199">
        <v>193</v>
      </c>
      <c r="F887" s="196">
        <v>187</v>
      </c>
      <c r="G887" s="200">
        <v>189</v>
      </c>
      <c r="H887" s="198">
        <v>374</v>
      </c>
      <c r="I887" s="199">
        <v>313</v>
      </c>
      <c r="J887" s="196">
        <v>91</v>
      </c>
      <c r="K887" s="197">
        <v>58</v>
      </c>
      <c r="L887" s="198">
        <v>156</v>
      </c>
      <c r="M887" s="196">
        <v>156</v>
      </c>
      <c r="N887" s="201">
        <v>297</v>
      </c>
      <c r="O887" s="204">
        <v>268</v>
      </c>
      <c r="P887" s="196">
        <v>190</v>
      </c>
      <c r="Q887" s="197">
        <v>164</v>
      </c>
      <c r="R887" s="198">
        <v>217</v>
      </c>
      <c r="S887" s="199">
        <v>189</v>
      </c>
      <c r="T887" s="196">
        <v>41</v>
      </c>
      <c r="U887" s="200">
        <v>40</v>
      </c>
      <c r="V887" s="198">
        <v>225</v>
      </c>
      <c r="W887" s="205">
        <v>197</v>
      </c>
      <c r="X887" s="196">
        <v>133</v>
      </c>
      <c r="Y887" s="200">
        <v>106</v>
      </c>
      <c r="Z887" s="198">
        <v>310</v>
      </c>
      <c r="AA887" s="196">
        <v>357</v>
      </c>
      <c r="AB887" s="172">
        <f t="shared" si="16979"/>
        <v>2525</v>
      </c>
      <c r="AC887" s="173">
        <f t="shared" si="16980"/>
        <v>2501</v>
      </c>
      <c r="AE887" s="275">
        <f>$AE$19</f>
        <v>0</v>
      </c>
      <c r="AF887" s="126">
        <f t="shared" si="17171"/>
        <v>0</v>
      </c>
      <c r="AG887" s="197">
        <f t="shared" si="17171"/>
        <v>0</v>
      </c>
      <c r="AH887" s="198">
        <f t="shared" si="17171"/>
        <v>0</v>
      </c>
      <c r="AI887" s="199">
        <f t="shared" si="17171"/>
        <v>0</v>
      </c>
      <c r="AJ887" s="196">
        <f t="shared" si="17171"/>
        <v>0</v>
      </c>
      <c r="AK887" s="200">
        <f t="shared" si="17171"/>
        <v>0</v>
      </c>
      <c r="AL887" s="198">
        <f t="shared" si="17171"/>
        <v>0</v>
      </c>
      <c r="AM887" s="199">
        <f t="shared" si="17171"/>
        <v>0</v>
      </c>
      <c r="AN887" s="196">
        <f t="shared" si="17171"/>
        <v>0</v>
      </c>
      <c r="AO887" s="200">
        <f t="shared" si="17171"/>
        <v>0</v>
      </c>
      <c r="AP887" s="198">
        <f t="shared" si="17172"/>
        <v>0</v>
      </c>
      <c r="AQ887" s="196">
        <f t="shared" si="17172"/>
        <v>0</v>
      </c>
      <c r="AR887" s="201">
        <f t="shared" si="17172"/>
        <v>0</v>
      </c>
      <c r="AS887" s="202">
        <f t="shared" si="17172"/>
        <v>0</v>
      </c>
      <c r="AT887" s="196">
        <f t="shared" si="17172"/>
        <v>0</v>
      </c>
      <c r="AU887" s="200">
        <f t="shared" si="17172"/>
        <v>0</v>
      </c>
      <c r="AV887" s="198">
        <f t="shared" si="17172"/>
        <v>0</v>
      </c>
      <c r="AW887" s="199">
        <f t="shared" si="17172"/>
        <v>0</v>
      </c>
      <c r="AX887" s="196">
        <f t="shared" si="17172"/>
        <v>0</v>
      </c>
      <c r="AY887" s="200">
        <f t="shared" si="17172"/>
        <v>0</v>
      </c>
      <c r="AZ887" s="198">
        <f t="shared" si="17172"/>
        <v>0</v>
      </c>
      <c r="BA887" s="199">
        <f t="shared" si="17172"/>
        <v>0</v>
      </c>
      <c r="BB887" s="196">
        <f t="shared" si="17172"/>
        <v>0</v>
      </c>
      <c r="BC887" s="200">
        <f t="shared" si="17172"/>
        <v>0</v>
      </c>
      <c r="BD887" s="198">
        <f t="shared" si="17172"/>
        <v>0</v>
      </c>
      <c r="BE887" s="196">
        <f t="shared" si="17172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>B887/B901</f>
        <v>3.4369885433715219E-2</v>
      </c>
      <c r="BK887" s="130">
        <f t="shared" ref="BK887" si="17227">C887/C901</f>
        <v>5.2205740705066464E-2</v>
      </c>
      <c r="BL887" s="131">
        <f t="shared" ref="BL887" si="17228">D887/D901</f>
        <v>4.883303411131059E-2</v>
      </c>
      <c r="BM887" s="132">
        <f t="shared" ref="BM887" si="17229">E887/E901</f>
        <v>5.6999409332545777E-2</v>
      </c>
      <c r="BN887" s="129">
        <f t="shared" ref="BN887" si="17230">F887/F901</f>
        <v>4.0714130198127585E-2</v>
      </c>
      <c r="BO887" s="130">
        <f t="shared" ref="BO887" si="17231">G887/G901</f>
        <v>4.563013037180106E-2</v>
      </c>
      <c r="BP887" s="131">
        <f t="shared" ref="BP887" si="17232">H887/H901</f>
        <v>5.2884615384615384E-2</v>
      </c>
      <c r="BQ887" s="132">
        <f t="shared" ref="BQ887" si="17233">I887/I901</f>
        <v>4.4053483462350454E-2</v>
      </c>
      <c r="BR887" s="129">
        <f t="shared" ref="BR887" si="17234">J887/J901</f>
        <v>5.627705627705628E-2</v>
      </c>
      <c r="BS887" s="130">
        <f t="shared" ref="BS887" si="17235">K887/K901</f>
        <v>4.1666666666666664E-2</v>
      </c>
      <c r="BT887" s="131">
        <f t="shared" ref="BT887" si="17236">L887/L901</f>
        <v>4.4969731911213603E-2</v>
      </c>
      <c r="BU887" s="129">
        <f t="shared" ref="BU887" si="17237">M887/M901</f>
        <v>4.9195837275307477E-2</v>
      </c>
      <c r="BV887" s="133">
        <f t="shared" ref="BV887" si="17238">N887/N901</f>
        <v>4.6617485481086171E-2</v>
      </c>
      <c r="BW887" s="134">
        <f t="shared" ref="BW887" si="17239">O887/O901</f>
        <v>4.192085093070546E-2</v>
      </c>
      <c r="BX887" s="129">
        <f t="shared" ref="BX887" si="17240">P887/P901</f>
        <v>5.0558807876530068E-2</v>
      </c>
      <c r="BY887" s="130">
        <f t="shared" ref="BY887" si="17241">Q887/Q901</f>
        <v>4.5228902371759513E-2</v>
      </c>
      <c r="BZ887" s="131">
        <f t="shared" ref="BZ887" si="17242">R887/R901</f>
        <v>5.3659742828882293E-2</v>
      </c>
      <c r="CA887" s="132">
        <f t="shared" ref="CA887" si="17243">S887/S901</f>
        <v>4.8006096012192023E-2</v>
      </c>
      <c r="CB887" s="129">
        <f t="shared" ref="CB887" si="17244">T887/T901</f>
        <v>4.0634291377601585E-2</v>
      </c>
      <c r="CC887" s="130">
        <f t="shared" ref="CC887" si="17245">U887/U901</f>
        <v>4.4843049327354258E-2</v>
      </c>
      <c r="CD887" s="131">
        <f t="shared" ref="CD887" si="17246">V887/V901</f>
        <v>5.0290567724631204E-2</v>
      </c>
      <c r="CE887" s="132">
        <f t="shared" ref="CE887" si="17247">W887/W901</f>
        <v>5.0590652285567542E-2</v>
      </c>
      <c r="CF887" s="129">
        <f t="shared" ref="CF887" si="17248">X887/X901</f>
        <v>4.2492012779552717E-2</v>
      </c>
      <c r="CG887" s="130">
        <f t="shared" ref="CG887" si="17249">Y887/Y901</f>
        <v>4.1213063763608088E-2</v>
      </c>
      <c r="CH887" s="131">
        <f t="shared" ref="CH887" si="17250">Z887/Z901</f>
        <v>5.6384139687158968E-2</v>
      </c>
      <c r="CI887" s="129">
        <f t="shared" ref="CI887" si="17251">AA887/AA901</f>
        <v>5.1567239635995958E-2</v>
      </c>
      <c r="CJ887" s="135">
        <f t="shared" ref="CJ887" si="17252">AB887/AB901</f>
        <v>4.7905441299233513E-2</v>
      </c>
      <c r="CK887" s="136">
        <f t="shared" ref="CK887" si="17253">AC887/AC901</f>
        <v>4.7525843721495896E-2</v>
      </c>
    </row>
    <row r="888" spans="1:89" ht="15" thickTop="1" thickBot="1">
      <c r="A888" s="137" t="s">
        <v>27</v>
      </c>
      <c r="B888" s="206">
        <v>191</v>
      </c>
      <c r="C888" s="190">
        <v>333</v>
      </c>
      <c r="D888" s="191">
        <v>101</v>
      </c>
      <c r="E888" s="192">
        <v>176</v>
      </c>
      <c r="F888" s="189">
        <v>214</v>
      </c>
      <c r="G888" s="193">
        <v>195</v>
      </c>
      <c r="H888" s="191">
        <v>365</v>
      </c>
      <c r="I888" s="192">
        <v>330</v>
      </c>
      <c r="J888" s="189">
        <v>91</v>
      </c>
      <c r="K888" s="190">
        <v>44</v>
      </c>
      <c r="L888" s="191">
        <v>172</v>
      </c>
      <c r="M888" s="189">
        <v>127</v>
      </c>
      <c r="N888" s="194">
        <v>357</v>
      </c>
      <c r="O888" s="207">
        <v>269</v>
      </c>
      <c r="P888" s="189">
        <v>209</v>
      </c>
      <c r="Q888" s="190">
        <v>163</v>
      </c>
      <c r="R888" s="191">
        <v>190</v>
      </c>
      <c r="S888" s="192">
        <v>200</v>
      </c>
      <c r="T888" s="189">
        <v>53</v>
      </c>
      <c r="U888" s="193">
        <v>33</v>
      </c>
      <c r="V888" s="191">
        <v>205</v>
      </c>
      <c r="W888" s="208">
        <v>164</v>
      </c>
      <c r="X888" s="189">
        <v>147</v>
      </c>
      <c r="Y888" s="193">
        <v>87</v>
      </c>
      <c r="Z888" s="191">
        <v>315</v>
      </c>
      <c r="AA888" s="189">
        <v>369</v>
      </c>
      <c r="AB888" s="172">
        <f t="shared" si="16979"/>
        <v>2610</v>
      </c>
      <c r="AC888" s="173">
        <f t="shared" si="16980"/>
        <v>2490</v>
      </c>
      <c r="AE888" s="269" t="s">
        <v>13</v>
      </c>
      <c r="AF888" s="20">
        <f t="shared" ref="AF888:BG888" si="17254">SUM(AF885:AF887)</f>
        <v>750</v>
      </c>
      <c r="AG888" s="21">
        <f t="shared" si="17254"/>
        <v>963</v>
      </c>
      <c r="AH888" s="20">
        <f t="shared" si="17254"/>
        <v>332</v>
      </c>
      <c r="AI888" s="21">
        <f t="shared" si="17254"/>
        <v>572</v>
      </c>
      <c r="AJ888" s="20">
        <f t="shared" si="17254"/>
        <v>468</v>
      </c>
      <c r="AK888" s="21">
        <f t="shared" si="17254"/>
        <v>930</v>
      </c>
      <c r="AL888" s="20">
        <f t="shared" si="17254"/>
        <v>1096</v>
      </c>
      <c r="AM888" s="21">
        <f t="shared" si="17254"/>
        <v>1272</v>
      </c>
      <c r="AN888" s="20">
        <f t="shared" si="17254"/>
        <v>305</v>
      </c>
      <c r="AO888" s="21">
        <f t="shared" si="17254"/>
        <v>101</v>
      </c>
      <c r="AP888" s="20">
        <f t="shared" si="17254"/>
        <v>537</v>
      </c>
      <c r="AQ888" s="21">
        <f t="shared" si="17254"/>
        <v>244</v>
      </c>
      <c r="AR888" s="20">
        <f t="shared" si="17254"/>
        <v>1156</v>
      </c>
      <c r="AS888" s="21">
        <f t="shared" si="17254"/>
        <v>845</v>
      </c>
      <c r="AT888" s="20">
        <f t="shared" si="17254"/>
        <v>564</v>
      </c>
      <c r="AU888" s="21">
        <f t="shared" si="17254"/>
        <v>643</v>
      </c>
      <c r="AV888" s="20">
        <f t="shared" si="17254"/>
        <v>551</v>
      </c>
      <c r="AW888" s="21">
        <f t="shared" si="17254"/>
        <v>760</v>
      </c>
      <c r="AX888" s="20">
        <f t="shared" si="17254"/>
        <v>275</v>
      </c>
      <c r="AY888" s="21">
        <f t="shared" si="17254"/>
        <v>49</v>
      </c>
      <c r="AZ888" s="20">
        <f t="shared" si="17254"/>
        <v>993</v>
      </c>
      <c r="BA888" s="21">
        <f t="shared" si="17254"/>
        <v>371</v>
      </c>
      <c r="BB888" s="20">
        <f t="shared" si="17254"/>
        <v>625</v>
      </c>
      <c r="BC888" s="21">
        <f t="shared" si="17254"/>
        <v>438</v>
      </c>
      <c r="BD888" s="20">
        <f t="shared" si="17254"/>
        <v>691</v>
      </c>
      <c r="BE888" s="21">
        <f t="shared" si="17254"/>
        <v>1222</v>
      </c>
      <c r="BF888" s="174">
        <f t="shared" si="17254"/>
        <v>8343</v>
      </c>
      <c r="BG888" s="175">
        <f t="shared" si="17254"/>
        <v>8410</v>
      </c>
      <c r="BI888" s="137" t="s">
        <v>27</v>
      </c>
      <c r="BJ888" s="129">
        <f>B888/B901</f>
        <v>3.9075286415711945E-2</v>
      </c>
      <c r="BK888" s="130">
        <f t="shared" ref="BK888" si="17255">C888/C901</f>
        <v>6.4149489501059531E-2</v>
      </c>
      <c r="BL888" s="131">
        <f t="shared" ref="BL888" si="17256">D888/D901</f>
        <v>3.6265709156193898E-2</v>
      </c>
      <c r="BM888" s="132">
        <f t="shared" ref="BM888" si="17257">E888/E901</f>
        <v>5.1978735971647962E-2</v>
      </c>
      <c r="BN888" s="129">
        <f t="shared" ref="BN888" si="17258">F888/F901</f>
        <v>4.6592640975397344E-2</v>
      </c>
      <c r="BO888" s="130">
        <f t="shared" ref="BO888" si="17259">G888/G901</f>
        <v>4.7078705939159825E-2</v>
      </c>
      <c r="BP888" s="131">
        <f t="shared" ref="BP888" si="17260">H888/H901</f>
        <v>5.1611990950226241E-2</v>
      </c>
      <c r="BQ888" s="132">
        <f t="shared" ref="BQ888" si="17261">I888/I901</f>
        <v>4.6446164672765661E-2</v>
      </c>
      <c r="BR888" s="129">
        <f t="shared" ref="BR888" si="17262">J888/J901</f>
        <v>5.627705627705628E-2</v>
      </c>
      <c r="BS888" s="130">
        <f t="shared" ref="BS888" si="17263">K888/K901</f>
        <v>3.1609195402298854E-2</v>
      </c>
      <c r="BT888" s="131">
        <f t="shared" ref="BT888" si="17264">L888/L901</f>
        <v>4.9582012107235514E-2</v>
      </c>
      <c r="BU888" s="129">
        <f t="shared" ref="BU888" si="17265">M888/M901</f>
        <v>4.0050457269000313E-2</v>
      </c>
      <c r="BV888" s="133">
        <f t="shared" ref="BV888" si="17266">N888/N901</f>
        <v>5.6035159315649036E-2</v>
      </c>
      <c r="BW888" s="134">
        <f t="shared" ref="BW888" si="17267">O888/O901</f>
        <v>4.2077272016267792E-2</v>
      </c>
      <c r="BX888" s="129">
        <f t="shared" ref="BX888" si="17268">P888/P901</f>
        <v>5.5614688664183079E-2</v>
      </c>
      <c r="BY888" s="130">
        <f t="shared" ref="BY888" si="17269">Q888/Q901</f>
        <v>4.4953116381687808E-2</v>
      </c>
      <c r="BZ888" s="131">
        <f t="shared" ref="BZ888" si="17270">R888/R901</f>
        <v>4.6983184965380814E-2</v>
      </c>
      <c r="CA888" s="132">
        <f t="shared" ref="CA888" si="17271">S888/S901</f>
        <v>5.08001016002032E-2</v>
      </c>
      <c r="CB888" s="129">
        <f t="shared" ref="CB888" si="17272">T888/T901</f>
        <v>5.2527254707631317E-2</v>
      </c>
      <c r="CC888" s="130">
        <f t="shared" ref="CC888" si="17273">U888/U901</f>
        <v>3.6995515695067267E-2</v>
      </c>
      <c r="CD888" s="131">
        <f t="shared" ref="CD888" si="17274">V888/V901</f>
        <v>4.5820295037997318E-2</v>
      </c>
      <c r="CE888" s="132">
        <f t="shared" ref="CE888" si="17275">W888/W901</f>
        <v>4.2116076014381096E-2</v>
      </c>
      <c r="CF888" s="129">
        <f t="shared" ref="CF888" si="17276">X888/X901</f>
        <v>4.6964856230031951E-2</v>
      </c>
      <c r="CG888" s="130">
        <f t="shared" ref="CG888" si="17277">Y888/Y901</f>
        <v>3.3825816485225507E-2</v>
      </c>
      <c r="CH888" s="131">
        <f t="shared" ref="CH888" si="17278">Z888/Z901</f>
        <v>5.7293561295016372E-2</v>
      </c>
      <c r="CI888" s="129">
        <f t="shared" ref="CI888" si="17279">AA888/AA901</f>
        <v>5.330059222880254E-2</v>
      </c>
      <c r="CJ888" s="135">
        <f t="shared" ref="CJ888" si="17280">AB888/AB901</f>
        <v>4.951809971920771E-2</v>
      </c>
      <c r="CK888" s="136">
        <f t="shared" ref="CK888" si="17281">AC888/AC901</f>
        <v>4.7316813621161448E-2</v>
      </c>
    </row>
    <row r="889" spans="1:89" ht="14" thickTop="1">
      <c r="A889" s="146" t="s">
        <v>28</v>
      </c>
      <c r="B889" s="203">
        <v>189</v>
      </c>
      <c r="C889" s="197">
        <v>290</v>
      </c>
      <c r="D889" s="198">
        <v>124</v>
      </c>
      <c r="E889" s="199">
        <v>232</v>
      </c>
      <c r="F889" s="196">
        <v>235</v>
      </c>
      <c r="G889" s="200">
        <v>268</v>
      </c>
      <c r="H889" s="198">
        <v>378</v>
      </c>
      <c r="I889" s="199">
        <v>485</v>
      </c>
      <c r="J889" s="196">
        <v>113</v>
      </c>
      <c r="K889" s="197">
        <v>51</v>
      </c>
      <c r="L889" s="198">
        <v>327</v>
      </c>
      <c r="M889" s="196">
        <v>114</v>
      </c>
      <c r="N889" s="201">
        <v>396</v>
      </c>
      <c r="O889" s="204">
        <v>300</v>
      </c>
      <c r="P889" s="196">
        <v>220</v>
      </c>
      <c r="Q889" s="197">
        <v>196</v>
      </c>
      <c r="R889" s="198">
        <v>189</v>
      </c>
      <c r="S889" s="199">
        <v>229</v>
      </c>
      <c r="T889" s="196">
        <v>95</v>
      </c>
      <c r="U889" s="200">
        <v>18</v>
      </c>
      <c r="V889" s="198">
        <v>297</v>
      </c>
      <c r="W889" s="205">
        <v>209</v>
      </c>
      <c r="X889" s="196">
        <v>206</v>
      </c>
      <c r="Y889" s="200">
        <v>100</v>
      </c>
      <c r="Z889" s="198">
        <v>320</v>
      </c>
      <c r="AA889" s="196">
        <v>409</v>
      </c>
      <c r="AB889" s="172">
        <f t="shared" si="16979"/>
        <v>3089</v>
      </c>
      <c r="AC889" s="173">
        <f t="shared" si="16980"/>
        <v>2901</v>
      </c>
      <c r="BI889" s="146" t="s">
        <v>28</v>
      </c>
      <c r="BJ889" s="129">
        <f>B889/B901</f>
        <v>3.8666121112929622E-2</v>
      </c>
      <c r="BK889" s="130">
        <f t="shared" ref="BK889" si="17282">C889/C901</f>
        <v>5.5865921787709494E-2</v>
      </c>
      <c r="BL889" s="131">
        <f t="shared" ref="BL889" si="17283">D889/D901</f>
        <v>4.452423698384201E-2</v>
      </c>
      <c r="BM889" s="132">
        <f t="shared" ref="BM889" si="17284">E889/E901</f>
        <v>6.8517424689899589E-2</v>
      </c>
      <c r="BN889" s="129">
        <f t="shared" ref="BN889" si="17285">F889/F901</f>
        <v>5.1164816024384933E-2</v>
      </c>
      <c r="BO889" s="130">
        <f t="shared" ref="BO889" si="17286">G889/G901</f>
        <v>6.4703042008691453E-2</v>
      </c>
      <c r="BP889" s="131">
        <f t="shared" ref="BP889" si="17287">H889/H901</f>
        <v>5.3450226244343889E-2</v>
      </c>
      <c r="BQ889" s="132">
        <f t="shared" ref="BQ889" si="17288">I889/I901</f>
        <v>6.8261787473610128E-2</v>
      </c>
      <c r="BR889" s="129">
        <f t="shared" ref="BR889" si="17289">J889/J901</f>
        <v>6.9882498453927022E-2</v>
      </c>
      <c r="BS889" s="130">
        <f t="shared" ref="BS889" si="17290">K889/K901</f>
        <v>3.6637931034482756E-2</v>
      </c>
      <c r="BT889" s="131">
        <f t="shared" ref="BT889" si="17291">L889/L901</f>
        <v>9.4263476506197749E-2</v>
      </c>
      <c r="BU889" s="129">
        <f t="shared" ref="BU889" si="17292">M889/M901</f>
        <v>3.5950804162724691E-2</v>
      </c>
      <c r="BV889" s="133">
        <f t="shared" ref="BV889" si="17293">N889/N901</f>
        <v>6.2156647308114897E-2</v>
      </c>
      <c r="BW889" s="134">
        <f t="shared" ref="BW889" si="17294">O889/O901</f>
        <v>4.6926325668700142E-2</v>
      </c>
      <c r="BX889" s="129">
        <f t="shared" ref="BX889" si="17295">P889/P901</f>
        <v>5.8541777541245343E-2</v>
      </c>
      <c r="BY889" s="130">
        <f t="shared" ref="BY889" si="17296">Q889/Q901</f>
        <v>5.4054054054054057E-2</v>
      </c>
      <c r="BZ889" s="131">
        <f t="shared" ref="BZ889" si="17297">R889/R901</f>
        <v>4.6735905044510383E-2</v>
      </c>
      <c r="CA889" s="132">
        <f t="shared" ref="CA889" si="17298">S889/S901</f>
        <v>5.8166116332232662E-2</v>
      </c>
      <c r="CB889" s="129">
        <f t="shared" ref="CB889" si="17299">T889/T901</f>
        <v>9.4152626362735387E-2</v>
      </c>
      <c r="CC889" s="130">
        <f t="shared" ref="CC889" si="17300">U889/U901</f>
        <v>2.0179372197309416E-2</v>
      </c>
      <c r="CD889" s="131">
        <f t="shared" ref="CD889" si="17301">V889/V901</f>
        <v>6.6383549396513183E-2</v>
      </c>
      <c r="CE889" s="132">
        <f t="shared" ref="CE889" si="17302">W889/W901</f>
        <v>5.3672316384180789E-2</v>
      </c>
      <c r="CF889" s="129">
        <f t="shared" ref="CF889" si="17303">X889/X901</f>
        <v>6.5814696485623006E-2</v>
      </c>
      <c r="CG889" s="130">
        <f t="shared" ref="CG889" si="17304">Y889/Y901</f>
        <v>3.8880248833592534E-2</v>
      </c>
      <c r="CH889" s="131">
        <f t="shared" ref="CH889" si="17305">Z889/Z901</f>
        <v>5.8202982902873769E-2</v>
      </c>
      <c r="CI889" s="129">
        <f t="shared" ref="CI889" si="17306">AA889/AA901</f>
        <v>5.9078434204824497E-2</v>
      </c>
      <c r="CJ889" s="135">
        <f t="shared" ref="CJ889" si="17307">AB889/AB901</f>
        <v>5.8605904227062307E-2</v>
      </c>
      <c r="CK889" s="136">
        <f t="shared" ref="CK889" si="17308">AC889/AC901</f>
        <v>5.5126938279112192E-2</v>
      </c>
    </row>
    <row r="890" spans="1:89">
      <c r="A890" s="137" t="s">
        <v>29</v>
      </c>
      <c r="B890" s="206">
        <v>225</v>
      </c>
      <c r="C890" s="190">
        <v>401</v>
      </c>
      <c r="D890" s="191">
        <v>170</v>
      </c>
      <c r="E890" s="192">
        <v>275</v>
      </c>
      <c r="F890" s="189">
        <v>279</v>
      </c>
      <c r="G890" s="193">
        <v>316</v>
      </c>
      <c r="H890" s="191">
        <v>431</v>
      </c>
      <c r="I890" s="192">
        <v>538</v>
      </c>
      <c r="J890" s="189">
        <v>165</v>
      </c>
      <c r="K890" s="190">
        <v>44</v>
      </c>
      <c r="L890" s="191">
        <v>324</v>
      </c>
      <c r="M890" s="189">
        <v>108</v>
      </c>
      <c r="N890" s="194">
        <v>479</v>
      </c>
      <c r="O890" s="207">
        <v>335</v>
      </c>
      <c r="P890" s="189">
        <v>287</v>
      </c>
      <c r="Q890" s="190">
        <v>259</v>
      </c>
      <c r="R890" s="191">
        <v>253</v>
      </c>
      <c r="S890" s="192">
        <v>273</v>
      </c>
      <c r="T890" s="189">
        <v>169</v>
      </c>
      <c r="U890" s="193">
        <v>26</v>
      </c>
      <c r="V890" s="191">
        <v>411</v>
      </c>
      <c r="W890" s="208">
        <v>195</v>
      </c>
      <c r="X890" s="189">
        <v>282</v>
      </c>
      <c r="Y890" s="193">
        <v>134</v>
      </c>
      <c r="Z890" s="191">
        <v>410</v>
      </c>
      <c r="AA890" s="189">
        <v>417</v>
      </c>
      <c r="AB890" s="172">
        <f t="shared" si="16979"/>
        <v>3885</v>
      </c>
      <c r="AC890" s="173">
        <f t="shared" si="16980"/>
        <v>3321</v>
      </c>
      <c r="BI890" s="137" t="s">
        <v>29</v>
      </c>
      <c r="BJ890" s="129">
        <f>B890/B901</f>
        <v>4.6031096563011457E-2</v>
      </c>
      <c r="BK890" s="130">
        <f t="shared" ref="BK890" si="17309">C890/C901</f>
        <v>7.7249084954729333E-2</v>
      </c>
      <c r="BL890" s="131">
        <f t="shared" ref="BL890" si="17310">D890/D901</f>
        <v>6.1041292639138239E-2</v>
      </c>
      <c r="BM890" s="132">
        <f t="shared" ref="BM890" si="17311">E890/E901</f>
        <v>8.1216774955699941E-2</v>
      </c>
      <c r="BN890" s="129">
        <f t="shared" ref="BN890" si="17312">F890/F901</f>
        <v>6.0744611365120833E-2</v>
      </c>
      <c r="BO890" s="130">
        <f t="shared" ref="BO890" si="17313">G890/G901</f>
        <v>7.629164654756157E-2</v>
      </c>
      <c r="BP890" s="131">
        <f t="shared" ref="BP890" si="17314">H890/H901</f>
        <v>6.0944570135746605E-2</v>
      </c>
      <c r="BQ890" s="132">
        <f t="shared" ref="BQ890" si="17315">I890/I901</f>
        <v>7.572132301196341E-2</v>
      </c>
      <c r="BR890" s="129">
        <f t="shared" ref="BR890" si="17316">J890/J901</f>
        <v>0.10204081632653061</v>
      </c>
      <c r="BS890" s="130">
        <f t="shared" ref="BS890" si="17317">K890/K901</f>
        <v>3.1609195402298854E-2</v>
      </c>
      <c r="BT890" s="131">
        <f t="shared" ref="BT890" si="17318">L890/L901</f>
        <v>9.3398673969443638E-2</v>
      </c>
      <c r="BU890" s="129">
        <f t="shared" ref="BU890" si="17319">M890/M901</f>
        <v>3.405865657521287E-2</v>
      </c>
      <c r="BV890" s="133">
        <f t="shared" ref="BV890" si="17320">N890/N901</f>
        <v>7.5184429445926862E-2</v>
      </c>
      <c r="BW890" s="134">
        <f t="shared" ref="BW890" si="17321">O890/O901</f>
        <v>5.2401063663381826E-2</v>
      </c>
      <c r="BX890" s="129">
        <f t="shared" ref="BX890" si="17322">P890/P901</f>
        <v>7.6370409792442792E-2</v>
      </c>
      <c r="BY890" s="130">
        <f t="shared" ref="BY890" si="17323">Q890/Q901</f>
        <v>7.1428571428571425E-2</v>
      </c>
      <c r="BZ890" s="131">
        <f t="shared" ref="BZ890" si="17324">R890/R901</f>
        <v>6.2561819980217606E-2</v>
      </c>
      <c r="CA890" s="132">
        <f t="shared" ref="CA890" si="17325">S890/S901</f>
        <v>6.9342138684277368E-2</v>
      </c>
      <c r="CB890" s="129">
        <f t="shared" ref="CB890" si="17326">T890/T901</f>
        <v>0.16749256689791872</v>
      </c>
      <c r="CC890" s="130">
        <f t="shared" ref="CC890" si="17327">U890/U901</f>
        <v>2.914798206278027E-2</v>
      </c>
      <c r="CD890" s="131">
        <f t="shared" ref="CD890" si="17328">V890/V901</f>
        <v>9.1864103710326328E-2</v>
      </c>
      <c r="CE890" s="132">
        <f t="shared" ref="CE890" si="17329">W890/W901</f>
        <v>5.007704160246533E-2</v>
      </c>
      <c r="CF890" s="129">
        <f t="shared" ref="CF890" si="17330">X890/X901</f>
        <v>9.0095846645367406E-2</v>
      </c>
      <c r="CG890" s="130">
        <f t="shared" ref="CG890" si="17331">Y890/Y901</f>
        <v>5.2099533437013998E-2</v>
      </c>
      <c r="CH890" s="131">
        <f t="shared" ref="CH890" si="17332">Z890/Z901</f>
        <v>7.4572571844307017E-2</v>
      </c>
      <c r="CI890" s="129">
        <f t="shared" ref="CI890" si="17333">AA890/AA901</f>
        <v>6.0234002600028889E-2</v>
      </c>
      <c r="CJ890" s="135">
        <f t="shared" ref="CJ890" si="17334">AB890/AB901</f>
        <v>7.3707976018820676E-2</v>
      </c>
      <c r="CK890" s="136">
        <f t="shared" ref="CK890" si="17335">AC890/AC901</f>
        <v>6.3108087564609297E-2</v>
      </c>
    </row>
    <row r="891" spans="1:89">
      <c r="A891" s="146" t="s">
        <v>30</v>
      </c>
      <c r="B891" s="203">
        <v>343</v>
      </c>
      <c r="C891" s="197">
        <v>432</v>
      </c>
      <c r="D891" s="198">
        <v>171</v>
      </c>
      <c r="E891" s="199">
        <v>230</v>
      </c>
      <c r="F891" s="196">
        <v>297</v>
      </c>
      <c r="G891" s="200">
        <v>429</v>
      </c>
      <c r="H891" s="198">
        <v>548</v>
      </c>
      <c r="I891" s="199">
        <v>577</v>
      </c>
      <c r="J891" s="196">
        <v>181</v>
      </c>
      <c r="K891" s="197">
        <v>42</v>
      </c>
      <c r="L891" s="198">
        <v>265</v>
      </c>
      <c r="M891" s="196">
        <v>112</v>
      </c>
      <c r="N891" s="201">
        <v>544</v>
      </c>
      <c r="O891" s="204">
        <v>427</v>
      </c>
      <c r="P891" s="196">
        <v>292</v>
      </c>
      <c r="Q891" s="197">
        <v>320</v>
      </c>
      <c r="R891" s="198">
        <v>292</v>
      </c>
      <c r="S891" s="199">
        <v>383</v>
      </c>
      <c r="T891" s="196">
        <v>178</v>
      </c>
      <c r="U891" s="200">
        <v>21</v>
      </c>
      <c r="V891" s="198">
        <v>458</v>
      </c>
      <c r="W891" s="205">
        <v>230</v>
      </c>
      <c r="X891" s="196">
        <v>348</v>
      </c>
      <c r="Y891" s="200">
        <v>232</v>
      </c>
      <c r="Z891" s="198">
        <v>393</v>
      </c>
      <c r="AA891" s="196">
        <v>594</v>
      </c>
      <c r="AB891" s="172">
        <f t="shared" si="16979"/>
        <v>4310</v>
      </c>
      <c r="AC891" s="173">
        <f t="shared" si="16980"/>
        <v>4029</v>
      </c>
      <c r="BI891" s="146" t="s">
        <v>30</v>
      </c>
      <c r="BJ891" s="129">
        <f>B891/B901</f>
        <v>7.0171849427168573E-2</v>
      </c>
      <c r="BK891" s="130">
        <f t="shared" ref="BK891" si="17336">C891/C901</f>
        <v>8.3220959352725873E-2</v>
      </c>
      <c r="BL891" s="131">
        <f t="shared" ref="BL891" si="17337">D891/D901</f>
        <v>6.1400359066427289E-2</v>
      </c>
      <c r="BM891" s="132">
        <f t="shared" ref="BM891" si="17338">E891/E901</f>
        <v>6.7926757235676316E-2</v>
      </c>
      <c r="BN891" s="129">
        <f t="shared" ref="BN891" si="17339">F891/F901</f>
        <v>6.4663618549967342E-2</v>
      </c>
      <c r="BO891" s="130">
        <f t="shared" ref="BO891" si="17340">G891/G901</f>
        <v>0.10357315306615161</v>
      </c>
      <c r="BP891" s="131">
        <f t="shared" ref="BP891" si="17341">H891/H901</f>
        <v>7.7488687782805432E-2</v>
      </c>
      <c r="BQ891" s="132">
        <f t="shared" ref="BQ891" si="17342">I891/I901</f>
        <v>8.1210415200562977E-2</v>
      </c>
      <c r="BR891" s="129">
        <f t="shared" ref="BR891" si="17343">J891/J901</f>
        <v>0.11193568336425479</v>
      </c>
      <c r="BS891" s="130">
        <f t="shared" ref="BS891" si="17344">K891/K901</f>
        <v>3.017241379310345E-2</v>
      </c>
      <c r="BT891" s="131">
        <f t="shared" ref="BT891" si="17345">L891/L901</f>
        <v>7.6390890746612858E-2</v>
      </c>
      <c r="BU891" s="129">
        <f t="shared" ref="BU891" si="17346">M891/M901</f>
        <v>3.5320088300220751E-2</v>
      </c>
      <c r="BV891" s="133">
        <f t="shared" ref="BV891" si="17347">N891/N901</f>
        <v>8.5386909433369962E-2</v>
      </c>
      <c r="BW891" s="134">
        <f t="shared" ref="BW891" si="17348">O891/O901</f>
        <v>6.6791803535116531E-2</v>
      </c>
      <c r="BX891" s="129">
        <f t="shared" ref="BX891" si="17349">P891/P901</f>
        <v>7.7700904736562007E-2</v>
      </c>
      <c r="BY891" s="130">
        <f t="shared" ref="BY891" si="17350">Q891/Q901</f>
        <v>8.8251516822945394E-2</v>
      </c>
      <c r="BZ891" s="131">
        <f t="shared" ref="BZ891" si="17351">R891/R901</f>
        <v>7.2205736894164194E-2</v>
      </c>
      <c r="CA891" s="132">
        <f t="shared" ref="CA891" si="17352">S891/S901</f>
        <v>9.7282194564389135E-2</v>
      </c>
      <c r="CB891" s="129">
        <f t="shared" ref="CB891" si="17353">T891/T901</f>
        <v>0.17641228939544104</v>
      </c>
      <c r="CC891" s="130">
        <f t="shared" ref="CC891" si="17354">U891/U901</f>
        <v>2.3542600896860985E-2</v>
      </c>
      <c r="CD891" s="131">
        <f t="shared" ref="CD891" si="17355">V891/V901</f>
        <v>0.10236924452391596</v>
      </c>
      <c r="CE891" s="132">
        <f t="shared" ref="CE891" si="17356">W891/W901</f>
        <v>5.9065228556753981E-2</v>
      </c>
      <c r="CF891" s="129">
        <f t="shared" ref="CF891" si="17357">X891/X901</f>
        <v>0.11118210862619808</v>
      </c>
      <c r="CG891" s="130">
        <f t="shared" ref="CG891" si="17358">Y891/Y901</f>
        <v>9.0202177293934677E-2</v>
      </c>
      <c r="CH891" s="131">
        <f t="shared" ref="CH891" si="17359">Z891/Z901</f>
        <v>7.1480538377591857E-2</v>
      </c>
      <c r="CI891" s="129">
        <f t="shared" ref="CI891" si="17360">AA891/AA901</f>
        <v>8.580095334392604E-2</v>
      </c>
      <c r="CJ891" s="135">
        <f t="shared" ref="CJ891" si="17361">AB891/AB901</f>
        <v>8.1771268118691662E-2</v>
      </c>
      <c r="CK891" s="136">
        <f t="shared" ref="CK891" si="17362">AC891/AC901</f>
        <v>7.6562024931590145E-2</v>
      </c>
    </row>
    <row r="892" spans="1:89">
      <c r="A892" s="137" t="s">
        <v>31</v>
      </c>
      <c r="B892" s="206">
        <v>407</v>
      </c>
      <c r="C892" s="190">
        <v>531</v>
      </c>
      <c r="D892" s="191">
        <v>161</v>
      </c>
      <c r="E892" s="192">
        <v>342</v>
      </c>
      <c r="F892" s="189">
        <v>171</v>
      </c>
      <c r="G892" s="193">
        <v>501</v>
      </c>
      <c r="H892" s="191">
        <v>548</v>
      </c>
      <c r="I892" s="192">
        <v>695</v>
      </c>
      <c r="J892" s="189">
        <v>124</v>
      </c>
      <c r="K892" s="190">
        <v>59</v>
      </c>
      <c r="L892" s="191">
        <v>272</v>
      </c>
      <c r="M892" s="189">
        <v>132</v>
      </c>
      <c r="N892" s="194">
        <v>612</v>
      </c>
      <c r="O892" s="207">
        <v>418</v>
      </c>
      <c r="P892" s="189">
        <v>272</v>
      </c>
      <c r="Q892" s="190">
        <v>323</v>
      </c>
      <c r="R892" s="191">
        <v>259</v>
      </c>
      <c r="S892" s="192">
        <v>377</v>
      </c>
      <c r="T892" s="189">
        <v>97</v>
      </c>
      <c r="U892" s="193">
        <v>28</v>
      </c>
      <c r="V892" s="191">
        <v>535</v>
      </c>
      <c r="W892" s="208">
        <v>141</v>
      </c>
      <c r="X892" s="189">
        <v>277</v>
      </c>
      <c r="Y892" s="193">
        <v>206</v>
      </c>
      <c r="Z892" s="191">
        <v>298</v>
      </c>
      <c r="AA892" s="189">
        <v>628</v>
      </c>
      <c r="AB892" s="172">
        <f t="shared" si="16979"/>
        <v>4033</v>
      </c>
      <c r="AC892" s="173">
        <f t="shared" si="16980"/>
        <v>4381</v>
      </c>
      <c r="BI892" s="137" t="s">
        <v>31</v>
      </c>
      <c r="BJ892" s="129">
        <f>B892/B901</f>
        <v>8.3265139116202952E-2</v>
      </c>
      <c r="BK892" s="130">
        <f t="shared" ref="BK892" si="17363">C892/C901</f>
        <v>0.10229242920439222</v>
      </c>
      <c r="BL892" s="131">
        <f t="shared" ref="BL892" si="17364">D892/D901</f>
        <v>5.7809694793536807E-2</v>
      </c>
      <c r="BM892" s="132">
        <f t="shared" ref="BM892" si="17365">E892/E901</f>
        <v>0.10100413467217956</v>
      </c>
      <c r="BN892" s="129">
        <f t="shared" ref="BN892" si="17366">F892/F901</f>
        <v>3.7230568256041804E-2</v>
      </c>
      <c r="BO892" s="130">
        <f t="shared" ref="BO892" si="17367">G892/G901</f>
        <v>0.12095605987445679</v>
      </c>
      <c r="BP892" s="131">
        <f t="shared" ref="BP892" si="17368">H892/H901</f>
        <v>7.7488687782805432E-2</v>
      </c>
      <c r="BQ892" s="132">
        <f t="shared" ref="BQ892" si="17369">I892/I901</f>
        <v>9.7818437719915552E-2</v>
      </c>
      <c r="BR892" s="129">
        <f t="shared" ref="BR892" si="17370">J892/J901</f>
        <v>7.6685219542362404E-2</v>
      </c>
      <c r="BS892" s="130">
        <f t="shared" ref="BS892" si="17371">K892/K901</f>
        <v>4.2385057471264365E-2</v>
      </c>
      <c r="BT892" s="131">
        <f t="shared" ref="BT892" si="17372">L892/L901</f>
        <v>7.8408763332372441E-2</v>
      </c>
      <c r="BU892" s="129">
        <f t="shared" ref="BU892" si="17373">M892/M901</f>
        <v>4.1627246925260174E-2</v>
      </c>
      <c r="BV892" s="133">
        <f t="shared" ref="BV892" si="17374">N892/N901</f>
        <v>9.60602731125412E-2</v>
      </c>
      <c r="BW892" s="134">
        <f t="shared" ref="BW892" si="17375">O892/O901</f>
        <v>6.5384013765055524E-2</v>
      </c>
      <c r="BX892" s="129">
        <f t="shared" ref="BX892" si="17376">P892/P901</f>
        <v>7.2378924960085148E-2</v>
      </c>
      <c r="BY892" s="130">
        <f t="shared" ref="BY892" si="17377">Q892/Q901</f>
        <v>8.9078874793160512E-2</v>
      </c>
      <c r="BZ892" s="131">
        <f t="shared" ref="BZ892" si="17378">R892/R901</f>
        <v>6.4045499505440154E-2</v>
      </c>
      <c r="CA892" s="132">
        <f t="shared" ref="CA892" si="17379">S892/S901</f>
        <v>9.5758191516383026E-2</v>
      </c>
      <c r="CB892" s="129">
        <f t="shared" ref="CB892" si="17380">T892/T901</f>
        <v>9.6134786917740342E-2</v>
      </c>
      <c r="CC892" s="130">
        <f t="shared" ref="CC892" si="17381">U892/U901</f>
        <v>3.1390134529147982E-2</v>
      </c>
      <c r="CD892" s="131">
        <f t="shared" ref="CD892" si="17382">V892/V901</f>
        <v>0.11957979436745642</v>
      </c>
      <c r="CE892" s="132">
        <f t="shared" ref="CE892" si="17383">W892/W901</f>
        <v>3.62095531587057E-2</v>
      </c>
      <c r="CF892" s="129">
        <f t="shared" ref="CF892" si="17384">X892/X901</f>
        <v>8.8498402555910544E-2</v>
      </c>
      <c r="CG892" s="130">
        <f t="shared" ref="CG892" si="17385">Y892/Y901</f>
        <v>8.0093312597200622E-2</v>
      </c>
      <c r="CH892" s="131">
        <f t="shared" ref="CH892" si="17386">Z892/Z901</f>
        <v>5.4201527828301198E-2</v>
      </c>
      <c r="CI892" s="129">
        <f t="shared" ref="CI892" si="17387">AA892/AA901</f>
        <v>9.0712119023544702E-2</v>
      </c>
      <c r="CJ892" s="135">
        <f t="shared" ref="CJ892" si="17388">AB892/AB901</f>
        <v>7.651589891477574E-2</v>
      </c>
      <c r="CK892" s="136">
        <f t="shared" ref="CK892" si="17389">AC892/AC901</f>
        <v>8.3250988142292495E-2</v>
      </c>
    </row>
    <row r="893" spans="1:89">
      <c r="A893" s="146" t="s">
        <v>32</v>
      </c>
      <c r="B893" s="203">
        <v>331</v>
      </c>
      <c r="C893" s="197">
        <v>496</v>
      </c>
      <c r="D893" s="198">
        <v>76</v>
      </c>
      <c r="E893" s="199">
        <v>298</v>
      </c>
      <c r="F893" s="196">
        <v>159</v>
      </c>
      <c r="G893" s="200">
        <v>542</v>
      </c>
      <c r="H893" s="198">
        <v>464</v>
      </c>
      <c r="I893" s="199">
        <v>664</v>
      </c>
      <c r="J893" s="196">
        <v>122</v>
      </c>
      <c r="K893" s="197">
        <v>54</v>
      </c>
      <c r="L893" s="198">
        <v>432</v>
      </c>
      <c r="M893" s="196">
        <v>85</v>
      </c>
      <c r="N893" s="201">
        <v>591</v>
      </c>
      <c r="O893" s="204">
        <v>319</v>
      </c>
      <c r="P893" s="196">
        <v>216</v>
      </c>
      <c r="Q893" s="197">
        <v>315</v>
      </c>
      <c r="R893" s="198">
        <v>175</v>
      </c>
      <c r="S893" s="199">
        <v>362</v>
      </c>
      <c r="T893" s="196">
        <v>59</v>
      </c>
      <c r="U893" s="200">
        <v>18</v>
      </c>
      <c r="V893" s="198">
        <v>579</v>
      </c>
      <c r="W893" s="205">
        <v>158</v>
      </c>
      <c r="X893" s="196">
        <v>148</v>
      </c>
      <c r="Y893" s="200">
        <v>190</v>
      </c>
      <c r="Z893" s="198">
        <v>237</v>
      </c>
      <c r="AA893" s="196">
        <v>619</v>
      </c>
      <c r="AB893" s="172">
        <f t="shared" si="16979"/>
        <v>3589</v>
      </c>
      <c r="AC893" s="173">
        <f t="shared" si="16980"/>
        <v>4120</v>
      </c>
      <c r="BI893" s="146" t="s">
        <v>32</v>
      </c>
      <c r="BJ893" s="129">
        <f>B893/B901</f>
        <v>6.7716857610474634E-2</v>
      </c>
      <c r="BK893" s="130">
        <f t="shared" ref="BK893" si="17390">C893/C901</f>
        <v>9.5549990367944523E-2</v>
      </c>
      <c r="BL893" s="131">
        <f t="shared" ref="BL893" si="17391">D893/D901</f>
        <v>2.7289048473967684E-2</v>
      </c>
      <c r="BM893" s="132">
        <f t="shared" ref="BM893" si="17392">E893/E901</f>
        <v>8.8009450679267576E-2</v>
      </c>
      <c r="BN893" s="129">
        <f t="shared" ref="BN893" si="17393">F893/F901</f>
        <v>3.4617896799477466E-2</v>
      </c>
      <c r="BO893" s="130">
        <f t="shared" ref="BO893" si="17394">G893/G901</f>
        <v>0.13085465958474168</v>
      </c>
      <c r="BP893" s="131">
        <f t="shared" ref="BP893" si="17395">H893/H901</f>
        <v>6.561085972850679E-2</v>
      </c>
      <c r="BQ893" s="132">
        <f t="shared" ref="BQ893" si="17396">I893/I901</f>
        <v>9.3455313159746659E-2</v>
      </c>
      <c r="BR893" s="129">
        <f t="shared" ref="BR893" si="17397">J893/J901</f>
        <v>7.5448361162646874E-2</v>
      </c>
      <c r="BS893" s="130">
        <f t="shared" ref="BS893" si="17398">K893/K901</f>
        <v>3.8793103448275863E-2</v>
      </c>
      <c r="BT893" s="131">
        <f t="shared" ref="BT893" si="17399">L893/L901</f>
        <v>0.12453156529259153</v>
      </c>
      <c r="BU893" s="129">
        <f t="shared" ref="BU893" si="17400">M893/M901</f>
        <v>2.6805424156417533E-2</v>
      </c>
      <c r="BV893" s="133">
        <f t="shared" ref="BV893" si="17401">N893/N901</f>
        <v>9.2764087270444204E-2</v>
      </c>
      <c r="BW893" s="134">
        <f t="shared" ref="BW893" si="17402">O893/O901</f>
        <v>4.9898326294384482E-2</v>
      </c>
      <c r="BX893" s="129">
        <f t="shared" ref="BX893" si="17403">P893/P901</f>
        <v>5.747738158594997E-2</v>
      </c>
      <c r="BY893" s="130">
        <f t="shared" ref="BY893" si="17404">Q893/Q901</f>
        <v>8.6872586872586879E-2</v>
      </c>
      <c r="BZ893" s="131">
        <f t="shared" ref="BZ893" si="17405">R893/R901</f>
        <v>4.3273986152324431E-2</v>
      </c>
      <c r="CA893" s="132">
        <f t="shared" ref="CA893" si="17406">S893/S901</f>
        <v>9.1948183896367788E-2</v>
      </c>
      <c r="CB893" s="129">
        <f t="shared" ref="CB893" si="17407">T893/T901</f>
        <v>5.8473736372646183E-2</v>
      </c>
      <c r="CC893" s="130">
        <f t="shared" ref="CC893" si="17408">U893/U901</f>
        <v>2.0179372197309416E-2</v>
      </c>
      <c r="CD893" s="131">
        <f t="shared" ref="CD893" si="17409">V893/V901</f>
        <v>0.12941439427805096</v>
      </c>
      <c r="CE893" s="132">
        <f t="shared" ref="CE893" si="17410">W893/W901</f>
        <v>4.0575243965074476E-2</v>
      </c>
      <c r="CF893" s="129">
        <f t="shared" ref="CF893" si="17411">X893/X901</f>
        <v>4.7284345047923323E-2</v>
      </c>
      <c r="CG893" s="130">
        <f t="shared" ref="CG893" si="17412">Y893/Y901</f>
        <v>7.3872472783825818E-2</v>
      </c>
      <c r="CH893" s="131">
        <f t="shared" ref="CH893" si="17413">Z893/Z901</f>
        <v>4.3106584212440888E-2</v>
      </c>
      <c r="CI893" s="129">
        <f t="shared" ref="CI893" si="17414">AA893/AA901</f>
        <v>8.9412104578939763E-2</v>
      </c>
      <c r="CJ893" s="135">
        <f t="shared" ref="CJ893" si="17415">AB893/AB901</f>
        <v>6.8092130226910533E-2</v>
      </c>
      <c r="CK893" s="136">
        <f t="shared" ref="CK893" si="17416">AC893/AC901</f>
        <v>7.8291273943447856E-2</v>
      </c>
    </row>
    <row r="894" spans="1:89">
      <c r="A894" s="137" t="s">
        <v>33</v>
      </c>
      <c r="B894" s="206">
        <v>184</v>
      </c>
      <c r="C894" s="190">
        <v>392</v>
      </c>
      <c r="D894" s="191">
        <v>56</v>
      </c>
      <c r="E894" s="192">
        <v>239</v>
      </c>
      <c r="F894" s="189">
        <v>95</v>
      </c>
      <c r="G894" s="193">
        <v>315</v>
      </c>
      <c r="H894" s="191">
        <v>198</v>
      </c>
      <c r="I894" s="192">
        <v>465</v>
      </c>
      <c r="J894" s="189">
        <v>59</v>
      </c>
      <c r="K894" s="190">
        <v>46</v>
      </c>
      <c r="L894" s="191">
        <v>424</v>
      </c>
      <c r="M894" s="189">
        <v>79</v>
      </c>
      <c r="N894" s="194">
        <v>283</v>
      </c>
      <c r="O894" s="207">
        <v>257</v>
      </c>
      <c r="P894" s="189">
        <v>89</v>
      </c>
      <c r="Q894" s="190">
        <v>162</v>
      </c>
      <c r="R894" s="191">
        <v>145</v>
      </c>
      <c r="S894" s="192">
        <v>232</v>
      </c>
      <c r="T894" s="189">
        <v>17</v>
      </c>
      <c r="U894" s="193">
        <v>16</v>
      </c>
      <c r="V894" s="191">
        <v>311</v>
      </c>
      <c r="W894" s="208">
        <v>118</v>
      </c>
      <c r="X894" s="189">
        <v>75</v>
      </c>
      <c r="Y894" s="193">
        <v>101</v>
      </c>
      <c r="Z894" s="191">
        <v>168</v>
      </c>
      <c r="AA894" s="189">
        <v>429</v>
      </c>
      <c r="AB894" s="172">
        <f t="shared" si="16979"/>
        <v>2104</v>
      </c>
      <c r="AC894" s="173">
        <f t="shared" si="16980"/>
        <v>2851</v>
      </c>
      <c r="BI894" s="137" t="s">
        <v>33</v>
      </c>
      <c r="BJ894" s="129">
        <f>B894/B901</f>
        <v>3.7643207855973811E-2</v>
      </c>
      <c r="BK894" s="130">
        <f t="shared" ref="BK894" si="17417">C894/C901</f>
        <v>7.5515314968214217E-2</v>
      </c>
      <c r="BL894" s="131">
        <f t="shared" ref="BL894" si="17418">D894/D901</f>
        <v>2.0107719928186715E-2</v>
      </c>
      <c r="BM894" s="132">
        <f t="shared" ref="BM894" si="17419">E894/E901</f>
        <v>7.0584760779681038E-2</v>
      </c>
      <c r="BN894" s="129">
        <f t="shared" ref="BN894" si="17420">F894/F901</f>
        <v>2.0683649031134337E-2</v>
      </c>
      <c r="BO894" s="130">
        <f t="shared" ref="BO894" si="17421">G894/G901</f>
        <v>7.6050217286335098E-2</v>
      </c>
      <c r="BP894" s="131">
        <f t="shared" ref="BP894" si="17422">H894/H901</f>
        <v>2.7997737556561087E-2</v>
      </c>
      <c r="BQ894" s="132">
        <f t="shared" ref="BQ894" si="17423">I894/I901</f>
        <v>6.5446868402533429E-2</v>
      </c>
      <c r="BR894" s="129">
        <f t="shared" ref="BR894" si="17424">J894/J901</f>
        <v>3.6487322201607914E-2</v>
      </c>
      <c r="BS894" s="130">
        <f t="shared" ref="BS894" si="17425">K894/K901</f>
        <v>3.3045977011494254E-2</v>
      </c>
      <c r="BT894" s="131">
        <f t="shared" ref="BT894" si="17426">L894/L901</f>
        <v>0.12222542519458057</v>
      </c>
      <c r="BU894" s="129">
        <f t="shared" ref="BU894" si="17427">M894/M901</f>
        <v>2.4913276568905709E-2</v>
      </c>
      <c r="BV894" s="133">
        <f t="shared" ref="BV894" si="17428">N894/N901</f>
        <v>4.4420028253021507E-2</v>
      </c>
      <c r="BW894" s="134">
        <f t="shared" ref="BW894" si="17429">O894/O901</f>
        <v>4.0200218989519788E-2</v>
      </c>
      <c r="BX894" s="129">
        <f t="shared" ref="BX894" si="17430">P894/P901</f>
        <v>2.3682810005321981E-2</v>
      </c>
      <c r="BY894" s="130">
        <f t="shared" ref="BY894" si="17431">Q894/Q901</f>
        <v>4.4677330391616109E-2</v>
      </c>
      <c r="BZ894" s="131">
        <f t="shared" ref="BZ894" si="17432">R894/R901</f>
        <v>3.5855588526211672E-2</v>
      </c>
      <c r="CA894" s="132">
        <f t="shared" ref="CA894" si="17433">S894/S901</f>
        <v>5.8928117856235709E-2</v>
      </c>
      <c r="CB894" s="129">
        <f t="shared" ref="CB894" si="17434">T894/T901</f>
        <v>1.6848364717542121E-2</v>
      </c>
      <c r="CC894" s="130">
        <f t="shared" ref="CC894" si="17435">U894/U901</f>
        <v>1.7937219730941704E-2</v>
      </c>
      <c r="CD894" s="131">
        <f t="shared" ref="CD894" si="17436">V894/V901</f>
        <v>6.9512740277156912E-2</v>
      </c>
      <c r="CE894" s="132">
        <f t="shared" ref="CE894" si="17437">W894/W901</f>
        <v>3.0303030303030304E-2</v>
      </c>
      <c r="CF894" s="129">
        <f t="shared" ref="CF894" si="17438">X894/X901</f>
        <v>2.3961661341853034E-2</v>
      </c>
      <c r="CG894" s="130">
        <f t="shared" ref="CG894" si="17439">Y894/Y901</f>
        <v>3.9269051321928462E-2</v>
      </c>
      <c r="CH894" s="131">
        <f t="shared" ref="CH894" si="17440">Z894/Z901</f>
        <v>3.0556566024008729E-2</v>
      </c>
      <c r="CI894" s="129">
        <f t="shared" ref="CI894" si="17441">AA894/AA901</f>
        <v>6.1967355192835478E-2</v>
      </c>
      <c r="CJ894" s="135">
        <f t="shared" ref="CJ894" si="17442">AB894/AB901</f>
        <v>3.9918039007361308E-2</v>
      </c>
      <c r="CK894" s="136">
        <f t="shared" ref="CK894" si="17443">AC894/AC901</f>
        <v>5.4176801459410152E-2</v>
      </c>
    </row>
    <row r="895" spans="1:89">
      <c r="A895" s="146" t="s">
        <v>34</v>
      </c>
      <c r="B895" s="203">
        <v>9</v>
      </c>
      <c r="C895" s="197">
        <v>158</v>
      </c>
      <c r="D895" s="198">
        <v>5</v>
      </c>
      <c r="E895" s="199">
        <v>96</v>
      </c>
      <c r="F895" s="196">
        <v>22</v>
      </c>
      <c r="G895" s="200">
        <v>88</v>
      </c>
      <c r="H895" s="198">
        <v>28</v>
      </c>
      <c r="I895" s="199">
        <v>96</v>
      </c>
      <c r="J895" s="196">
        <v>10</v>
      </c>
      <c r="K895" s="197">
        <v>15</v>
      </c>
      <c r="L895" s="198">
        <v>77</v>
      </c>
      <c r="M895" s="196">
        <v>23</v>
      </c>
      <c r="N895" s="201">
        <v>64</v>
      </c>
      <c r="O895" s="204">
        <v>66</v>
      </c>
      <c r="P895" s="196">
        <v>30</v>
      </c>
      <c r="Q895" s="197">
        <v>62</v>
      </c>
      <c r="R895" s="198">
        <v>34</v>
      </c>
      <c r="S895" s="199">
        <v>72</v>
      </c>
      <c r="T895" s="196">
        <v>12</v>
      </c>
      <c r="U895" s="200">
        <v>6</v>
      </c>
      <c r="V895" s="198">
        <v>82</v>
      </c>
      <c r="W895" s="205">
        <v>38</v>
      </c>
      <c r="X895" s="196">
        <v>21</v>
      </c>
      <c r="Y895" s="200">
        <v>51</v>
      </c>
      <c r="Z895" s="198">
        <v>102</v>
      </c>
      <c r="AA895" s="196">
        <v>151</v>
      </c>
      <c r="AB895" s="172">
        <f t="shared" si="16979"/>
        <v>496</v>
      </c>
      <c r="AC895" s="173">
        <f t="shared" si="16980"/>
        <v>922</v>
      </c>
      <c r="BI895" s="146" t="s">
        <v>34</v>
      </c>
      <c r="BJ895" s="129">
        <f>B895/B901</f>
        <v>1.8412438625204583E-3</v>
      </c>
      <c r="BK895" s="130">
        <f t="shared" ref="BK895" si="17444">C895/C901</f>
        <v>3.0437295318821035E-2</v>
      </c>
      <c r="BL895" s="131">
        <f t="shared" ref="BL895" si="17445">D895/D901</f>
        <v>1.7953321364452424E-3</v>
      </c>
      <c r="BM895" s="132">
        <f t="shared" ref="BM895" si="17446">E895/E901</f>
        <v>2.835203780271707E-2</v>
      </c>
      <c r="BN895" s="129">
        <f t="shared" ref="BN895" si="17447">F895/F901</f>
        <v>4.7898976703679508E-3</v>
      </c>
      <c r="BO895" s="130">
        <f t="shared" ref="BO895" si="17448">G895/G901</f>
        <v>2.1245774987928536E-2</v>
      </c>
      <c r="BP895" s="131">
        <f t="shared" ref="BP895" si="17449">H895/H901</f>
        <v>3.9592760180995473E-3</v>
      </c>
      <c r="BQ895" s="132">
        <f t="shared" ref="BQ895" si="17450">I895/I901</f>
        <v>1.3511611541168192E-2</v>
      </c>
      <c r="BR895" s="129">
        <f t="shared" ref="BR895" si="17451">J895/J901</f>
        <v>6.1842918985776131E-3</v>
      </c>
      <c r="BS895" s="130">
        <f t="shared" ref="BS895" si="17452">K895/K901</f>
        <v>1.0775862068965518E-2</v>
      </c>
      <c r="BT895" s="131">
        <f t="shared" ref="BT895" si="17453">L895/L901</f>
        <v>2.2196598443355434E-2</v>
      </c>
      <c r="BU895" s="129">
        <f t="shared" ref="BU895" si="17454">M895/M901</f>
        <v>7.2532324187953327E-3</v>
      </c>
      <c r="BV895" s="133">
        <f t="shared" ref="BV895" si="17455">N895/N901</f>
        <v>1.0045518756867053E-2</v>
      </c>
      <c r="BW895" s="134">
        <f t="shared" ref="BW895" si="17456">O895/O901</f>
        <v>1.0323791647114031E-2</v>
      </c>
      <c r="BX895" s="129">
        <f t="shared" ref="BX895" si="17457">P895/P901</f>
        <v>7.9829696647152736E-3</v>
      </c>
      <c r="BY895" s="130">
        <f t="shared" ref="BY895" si="17458">Q895/Q901</f>
        <v>1.7098731384445669E-2</v>
      </c>
      <c r="BZ895" s="131">
        <f t="shared" ref="BZ895" si="17459">R895/R901</f>
        <v>8.4075173095944609E-3</v>
      </c>
      <c r="CA895" s="132">
        <f t="shared" ref="CA895" si="17460">S895/S901</f>
        <v>1.8288036576073152E-2</v>
      </c>
      <c r="CB895" s="129">
        <f t="shared" ref="CB895" si="17461">T895/T901</f>
        <v>1.1892963330029732E-2</v>
      </c>
      <c r="CC895" s="130">
        <f t="shared" ref="CC895" si="17462">U895/U901</f>
        <v>6.7264573991031393E-3</v>
      </c>
      <c r="CD895" s="131">
        <f t="shared" ref="CD895" si="17463">V895/V901</f>
        <v>1.8328118015198926E-2</v>
      </c>
      <c r="CE895" s="132">
        <f t="shared" ref="CE895" si="17464">W895/W901</f>
        <v>9.7586029789419621E-3</v>
      </c>
      <c r="CF895" s="129">
        <f t="shared" ref="CF895" si="17465">X895/X901</f>
        <v>6.7092651757188499E-3</v>
      </c>
      <c r="CG895" s="130">
        <f t="shared" ref="CG895" si="17466">Y895/Y901</f>
        <v>1.9828926905132192E-2</v>
      </c>
      <c r="CH895" s="131">
        <f t="shared" ref="CH895" si="17467">Z895/Z901</f>
        <v>1.8552200800291015E-2</v>
      </c>
      <c r="CI895" s="129">
        <f t="shared" ref="CI895" si="17468">AA895/AA901</f>
        <v>2.1811353459482884E-2</v>
      </c>
      <c r="CJ895" s="135">
        <f t="shared" ref="CJ895" si="17469">AB895/AB901</f>
        <v>9.410336191849434E-3</v>
      </c>
      <c r="CK895" s="136">
        <f t="shared" ref="CK895" si="17470">AC895/AC901</f>
        <v>1.7520522955305564E-2</v>
      </c>
    </row>
    <row r="896" spans="1:89">
      <c r="A896" s="137" t="s">
        <v>35</v>
      </c>
      <c r="B896" s="206">
        <v>0</v>
      </c>
      <c r="C896" s="190">
        <v>38</v>
      </c>
      <c r="D896" s="191">
        <v>0</v>
      </c>
      <c r="E896" s="192">
        <v>36</v>
      </c>
      <c r="F896" s="189">
        <v>0</v>
      </c>
      <c r="G896" s="193">
        <v>5</v>
      </c>
      <c r="H896" s="191">
        <v>3</v>
      </c>
      <c r="I896" s="192">
        <v>16</v>
      </c>
      <c r="J896" s="189">
        <v>2</v>
      </c>
      <c r="K896" s="190">
        <v>2</v>
      </c>
      <c r="L896" s="191">
        <v>13</v>
      </c>
      <c r="M896" s="189">
        <v>2</v>
      </c>
      <c r="N896" s="194">
        <v>4</v>
      </c>
      <c r="O896" s="207">
        <v>12</v>
      </c>
      <c r="P896" s="189">
        <v>4</v>
      </c>
      <c r="Q896" s="190">
        <v>1</v>
      </c>
      <c r="R896" s="191">
        <v>3</v>
      </c>
      <c r="S896" s="192">
        <v>3</v>
      </c>
      <c r="T896" s="189">
        <v>2</v>
      </c>
      <c r="U896" s="193">
        <v>0</v>
      </c>
      <c r="V896" s="191">
        <v>1</v>
      </c>
      <c r="W896" s="208">
        <v>2</v>
      </c>
      <c r="X896" s="189">
        <v>0</v>
      </c>
      <c r="Y896" s="193">
        <v>1</v>
      </c>
      <c r="Z896" s="191">
        <v>0</v>
      </c>
      <c r="AA896" s="189">
        <v>12</v>
      </c>
      <c r="AB896" s="172">
        <f t="shared" si="16979"/>
        <v>32</v>
      </c>
      <c r="AC896" s="173">
        <f t="shared" si="16980"/>
        <v>130</v>
      </c>
      <c r="BI896" s="137" t="s">
        <v>35</v>
      </c>
      <c r="BJ896" s="129">
        <f>B896/B901</f>
        <v>0</v>
      </c>
      <c r="BK896" s="130">
        <f t="shared" ref="BK896" si="17471">C896/C901</f>
        <v>7.3203621652860717E-3</v>
      </c>
      <c r="BL896" s="131">
        <f t="shared" ref="BL896" si="17472">D896/D901</f>
        <v>0</v>
      </c>
      <c r="BM896" s="132">
        <f t="shared" ref="BM896" si="17473">E896/E901</f>
        <v>1.0632014176018901E-2</v>
      </c>
      <c r="BN896" s="129">
        <f t="shared" ref="BN896" si="17474">F896/F901</f>
        <v>0</v>
      </c>
      <c r="BO896" s="130">
        <f t="shared" ref="BO896" si="17475">G896/G901</f>
        <v>1.2071463061323032E-3</v>
      </c>
      <c r="BP896" s="131">
        <f t="shared" ref="BP896" si="17476">H896/H901</f>
        <v>4.242081447963801E-4</v>
      </c>
      <c r="BQ896" s="132">
        <f t="shared" ref="BQ896" si="17477">I896/I901</f>
        <v>2.2519352568613651E-3</v>
      </c>
      <c r="BR896" s="129">
        <f t="shared" ref="BR896" si="17478">J896/J901</f>
        <v>1.2368583797155227E-3</v>
      </c>
      <c r="BS896" s="130">
        <f t="shared" ref="BS896" si="17479">K896/K901</f>
        <v>1.4367816091954023E-3</v>
      </c>
      <c r="BT896" s="131">
        <f t="shared" ref="BT896" si="17480">L896/L901</f>
        <v>3.7474776592678004E-3</v>
      </c>
      <c r="BU896" s="129">
        <f t="shared" ref="BU896" si="17481">M896/M901</f>
        <v>6.3071586250394197E-4</v>
      </c>
      <c r="BV896" s="133">
        <f t="shared" ref="BV896" si="17482">N896/N901</f>
        <v>6.2784492230419083E-4</v>
      </c>
      <c r="BW896" s="134">
        <f t="shared" ref="BW896" si="17483">O896/O901</f>
        <v>1.8770530267480056E-3</v>
      </c>
      <c r="BX896" s="129">
        <f t="shared" ref="BX896" si="17484">P896/P901</f>
        <v>1.0643959552953698E-3</v>
      </c>
      <c r="BY896" s="130">
        <f t="shared" ref="BY896" si="17485">Q896/Q901</f>
        <v>2.7578599007170438E-4</v>
      </c>
      <c r="BZ896" s="131">
        <f t="shared" ref="BZ896" si="17486">R896/R901</f>
        <v>7.4183976261127599E-4</v>
      </c>
      <c r="CA896" s="132">
        <f t="shared" ref="CA896" si="17487">S896/S901</f>
        <v>7.6200152400304798E-4</v>
      </c>
      <c r="CB896" s="129">
        <f t="shared" ref="CB896" si="17488">T896/T901</f>
        <v>1.9821605550049554E-3</v>
      </c>
      <c r="CC896" s="130">
        <f t="shared" ref="CC896" si="17489">U896/U901</f>
        <v>0</v>
      </c>
      <c r="CD896" s="131">
        <f t="shared" ref="CD896" si="17490">V896/V901</f>
        <v>2.2351363433169424E-4</v>
      </c>
      <c r="CE896" s="132">
        <f t="shared" ref="CE896" si="17491">W896/W901</f>
        <v>5.1361068310220854E-4</v>
      </c>
      <c r="CF896" s="129">
        <f t="shared" ref="CF896" si="17492">X896/X901</f>
        <v>0</v>
      </c>
      <c r="CG896" s="130">
        <f t="shared" ref="CG896" si="17493">Y896/Y901</f>
        <v>3.8880248833592535E-4</v>
      </c>
      <c r="CH896" s="131">
        <f t="shared" ref="CH896" si="17494">Z896/Z901</f>
        <v>0</v>
      </c>
      <c r="CI896" s="129">
        <f t="shared" ref="CI896" si="17495">AA896/AA901</f>
        <v>1.7333525928065867E-3</v>
      </c>
      <c r="CJ896" s="135">
        <f t="shared" ref="CJ896" si="17496">AB896/AB901</f>
        <v>6.071184639902861E-4</v>
      </c>
      <c r="CK896" s="136">
        <f t="shared" ref="CK896" si="17497">AC896/AC901</f>
        <v>2.4703557312252965E-3</v>
      </c>
    </row>
    <row r="897" spans="1:89">
      <c r="A897" s="146" t="s">
        <v>36</v>
      </c>
      <c r="B897" s="203">
        <v>0</v>
      </c>
      <c r="C897" s="197">
        <v>4</v>
      </c>
      <c r="D897" s="198">
        <v>0</v>
      </c>
      <c r="E897" s="199">
        <v>2</v>
      </c>
      <c r="F897" s="196">
        <v>0</v>
      </c>
      <c r="G897" s="200">
        <v>0</v>
      </c>
      <c r="H897" s="198">
        <v>0</v>
      </c>
      <c r="I897" s="199">
        <v>0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72">
        <f t="shared" si="16979"/>
        <v>0</v>
      </c>
      <c r="AC897" s="173">
        <f t="shared" si="16980"/>
        <v>6</v>
      </c>
      <c r="BI897" s="146" t="s">
        <v>36</v>
      </c>
      <c r="BJ897" s="129">
        <f>B897/B901</f>
        <v>0</v>
      </c>
      <c r="BK897" s="130">
        <f t="shared" ref="BK897" si="17498">C897/C901</f>
        <v>7.7056443845116551E-4</v>
      </c>
      <c r="BL897" s="131">
        <f t="shared" ref="BL897" si="17499">D897/D901</f>
        <v>0</v>
      </c>
      <c r="BM897" s="132">
        <f t="shared" ref="BM897" si="17500">E897/E901</f>
        <v>5.9066745422327229E-4</v>
      </c>
      <c r="BN897" s="129">
        <f t="shared" ref="BN897" si="17501">F897/F901</f>
        <v>0</v>
      </c>
      <c r="BO897" s="130">
        <f t="shared" ref="BO897" si="17502">G897/G901</f>
        <v>0</v>
      </c>
      <c r="BP897" s="131">
        <f t="shared" ref="BP897" si="17503">H897/H901</f>
        <v>0</v>
      </c>
      <c r="BQ897" s="132">
        <f t="shared" ref="BQ897" si="17504">I897/I901</f>
        <v>0</v>
      </c>
      <c r="BR897" s="129">
        <f t="shared" ref="BR897" si="17505">J897/J901</f>
        <v>0</v>
      </c>
      <c r="BS897" s="130">
        <f t="shared" ref="BS897" si="17506">K897/K901</f>
        <v>0</v>
      </c>
      <c r="BT897" s="131">
        <f t="shared" ref="BT897" si="17507">L897/L901</f>
        <v>0</v>
      </c>
      <c r="BU897" s="129">
        <f t="shared" ref="BU897" si="17508">M897/M901</f>
        <v>0</v>
      </c>
      <c r="BV897" s="133">
        <f t="shared" ref="BV897" si="17509">N897/N901</f>
        <v>0</v>
      </c>
      <c r="BW897" s="134">
        <f t="shared" ref="BW897" si="17510">O897/O901</f>
        <v>0</v>
      </c>
      <c r="BX897" s="129">
        <f t="shared" ref="BX897" si="17511">P897/P901</f>
        <v>0</v>
      </c>
      <c r="BY897" s="130">
        <f t="shared" ref="BY897" si="17512">Q897/Q901</f>
        <v>0</v>
      </c>
      <c r="BZ897" s="131">
        <f t="shared" ref="BZ897" si="17513">R897/R901</f>
        <v>0</v>
      </c>
      <c r="CA897" s="132">
        <f t="shared" ref="CA897" si="17514">S897/S901</f>
        <v>0</v>
      </c>
      <c r="CB897" s="129">
        <f t="shared" ref="CB897" si="17515">T897/T901</f>
        <v>0</v>
      </c>
      <c r="CC897" s="130">
        <f t="shared" ref="CC897" si="17516">U897/U901</f>
        <v>0</v>
      </c>
      <c r="CD897" s="131">
        <f t="shared" ref="CD897" si="17517">V897/V901</f>
        <v>0</v>
      </c>
      <c r="CE897" s="132">
        <f t="shared" ref="CE897" si="17518">W897/W901</f>
        <v>0</v>
      </c>
      <c r="CF897" s="129">
        <f t="shared" ref="CF897" si="17519">X897/X901</f>
        <v>0</v>
      </c>
      <c r="CG897" s="130">
        <f t="shared" ref="CG897" si="17520">Y897/Y901</f>
        <v>0</v>
      </c>
      <c r="CH897" s="131">
        <f t="shared" ref="CH897" si="17521">Z897/Z901</f>
        <v>0</v>
      </c>
      <c r="CI897" s="129">
        <f t="shared" ref="CI897" si="17522">AA897/AA901</f>
        <v>0</v>
      </c>
      <c r="CJ897" s="135">
        <f t="shared" ref="CJ897" si="17523">AB897/AB901</f>
        <v>0</v>
      </c>
      <c r="CK897" s="136">
        <f t="shared" ref="CK897" si="17524">AC897/AC901</f>
        <v>1.1401641836424445E-4</v>
      </c>
    </row>
    <row r="898" spans="1:89">
      <c r="A898" s="137" t="s">
        <v>37</v>
      </c>
      <c r="B898" s="59">
        <v>0</v>
      </c>
      <c r="C898" s="60">
        <v>0</v>
      </c>
      <c r="D898" s="139">
        <v>0</v>
      </c>
      <c r="E898" s="140">
        <v>0</v>
      </c>
      <c r="F898" s="138">
        <v>0</v>
      </c>
      <c r="G898" s="141">
        <v>0</v>
      </c>
      <c r="H898" s="139">
        <v>0</v>
      </c>
      <c r="I898" s="140">
        <v>0</v>
      </c>
      <c r="J898" s="138">
        <v>0</v>
      </c>
      <c r="K898" s="141">
        <v>0</v>
      </c>
      <c r="L898" s="139">
        <v>0</v>
      </c>
      <c r="M898" s="138">
        <v>0</v>
      </c>
      <c r="N898" s="142">
        <v>0</v>
      </c>
      <c r="O898" s="143">
        <v>0</v>
      </c>
      <c r="P898" s="138">
        <v>0</v>
      </c>
      <c r="Q898" s="141">
        <v>0</v>
      </c>
      <c r="R898" s="139"/>
      <c r="S898" s="140">
        <v>0</v>
      </c>
      <c r="T898" s="138">
        <v>0</v>
      </c>
      <c r="U898" s="141">
        <v>0</v>
      </c>
      <c r="V898" s="139">
        <v>0</v>
      </c>
      <c r="W898" s="140">
        <v>0</v>
      </c>
      <c r="X898" s="138">
        <v>0</v>
      </c>
      <c r="Y898" s="141">
        <v>0</v>
      </c>
      <c r="Z898" s="144">
        <v>0</v>
      </c>
      <c r="AA898" s="145">
        <v>0</v>
      </c>
      <c r="AB898" s="172"/>
      <c r="AC898" s="173"/>
      <c r="BI898" s="137" t="s">
        <v>37</v>
      </c>
      <c r="BJ898" s="129">
        <f>B898/B901</f>
        <v>0</v>
      </c>
      <c r="BK898" s="130">
        <f t="shared" ref="BK898" si="17525">C898/C901</f>
        <v>0</v>
      </c>
      <c r="BL898" s="131">
        <f t="shared" ref="BL898" si="17526">D898/D901</f>
        <v>0</v>
      </c>
      <c r="BM898" s="132">
        <f t="shared" ref="BM898" si="17527">E898/E901</f>
        <v>0</v>
      </c>
      <c r="BN898" s="129">
        <f t="shared" ref="BN898" si="17528">F898/F901</f>
        <v>0</v>
      </c>
      <c r="BO898" s="130">
        <f t="shared" ref="BO898" si="17529">G898/G901</f>
        <v>0</v>
      </c>
      <c r="BP898" s="131">
        <f t="shared" ref="BP898" si="17530">H898/H901</f>
        <v>0</v>
      </c>
      <c r="BQ898" s="132">
        <f t="shared" ref="BQ898" si="17531">I898/I901</f>
        <v>0</v>
      </c>
      <c r="BR898" s="129">
        <f t="shared" ref="BR898" si="17532">J898/J901</f>
        <v>0</v>
      </c>
      <c r="BS898" s="130">
        <f t="shared" ref="BS898" si="17533">K898/K901</f>
        <v>0</v>
      </c>
      <c r="BT898" s="131">
        <f t="shared" ref="BT898" si="17534">L898/L901</f>
        <v>0</v>
      </c>
      <c r="BU898" s="129">
        <f t="shared" ref="BU898" si="17535">M898/M901</f>
        <v>0</v>
      </c>
      <c r="BV898" s="133">
        <f t="shared" ref="BV898" si="17536">N898/N901</f>
        <v>0</v>
      </c>
      <c r="BW898" s="134">
        <f t="shared" ref="BW898" si="17537">O898/O901</f>
        <v>0</v>
      </c>
      <c r="BX898" s="129">
        <f t="shared" ref="BX898" si="17538">P898/P901</f>
        <v>0</v>
      </c>
      <c r="BY898" s="130">
        <f t="shared" ref="BY898" si="17539">Q898/Q901</f>
        <v>0</v>
      </c>
      <c r="BZ898" s="131">
        <f t="shared" ref="BZ898" si="17540">R898/R901</f>
        <v>0</v>
      </c>
      <c r="CA898" s="132">
        <f t="shared" ref="CA898" si="17541">S898/S901</f>
        <v>0</v>
      </c>
      <c r="CB898" s="129">
        <f t="shared" ref="CB898" si="17542">T898/T901</f>
        <v>0</v>
      </c>
      <c r="CC898" s="130">
        <f t="shared" ref="CC898" si="17543">U898/U901</f>
        <v>0</v>
      </c>
      <c r="CD898" s="131">
        <f t="shared" ref="CD898" si="17544">V898/V901</f>
        <v>0</v>
      </c>
      <c r="CE898" s="132">
        <f t="shared" ref="CE898" si="17545">W898/W901</f>
        <v>0</v>
      </c>
      <c r="CF898" s="129">
        <f t="shared" ref="CF898" si="17546">X898/X901</f>
        <v>0</v>
      </c>
      <c r="CG898" s="130">
        <f t="shared" ref="CG898" si="17547">Y898/Y901</f>
        <v>0</v>
      </c>
      <c r="CH898" s="131">
        <f t="shared" ref="CH898" si="17548">Z898/Z901</f>
        <v>0</v>
      </c>
      <c r="CI898" s="129">
        <f t="shared" ref="CI898" si="17549">AA898/AA901</f>
        <v>0</v>
      </c>
      <c r="CJ898" s="135">
        <f t="shared" ref="CJ898" si="17550">AB898/AB901</f>
        <v>0</v>
      </c>
      <c r="CK898" s="136">
        <f t="shared" ref="CK898" si="17551">AC898/AC901</f>
        <v>0</v>
      </c>
    </row>
    <row r="899" spans="1:89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/>
      <c r="AC899" s="173"/>
      <c r="BI899" s="146" t="s">
        <v>38</v>
      </c>
      <c r="BJ899" s="129">
        <f>B899/B901</f>
        <v>0</v>
      </c>
      <c r="BK899" s="130">
        <f t="shared" ref="BK899" si="17552">C899/C901</f>
        <v>0</v>
      </c>
      <c r="BL899" s="131">
        <f t="shared" ref="BL899" si="17553">D899/D901</f>
        <v>0</v>
      </c>
      <c r="BM899" s="132">
        <f t="shared" ref="BM899" si="17554">E899/E901</f>
        <v>0</v>
      </c>
      <c r="BN899" s="129">
        <f t="shared" ref="BN899" si="17555">F899/F901</f>
        <v>0</v>
      </c>
      <c r="BO899" s="130">
        <f t="shared" ref="BO899" si="17556">G899/G901</f>
        <v>0</v>
      </c>
      <c r="BP899" s="131">
        <f t="shared" ref="BP899" si="17557">H899/H901</f>
        <v>0</v>
      </c>
      <c r="BQ899" s="132">
        <f t="shared" ref="BQ899" si="17558">I899/I901</f>
        <v>0</v>
      </c>
      <c r="BR899" s="129">
        <f t="shared" ref="BR899" si="17559">J899/J901</f>
        <v>0</v>
      </c>
      <c r="BS899" s="130">
        <f t="shared" ref="BS899" si="17560">K899/K901</f>
        <v>0</v>
      </c>
      <c r="BT899" s="131">
        <f t="shared" ref="BT899" si="17561">L899/L901</f>
        <v>0</v>
      </c>
      <c r="BU899" s="129">
        <f t="shared" ref="BU899" si="17562">M899/M901</f>
        <v>0</v>
      </c>
      <c r="BV899" s="133">
        <f t="shared" ref="BV899" si="17563">N899/N901</f>
        <v>0</v>
      </c>
      <c r="BW899" s="134">
        <f t="shared" ref="BW899" si="17564">O899/O901</f>
        <v>0</v>
      </c>
      <c r="BX899" s="129">
        <f t="shared" ref="BX899" si="17565">P899/P901</f>
        <v>0</v>
      </c>
      <c r="BY899" s="130">
        <f t="shared" ref="BY899" si="17566">Q899/Q901</f>
        <v>0</v>
      </c>
      <c r="BZ899" s="131">
        <f t="shared" ref="BZ899" si="17567">R899/R901</f>
        <v>0</v>
      </c>
      <c r="CA899" s="132">
        <f t="shared" ref="CA899" si="17568">S899/S901</f>
        <v>0</v>
      </c>
      <c r="CB899" s="129">
        <f t="shared" ref="CB899" si="17569">T899/T901</f>
        <v>0</v>
      </c>
      <c r="CC899" s="130">
        <f t="shared" ref="CC899" si="17570">U899/U901</f>
        <v>0</v>
      </c>
      <c r="CD899" s="131">
        <f t="shared" ref="CD899" si="17571">V899/V901</f>
        <v>0</v>
      </c>
      <c r="CE899" s="132">
        <f t="shared" ref="CE899" si="17572">W899/W901</f>
        <v>0</v>
      </c>
      <c r="CF899" s="129">
        <f t="shared" ref="CF899" si="17573">X899/X901</f>
        <v>0</v>
      </c>
      <c r="CG899" s="130">
        <f t="shared" ref="CG899" si="17574">Y899/Y901</f>
        <v>0</v>
      </c>
      <c r="CH899" s="131">
        <f t="shared" ref="CH899" si="17575">Z899/Z901</f>
        <v>0</v>
      </c>
      <c r="CI899" s="129">
        <f t="shared" ref="CI899" si="17576">AA899/AA901</f>
        <v>0</v>
      </c>
      <c r="CJ899" s="135">
        <f t="shared" ref="CJ899" si="17577">AB899/AB901</f>
        <v>0</v>
      </c>
      <c r="CK899" s="136">
        <f t="shared" ref="CK899" si="17578">AC899/AC901</f>
        <v>0</v>
      </c>
    </row>
    <row r="900" spans="1:89" ht="14" thickBot="1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/>
      <c r="AC900" s="173"/>
      <c r="BI900" s="137" t="s">
        <v>39</v>
      </c>
      <c r="BJ900" s="129">
        <f>B900/B901</f>
        <v>0</v>
      </c>
      <c r="BK900" s="130">
        <f t="shared" ref="BK900" si="17579">C900/C901</f>
        <v>0</v>
      </c>
      <c r="BL900" s="131">
        <f t="shared" ref="BL900" si="17580">D900/D901</f>
        <v>0</v>
      </c>
      <c r="BM900" s="132">
        <f t="shared" ref="BM900" si="17581">E900/E901</f>
        <v>0</v>
      </c>
      <c r="BN900" s="129">
        <f t="shared" ref="BN900" si="17582">F900/F901</f>
        <v>0</v>
      </c>
      <c r="BO900" s="130">
        <f t="shared" ref="BO900" si="17583">G900/G901</f>
        <v>0</v>
      </c>
      <c r="BP900" s="131">
        <f t="shared" ref="BP900" si="17584">H900/H901</f>
        <v>0</v>
      </c>
      <c r="BQ900" s="132">
        <f t="shared" ref="BQ900" si="17585">I900/I901</f>
        <v>0</v>
      </c>
      <c r="BR900" s="129">
        <f t="shared" ref="BR900" si="17586">J900/J901</f>
        <v>0</v>
      </c>
      <c r="BS900" s="130">
        <f t="shared" ref="BS900" si="17587">K900/K901</f>
        <v>0</v>
      </c>
      <c r="BT900" s="131">
        <f t="shared" ref="BT900" si="17588">L900/L901</f>
        <v>0</v>
      </c>
      <c r="BU900" s="129">
        <f t="shared" ref="BU900" si="17589">M900/M901</f>
        <v>0</v>
      </c>
      <c r="BV900" s="133">
        <f t="shared" ref="BV900" si="17590">N900/N901</f>
        <v>0</v>
      </c>
      <c r="BW900" s="134">
        <f t="shared" ref="BW900" si="17591">O900/O901</f>
        <v>0</v>
      </c>
      <c r="BX900" s="129">
        <f t="shared" ref="BX900" si="17592">P900/P901</f>
        <v>0</v>
      </c>
      <c r="BY900" s="130">
        <f t="shared" ref="BY900" si="17593">Q900/Q901</f>
        <v>0</v>
      </c>
      <c r="BZ900" s="131">
        <f t="shared" ref="BZ900" si="17594">R900/R901</f>
        <v>0</v>
      </c>
      <c r="CA900" s="132">
        <f t="shared" ref="CA900" si="17595">S900/S901</f>
        <v>0</v>
      </c>
      <c r="CB900" s="129">
        <f t="shared" ref="CB900" si="17596">T900/T901</f>
        <v>0</v>
      </c>
      <c r="CC900" s="130">
        <f t="shared" ref="CC900" si="17597">U900/U901</f>
        <v>0</v>
      </c>
      <c r="CD900" s="131">
        <f t="shared" ref="CD900" si="17598">V900/V901</f>
        <v>0</v>
      </c>
      <c r="CE900" s="132">
        <f t="shared" ref="CE900" si="17599">W900/W901</f>
        <v>0</v>
      </c>
      <c r="CF900" s="129">
        <f t="shared" ref="CF900" si="17600">X900/X901</f>
        <v>0</v>
      </c>
      <c r="CG900" s="130">
        <f t="shared" ref="CG900" si="17601">Y900/Y901</f>
        <v>0</v>
      </c>
      <c r="CH900" s="131">
        <f t="shared" ref="CH900" si="17602">Z900/Z901</f>
        <v>0</v>
      </c>
      <c r="CI900" s="129">
        <f t="shared" ref="CI900" si="17603">AA900/AA901</f>
        <v>0</v>
      </c>
      <c r="CJ900" s="135">
        <f t="shared" ref="CJ900" si="17604">AB900/AB901</f>
        <v>0</v>
      </c>
      <c r="CK900" s="136">
        <f t="shared" ref="CK900" si="17605">AC900/AC901</f>
        <v>0</v>
      </c>
    </row>
    <row r="901" spans="1:89" ht="15" thickTop="1" thickBot="1">
      <c r="A901" s="269" t="s">
        <v>13</v>
      </c>
      <c r="B901" s="20">
        <f t="shared" ref="B901:AA901" si="17606">SUM(B878:B900)</f>
        <v>4888</v>
      </c>
      <c r="C901" s="21">
        <f t="shared" si="17606"/>
        <v>5191</v>
      </c>
      <c r="D901" s="20">
        <f t="shared" si="17606"/>
        <v>2785</v>
      </c>
      <c r="E901" s="21">
        <f t="shared" si="17606"/>
        <v>3386</v>
      </c>
      <c r="F901" s="20">
        <f t="shared" si="17606"/>
        <v>4593</v>
      </c>
      <c r="G901" s="21">
        <f t="shared" si="17606"/>
        <v>4142</v>
      </c>
      <c r="H901" s="20">
        <f t="shared" si="17606"/>
        <v>7072</v>
      </c>
      <c r="I901" s="21">
        <f t="shared" si="17606"/>
        <v>7105</v>
      </c>
      <c r="J901" s="20">
        <f t="shared" si="17606"/>
        <v>1617</v>
      </c>
      <c r="K901" s="21">
        <f t="shared" si="17606"/>
        <v>1392</v>
      </c>
      <c r="L901" s="20">
        <f t="shared" si="17606"/>
        <v>3469</v>
      </c>
      <c r="M901" s="21">
        <f t="shared" si="17606"/>
        <v>3171</v>
      </c>
      <c r="N901" s="20">
        <f t="shared" si="17606"/>
        <v>6371</v>
      </c>
      <c r="O901" s="21">
        <f t="shared" si="17606"/>
        <v>6393</v>
      </c>
      <c r="P901" s="20">
        <f t="shared" si="17606"/>
        <v>3758</v>
      </c>
      <c r="Q901" s="21">
        <f t="shared" si="17606"/>
        <v>3626</v>
      </c>
      <c r="R901" s="20">
        <f t="shared" si="17606"/>
        <v>4044</v>
      </c>
      <c r="S901" s="21">
        <f t="shared" si="17606"/>
        <v>3937</v>
      </c>
      <c r="T901" s="20">
        <f t="shared" si="17606"/>
        <v>1009</v>
      </c>
      <c r="U901" s="21">
        <f t="shared" si="17606"/>
        <v>892</v>
      </c>
      <c r="V901" s="20">
        <f t="shared" si="17606"/>
        <v>4474</v>
      </c>
      <c r="W901" s="21">
        <f t="shared" si="17606"/>
        <v>3894</v>
      </c>
      <c r="X901" s="20">
        <f t="shared" si="17606"/>
        <v>3130</v>
      </c>
      <c r="Y901" s="21">
        <f t="shared" si="17606"/>
        <v>2572</v>
      </c>
      <c r="Z901" s="20">
        <f t="shared" si="17606"/>
        <v>5498</v>
      </c>
      <c r="AA901" s="21">
        <f t="shared" si="17606"/>
        <v>6923</v>
      </c>
      <c r="AB901" s="174">
        <f t="shared" ref="AB901:AC901" si="17607">SUM(AB877:AB900)</f>
        <v>52708</v>
      </c>
      <c r="AC901" s="175">
        <f t="shared" si="17607"/>
        <v>52624</v>
      </c>
      <c r="BI901" s="269" t="s">
        <v>13</v>
      </c>
      <c r="BJ901" s="155">
        <f>SUM(BJ877:BJ900)</f>
        <v>1</v>
      </c>
      <c r="BK901" s="156">
        <f t="shared" ref="BK901:CK901" si="17608">SUM(BK877:BK900)</f>
        <v>1</v>
      </c>
      <c r="BL901" s="155">
        <f t="shared" si="17608"/>
        <v>0.99999999999999989</v>
      </c>
      <c r="BM901" s="156">
        <f t="shared" si="17608"/>
        <v>1</v>
      </c>
      <c r="BN901" s="155">
        <f t="shared" si="17608"/>
        <v>1</v>
      </c>
      <c r="BO901" s="156">
        <f t="shared" si="17608"/>
        <v>1.0000000000000002</v>
      </c>
      <c r="BP901" s="155">
        <f t="shared" si="17608"/>
        <v>1</v>
      </c>
      <c r="BQ901" s="156">
        <f t="shared" si="17608"/>
        <v>1</v>
      </c>
      <c r="BR901" s="155">
        <f t="shared" si="17608"/>
        <v>1</v>
      </c>
      <c r="BS901" s="156">
        <f t="shared" si="17608"/>
        <v>1</v>
      </c>
      <c r="BT901" s="155">
        <f t="shared" si="17608"/>
        <v>1</v>
      </c>
      <c r="BU901" s="156">
        <f t="shared" si="17608"/>
        <v>1</v>
      </c>
      <c r="BV901" s="155">
        <f t="shared" si="17608"/>
        <v>1</v>
      </c>
      <c r="BW901" s="156">
        <f t="shared" si="17608"/>
        <v>0.99999999999999989</v>
      </c>
      <c r="BX901" s="155">
        <f t="shared" si="17608"/>
        <v>1</v>
      </c>
      <c r="BY901" s="156">
        <f t="shared" si="17608"/>
        <v>1</v>
      </c>
      <c r="BZ901" s="155">
        <f t="shared" si="17608"/>
        <v>1</v>
      </c>
      <c r="CA901" s="156">
        <f t="shared" si="17608"/>
        <v>1</v>
      </c>
      <c r="CB901" s="155">
        <f t="shared" si="17608"/>
        <v>1</v>
      </c>
      <c r="CC901" s="156">
        <f t="shared" si="17608"/>
        <v>1</v>
      </c>
      <c r="CD901" s="155">
        <f t="shared" si="17608"/>
        <v>1</v>
      </c>
      <c r="CE901" s="156">
        <f t="shared" si="17608"/>
        <v>1</v>
      </c>
      <c r="CF901" s="155">
        <f t="shared" si="17608"/>
        <v>1</v>
      </c>
      <c r="CG901" s="156">
        <f t="shared" si="17608"/>
        <v>1</v>
      </c>
      <c r="CH901" s="155">
        <f t="shared" si="17608"/>
        <v>0.99999999999999978</v>
      </c>
      <c r="CI901" s="156">
        <f t="shared" si="17608"/>
        <v>1</v>
      </c>
      <c r="CJ901" s="155">
        <f t="shared" si="17608"/>
        <v>1</v>
      </c>
      <c r="CK901" s="156">
        <f t="shared" si="17608"/>
        <v>1</v>
      </c>
    </row>
    <row r="902" spans="1:89" ht="14" thickTop="1">
      <c r="A902" s="187"/>
    </row>
    <row r="904" spans="1:89">
      <c r="A904" s="301">
        <f>+A873+1</f>
        <v>44042</v>
      </c>
      <c r="B904" s="301"/>
      <c r="C904" s="301"/>
      <c r="D904" s="301"/>
      <c r="BI904" s="300">
        <f>+BI842+2</f>
        <v>44042</v>
      </c>
      <c r="BJ904" s="300"/>
      <c r="BK904" s="300"/>
      <c r="BL904" s="300"/>
    </row>
    <row r="905" spans="1:89" ht="14" thickBot="1">
      <c r="AE905" s="272" t="s">
        <v>84</v>
      </c>
    </row>
    <row r="906" spans="1:89" ht="15" thickTop="1" thickBot="1">
      <c r="A906" s="298" t="s">
        <v>0</v>
      </c>
      <c r="B906" s="292" t="s">
        <v>1</v>
      </c>
      <c r="C906" s="293"/>
      <c r="D906" s="292" t="s">
        <v>2</v>
      </c>
      <c r="E906" s="293"/>
      <c r="F906" s="292" t="s">
        <v>3</v>
      </c>
      <c r="G906" s="293"/>
      <c r="H906" s="292" t="s">
        <v>4</v>
      </c>
      <c r="I906" s="293"/>
      <c r="J906" s="292" t="s">
        <v>5</v>
      </c>
      <c r="K906" s="293"/>
      <c r="L906" s="292" t="s">
        <v>6</v>
      </c>
      <c r="M906" s="293"/>
      <c r="N906" s="292" t="s">
        <v>7</v>
      </c>
      <c r="O906" s="293"/>
      <c r="P906" s="292" t="s">
        <v>8</v>
      </c>
      <c r="Q906" s="293"/>
      <c r="R906" s="292" t="s">
        <v>9</v>
      </c>
      <c r="S906" s="293"/>
      <c r="T906" s="292" t="s">
        <v>10</v>
      </c>
      <c r="U906" s="293"/>
      <c r="V906" s="292" t="s">
        <v>11</v>
      </c>
      <c r="W906" s="293"/>
      <c r="X906" s="292" t="s">
        <v>12</v>
      </c>
      <c r="Y906" s="293"/>
      <c r="Z906" s="294" t="s">
        <v>40</v>
      </c>
      <c r="AA906" s="295"/>
      <c r="AB906" s="296" t="s">
        <v>41</v>
      </c>
      <c r="AC906" s="297"/>
      <c r="AE906" s="298" t="s">
        <v>0</v>
      </c>
      <c r="AF906" s="292" t="s">
        <v>1</v>
      </c>
      <c r="AG906" s="293"/>
      <c r="AH906" s="292" t="s">
        <v>2</v>
      </c>
      <c r="AI906" s="293"/>
      <c r="AJ906" s="292" t="s">
        <v>3</v>
      </c>
      <c r="AK906" s="293"/>
      <c r="AL906" s="292" t="s">
        <v>4</v>
      </c>
      <c r="AM906" s="293"/>
      <c r="AN906" s="292" t="s">
        <v>5</v>
      </c>
      <c r="AO906" s="293"/>
      <c r="AP906" s="292" t="s">
        <v>6</v>
      </c>
      <c r="AQ906" s="293"/>
      <c r="AR906" s="292" t="s">
        <v>7</v>
      </c>
      <c r="AS906" s="293"/>
      <c r="AT906" s="292" t="s">
        <v>8</v>
      </c>
      <c r="AU906" s="293"/>
      <c r="AV906" s="292" t="s">
        <v>9</v>
      </c>
      <c r="AW906" s="293"/>
      <c r="AX906" s="292" t="s">
        <v>10</v>
      </c>
      <c r="AY906" s="293"/>
      <c r="AZ906" s="292" t="s">
        <v>11</v>
      </c>
      <c r="BA906" s="293"/>
      <c r="BB906" s="292" t="s">
        <v>12</v>
      </c>
      <c r="BC906" s="293"/>
      <c r="BD906" s="294" t="s">
        <v>40</v>
      </c>
      <c r="BE906" s="295"/>
      <c r="BF906" s="296" t="s">
        <v>41</v>
      </c>
      <c r="BG906" s="297"/>
      <c r="BI906" s="298" t="s">
        <v>0</v>
      </c>
      <c r="BJ906" s="292" t="s">
        <v>1</v>
      </c>
      <c r="BK906" s="293"/>
      <c r="BL906" s="292" t="s">
        <v>2</v>
      </c>
      <c r="BM906" s="293"/>
      <c r="BN906" s="292" t="s">
        <v>3</v>
      </c>
      <c r="BO906" s="293"/>
      <c r="BP906" s="292" t="s">
        <v>4</v>
      </c>
      <c r="BQ906" s="293"/>
      <c r="BR906" s="292" t="s">
        <v>5</v>
      </c>
      <c r="BS906" s="293"/>
      <c r="BT906" s="292" t="s">
        <v>6</v>
      </c>
      <c r="BU906" s="293"/>
      <c r="BV906" s="292" t="s">
        <v>7</v>
      </c>
      <c r="BW906" s="293"/>
      <c r="BX906" s="292" t="s">
        <v>8</v>
      </c>
      <c r="BY906" s="293"/>
      <c r="BZ906" s="292" t="s">
        <v>9</v>
      </c>
      <c r="CA906" s="293"/>
      <c r="CB906" s="292" t="s">
        <v>10</v>
      </c>
      <c r="CC906" s="293"/>
      <c r="CD906" s="292" t="s">
        <v>11</v>
      </c>
      <c r="CE906" s="293"/>
      <c r="CF906" s="292" t="s">
        <v>12</v>
      </c>
      <c r="CG906" s="293"/>
      <c r="CH906" s="294" t="s">
        <v>40</v>
      </c>
      <c r="CI906" s="295"/>
      <c r="CJ906" s="292" t="s">
        <v>41</v>
      </c>
      <c r="CK906" s="293"/>
    </row>
    <row r="907" spans="1:89" ht="15" thickTop="1" thickBot="1">
      <c r="A907" s="299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9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9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4" thickTop="1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5" t="str">
        <f>$AE$9</f>
        <v>07:00 - 07:59</v>
      </c>
      <c r="AF908" s="126">
        <f>SUMIF($A$9:$A$32,$AE908,B$908:B$931)</f>
        <v>419</v>
      </c>
      <c r="AG908" s="186">
        <f t="shared" ref="AG908:AV910" si="17609">SUMIF($A$9:$A$32,$AE908,C$908:C$931)</f>
        <v>222</v>
      </c>
      <c r="AH908" s="127">
        <f t="shared" si="17609"/>
        <v>222</v>
      </c>
      <c r="AI908" s="180">
        <f t="shared" si="17609"/>
        <v>215</v>
      </c>
      <c r="AJ908" s="126">
        <f t="shared" si="17609"/>
        <v>314</v>
      </c>
      <c r="AK908" s="128">
        <f t="shared" si="17609"/>
        <v>228</v>
      </c>
      <c r="AL908" s="127">
        <f t="shared" si="17609"/>
        <v>562</v>
      </c>
      <c r="AM908" s="180">
        <f t="shared" si="17609"/>
        <v>370</v>
      </c>
      <c r="AN908" s="126">
        <f t="shared" si="17609"/>
        <v>67</v>
      </c>
      <c r="AO908" s="128">
        <f t="shared" si="17609"/>
        <v>170</v>
      </c>
      <c r="AP908" s="127">
        <f t="shared" si="17609"/>
        <v>130</v>
      </c>
      <c r="AQ908" s="126">
        <f t="shared" si="17609"/>
        <v>352</v>
      </c>
      <c r="AR908" s="179">
        <f t="shared" si="17609"/>
        <v>412</v>
      </c>
      <c r="AS908" s="181">
        <f t="shared" si="17609"/>
        <v>528</v>
      </c>
      <c r="AT908" s="126">
        <f t="shared" si="17609"/>
        <v>272</v>
      </c>
      <c r="AU908" s="128">
        <f t="shared" si="17609"/>
        <v>261</v>
      </c>
      <c r="AV908" s="127">
        <f t="shared" si="17609"/>
        <v>300</v>
      </c>
      <c r="AW908" s="180">
        <f t="shared" ref="AW908:BG910" si="17610">SUMIF($A$9:$A$32,$AE908,S$908:S$931)</f>
        <v>211</v>
      </c>
      <c r="AX908" s="126">
        <f t="shared" si="17610"/>
        <v>41</v>
      </c>
      <c r="AY908" s="128">
        <f t="shared" si="17610"/>
        <v>163</v>
      </c>
      <c r="AZ908" s="127">
        <f t="shared" si="17610"/>
        <v>203</v>
      </c>
      <c r="BA908" s="180">
        <f t="shared" si="17610"/>
        <v>303</v>
      </c>
      <c r="BB908" s="126">
        <f t="shared" si="17610"/>
        <v>288</v>
      </c>
      <c r="BC908" s="128">
        <f t="shared" si="17610"/>
        <v>258</v>
      </c>
      <c r="BD908" s="184">
        <f t="shared" si="17610"/>
        <v>498</v>
      </c>
      <c r="BE908" s="185">
        <f t="shared" si="17610"/>
        <v>450</v>
      </c>
      <c r="BF908" s="170">
        <f t="shared" si="17610"/>
        <v>3728</v>
      </c>
      <c r="BG908" s="171">
        <f t="shared" si="17610"/>
        <v>3731</v>
      </c>
      <c r="BI908" s="125" t="s">
        <v>16</v>
      </c>
      <c r="BJ908" s="129">
        <f>B908/B932</f>
        <v>0</v>
      </c>
      <c r="BK908" s="130">
        <f t="shared" ref="BK908" si="17611">C908/C932</f>
        <v>0</v>
      </c>
      <c r="BL908" s="131">
        <f t="shared" ref="BL908" si="17612">D908/D932</f>
        <v>0</v>
      </c>
      <c r="BM908" s="132">
        <f t="shared" ref="BM908" si="17613">E908/E932</f>
        <v>0</v>
      </c>
      <c r="BN908" s="129">
        <f t="shared" ref="BN908" si="17614">F908/F932</f>
        <v>0</v>
      </c>
      <c r="BO908" s="130">
        <f t="shared" ref="BO908" si="17615">G908/G932</f>
        <v>0</v>
      </c>
      <c r="BP908" s="131">
        <f t="shared" ref="BP908" si="17616">H908/H932</f>
        <v>0</v>
      </c>
      <c r="BQ908" s="132">
        <f t="shared" ref="BQ908" si="17617">I908/I932</f>
        <v>0</v>
      </c>
      <c r="BR908" s="129">
        <f t="shared" ref="BR908" si="17618">J908/J932</f>
        <v>0</v>
      </c>
      <c r="BS908" s="130">
        <f t="shared" ref="BS908" si="17619">K908/K932</f>
        <v>0</v>
      </c>
      <c r="BT908" s="131">
        <f t="shared" ref="BT908" si="17620">L908/L932</f>
        <v>0</v>
      </c>
      <c r="BU908" s="129">
        <f t="shared" ref="BU908" si="17621">M908/M932</f>
        <v>0</v>
      </c>
      <c r="BV908" s="133">
        <f t="shared" ref="BV908" si="17622">N908/N932</f>
        <v>0</v>
      </c>
      <c r="BW908" s="134">
        <f t="shared" ref="BW908" si="17623">O908/O932</f>
        <v>0</v>
      </c>
      <c r="BX908" s="129">
        <f t="shared" ref="BX908" si="17624">P908/P932</f>
        <v>0</v>
      </c>
      <c r="BY908" s="130">
        <f t="shared" ref="BY908" si="17625">Q908/Q932</f>
        <v>0</v>
      </c>
      <c r="BZ908" s="131">
        <f t="shared" ref="BZ908" si="17626">R908/R932</f>
        <v>0</v>
      </c>
      <c r="CA908" s="132">
        <f t="shared" ref="CA908" si="17627">S908/S932</f>
        <v>0</v>
      </c>
      <c r="CB908" s="129">
        <f t="shared" ref="CB908" si="17628">T908/T932</f>
        <v>0</v>
      </c>
      <c r="CC908" s="130">
        <f t="shared" ref="CC908" si="17629">U908/U932</f>
        <v>0</v>
      </c>
      <c r="CD908" s="131">
        <f t="shared" ref="CD908" si="17630">V908/V932</f>
        <v>0</v>
      </c>
      <c r="CE908" s="132">
        <f t="shared" ref="CE908" si="17631">W908/W932</f>
        <v>0</v>
      </c>
      <c r="CF908" s="129">
        <f t="shared" ref="CF908" si="17632">X908/X932</f>
        <v>0</v>
      </c>
      <c r="CG908" s="130">
        <f t="shared" ref="CG908" si="17633">Y908/Y932</f>
        <v>0</v>
      </c>
      <c r="CH908" s="131">
        <f t="shared" ref="CH908" si="17634">Z908/Z932</f>
        <v>0</v>
      </c>
      <c r="CI908" s="129">
        <f t="shared" ref="CI908" si="17635">AA908/AA932</f>
        <v>0</v>
      </c>
      <c r="CJ908" s="135">
        <f t="shared" ref="CJ908" si="17636">AB908/AB932</f>
        <v>0</v>
      </c>
      <c r="CK908" s="136">
        <f t="shared" ref="CK908" si="17637">AC908/AC932</f>
        <v>0</v>
      </c>
    </row>
    <row r="909" spans="1:89">
      <c r="A909" s="137" t="s">
        <v>17</v>
      </c>
      <c r="B909" s="189">
        <v>71</v>
      </c>
      <c r="C909" s="190">
        <v>0</v>
      </c>
      <c r="D909" s="191">
        <v>60</v>
      </c>
      <c r="E909" s="192">
        <v>0</v>
      </c>
      <c r="F909" s="189">
        <v>93</v>
      </c>
      <c r="G909" s="193">
        <v>2</v>
      </c>
      <c r="H909" s="191">
        <v>92</v>
      </c>
      <c r="I909" s="192">
        <v>9</v>
      </c>
      <c r="J909" s="189">
        <v>8</v>
      </c>
      <c r="K909" s="193">
        <v>7</v>
      </c>
      <c r="L909" s="191">
        <v>5</v>
      </c>
      <c r="M909" s="189">
        <v>13</v>
      </c>
      <c r="N909" s="194">
        <v>16</v>
      </c>
      <c r="O909" s="195">
        <v>0</v>
      </c>
      <c r="P909" s="189">
        <v>13</v>
      </c>
      <c r="Q909" s="193">
        <v>0</v>
      </c>
      <c r="R909" s="191">
        <v>6</v>
      </c>
      <c r="S909" s="192">
        <v>0</v>
      </c>
      <c r="T909" s="189">
        <v>0</v>
      </c>
      <c r="U909" s="193">
        <v>0</v>
      </c>
      <c r="V909" s="191">
        <v>0</v>
      </c>
      <c r="W909" s="192">
        <v>0</v>
      </c>
      <c r="X909" s="189">
        <v>0</v>
      </c>
      <c r="Y909" s="193">
        <v>0</v>
      </c>
      <c r="Z909" s="191">
        <v>0</v>
      </c>
      <c r="AA909" s="189">
        <v>0</v>
      </c>
      <c r="AB909" s="172">
        <f t="shared" ref="AB909:AB928" si="17638">SUM(B909,D909,F909,H909,J909,L909,N909,P909,R909,T909,V909,X909,Z909)</f>
        <v>364</v>
      </c>
      <c r="AC909" s="173">
        <f t="shared" ref="AC909:AC928" si="17639">SUM(C909,E909,G909,I909,K909,M909,O909,Q909,S909,U909,W909,Y909,AA909)</f>
        <v>31</v>
      </c>
      <c r="AE909" s="277" t="str">
        <f>$AE$10</f>
        <v>08:00 - 08:59</v>
      </c>
      <c r="AF909" s="126">
        <f>SUMIF($A$9:$A$32,$AE909,B$908:B$931)</f>
        <v>436</v>
      </c>
      <c r="AG909" s="190">
        <f t="shared" si="17609"/>
        <v>343</v>
      </c>
      <c r="AH909" s="191">
        <f t="shared" si="17609"/>
        <v>202</v>
      </c>
      <c r="AI909" s="192">
        <f t="shared" si="17609"/>
        <v>204</v>
      </c>
      <c r="AJ909" s="278">
        <f t="shared" si="17609"/>
        <v>380</v>
      </c>
      <c r="AK909" s="193">
        <f t="shared" si="17609"/>
        <v>267</v>
      </c>
      <c r="AL909" s="191">
        <f t="shared" si="17609"/>
        <v>544</v>
      </c>
      <c r="AM909" s="192">
        <f t="shared" si="17609"/>
        <v>493</v>
      </c>
      <c r="AN909" s="278">
        <f t="shared" si="17609"/>
        <v>87</v>
      </c>
      <c r="AO909" s="193">
        <f t="shared" si="17609"/>
        <v>191</v>
      </c>
      <c r="AP909" s="191">
        <f t="shared" si="17609"/>
        <v>134</v>
      </c>
      <c r="AQ909" s="278">
        <f t="shared" si="17609"/>
        <v>326</v>
      </c>
      <c r="AR909" s="194">
        <f t="shared" si="17609"/>
        <v>450</v>
      </c>
      <c r="AS909" s="195">
        <f t="shared" si="17609"/>
        <v>607</v>
      </c>
      <c r="AT909" s="278">
        <f t="shared" si="17609"/>
        <v>309</v>
      </c>
      <c r="AU909" s="193">
        <f t="shared" si="17609"/>
        <v>229</v>
      </c>
      <c r="AV909" s="191">
        <f t="shared" si="17609"/>
        <v>379</v>
      </c>
      <c r="AW909" s="192">
        <f t="shared" si="17610"/>
        <v>203</v>
      </c>
      <c r="AX909" s="278">
        <f t="shared" si="17610"/>
        <v>31</v>
      </c>
      <c r="AY909" s="193">
        <f t="shared" si="17610"/>
        <v>108</v>
      </c>
      <c r="AZ909" s="191">
        <f t="shared" si="17610"/>
        <v>181</v>
      </c>
      <c r="BA909" s="192">
        <f t="shared" si="17610"/>
        <v>400</v>
      </c>
      <c r="BB909" s="278">
        <f t="shared" si="17610"/>
        <v>226</v>
      </c>
      <c r="BC909" s="193">
        <f t="shared" si="17610"/>
        <v>241</v>
      </c>
      <c r="BD909" s="191">
        <f t="shared" si="17610"/>
        <v>444</v>
      </c>
      <c r="BE909" s="278">
        <f t="shared" si="17610"/>
        <v>368</v>
      </c>
      <c r="BF909" s="172">
        <f t="shared" si="17610"/>
        <v>3803</v>
      </c>
      <c r="BG909" s="173">
        <f t="shared" si="17610"/>
        <v>3980</v>
      </c>
      <c r="BI909" s="137" t="s">
        <v>17</v>
      </c>
      <c r="BJ909" s="129">
        <f>B909/B932</f>
        <v>1.4395782643957826E-2</v>
      </c>
      <c r="BK909" s="130">
        <f t="shared" ref="BK909" si="17640">C909/C932</f>
        <v>0</v>
      </c>
      <c r="BL909" s="131">
        <f t="shared" ref="BL909" si="17641">D909/D932</f>
        <v>2.1629416005767843E-2</v>
      </c>
      <c r="BM909" s="132">
        <f t="shared" ref="BM909" si="17642">E909/E932</f>
        <v>0</v>
      </c>
      <c r="BN909" s="129">
        <f t="shared" ref="BN909" si="17643">F909/F932</f>
        <v>1.9550136640739964E-2</v>
      </c>
      <c r="BO909" s="130">
        <f t="shared" ref="BO909" si="17644">G909/G932</f>
        <v>4.5351473922902497E-4</v>
      </c>
      <c r="BP909" s="131">
        <f t="shared" ref="BP909" si="17645">H909/H932</f>
        <v>1.2023000522739153E-2</v>
      </c>
      <c r="BQ909" s="132">
        <f t="shared" ref="BQ909" si="17646">I909/I932</f>
        <v>1.2316956343232516E-3</v>
      </c>
      <c r="BR909" s="129">
        <f t="shared" ref="BR909" si="17647">J909/J932</f>
        <v>4.7309284447072742E-3</v>
      </c>
      <c r="BS909" s="130">
        <f t="shared" ref="BS909" si="17648">K909/K932</f>
        <v>5.1094890510948905E-3</v>
      </c>
      <c r="BT909" s="131">
        <f t="shared" ref="BT909" si="17649">L909/L932</f>
        <v>1.4347202295552368E-3</v>
      </c>
      <c r="BU909" s="129">
        <f t="shared" ref="BU909" si="17650">M909/M932</f>
        <v>4.1599999999999996E-3</v>
      </c>
      <c r="BV909" s="133">
        <f t="shared" ref="BV909" si="17651">N909/N932</f>
        <v>2.4984384759525295E-3</v>
      </c>
      <c r="BW909" s="134">
        <f t="shared" ref="BW909" si="17652">O909/O932</f>
        <v>0</v>
      </c>
      <c r="BX909" s="129">
        <f t="shared" ref="BX909" si="17653">P909/P932</f>
        <v>3.3214103219213081E-3</v>
      </c>
      <c r="BY909" s="130">
        <f t="shared" ref="BY909" si="17654">Q909/Q932</f>
        <v>0</v>
      </c>
      <c r="BZ909" s="131">
        <f t="shared" ref="BZ909" si="17655">R909/R932</f>
        <v>1.4602092966658554E-3</v>
      </c>
      <c r="CA909" s="132">
        <f t="shared" ref="CA909" si="17656">S909/S932</f>
        <v>0</v>
      </c>
      <c r="CB909" s="129">
        <f t="shared" ref="CB909" si="17657">T909/T932</f>
        <v>0</v>
      </c>
      <c r="CC909" s="130">
        <f t="shared" ref="CC909" si="17658">U909/U932</f>
        <v>0</v>
      </c>
      <c r="CD909" s="131">
        <f t="shared" ref="CD909" si="17659">V909/V932</f>
        <v>0</v>
      </c>
      <c r="CE909" s="132">
        <f t="shared" ref="CE909" si="17660">W909/W932</f>
        <v>0</v>
      </c>
      <c r="CF909" s="129">
        <f t="shared" ref="CF909" si="17661">X909/X932</f>
        <v>0</v>
      </c>
      <c r="CG909" s="130">
        <f t="shared" ref="CG909" si="17662">Y909/Y932</f>
        <v>0</v>
      </c>
      <c r="CH909" s="131">
        <f t="shared" ref="CH909" si="17663">Z909/Z932</f>
        <v>0</v>
      </c>
      <c r="CI909" s="129">
        <f t="shared" ref="CI909" si="17664">AA909/AA932</f>
        <v>0</v>
      </c>
      <c r="CJ909" s="135">
        <f t="shared" ref="CJ909" si="17665">AB909/AB932</f>
        <v>6.6904385545711867E-3</v>
      </c>
      <c r="CK909" s="136">
        <f t="shared" ref="CK909" si="17666">AC909/AC932</f>
        <v>5.7109170627463982E-4</v>
      </c>
    </row>
    <row r="910" spans="1:89" ht="14" thickBot="1">
      <c r="A910" s="146" t="s">
        <v>18</v>
      </c>
      <c r="B910" s="196">
        <v>280</v>
      </c>
      <c r="C910" s="197">
        <v>0</v>
      </c>
      <c r="D910" s="198">
        <v>195</v>
      </c>
      <c r="E910" s="199">
        <v>4</v>
      </c>
      <c r="F910" s="196">
        <v>367</v>
      </c>
      <c r="G910" s="200">
        <v>10</v>
      </c>
      <c r="H910" s="198">
        <v>337</v>
      </c>
      <c r="I910" s="199">
        <v>83</v>
      </c>
      <c r="J910" s="196">
        <v>43</v>
      </c>
      <c r="K910" s="200">
        <v>31</v>
      </c>
      <c r="L910" s="198">
        <v>62</v>
      </c>
      <c r="M910" s="196">
        <v>112</v>
      </c>
      <c r="N910" s="201">
        <v>223</v>
      </c>
      <c r="O910" s="202">
        <v>235</v>
      </c>
      <c r="P910" s="196">
        <v>165</v>
      </c>
      <c r="Q910" s="200">
        <v>145</v>
      </c>
      <c r="R910" s="198">
        <v>149</v>
      </c>
      <c r="S910" s="199">
        <v>104</v>
      </c>
      <c r="T910" s="196">
        <v>21</v>
      </c>
      <c r="U910" s="200">
        <v>60</v>
      </c>
      <c r="V910" s="198">
        <v>76</v>
      </c>
      <c r="W910" s="199">
        <v>166</v>
      </c>
      <c r="X910" s="196">
        <v>191</v>
      </c>
      <c r="Y910" s="200">
        <v>113</v>
      </c>
      <c r="Z910" s="198">
        <v>254</v>
      </c>
      <c r="AA910" s="196">
        <v>189</v>
      </c>
      <c r="AB910" s="172">
        <f t="shared" si="17638"/>
        <v>2363</v>
      </c>
      <c r="AC910" s="173">
        <f t="shared" si="17639"/>
        <v>1252</v>
      </c>
      <c r="AE910" s="275">
        <f>$AE$11</f>
        <v>0</v>
      </c>
      <c r="AF910" s="126">
        <f>SUMIF($A$9:$A$32,$AE910,B$908:B$931)</f>
        <v>0</v>
      </c>
      <c r="AG910" s="197">
        <f t="shared" si="17609"/>
        <v>0</v>
      </c>
      <c r="AH910" s="198">
        <f t="shared" si="17609"/>
        <v>0</v>
      </c>
      <c r="AI910" s="199">
        <f t="shared" si="17609"/>
        <v>0</v>
      </c>
      <c r="AJ910" s="196">
        <f t="shared" si="17609"/>
        <v>0</v>
      </c>
      <c r="AK910" s="200">
        <f t="shared" si="17609"/>
        <v>0</v>
      </c>
      <c r="AL910" s="198">
        <f t="shared" si="17609"/>
        <v>0</v>
      </c>
      <c r="AM910" s="199">
        <f t="shared" si="17609"/>
        <v>0</v>
      </c>
      <c r="AN910" s="196">
        <f t="shared" si="17609"/>
        <v>0</v>
      </c>
      <c r="AO910" s="200">
        <f t="shared" si="17609"/>
        <v>0</v>
      </c>
      <c r="AP910" s="198">
        <f t="shared" si="17609"/>
        <v>0</v>
      </c>
      <c r="AQ910" s="196">
        <f t="shared" si="17609"/>
        <v>0</v>
      </c>
      <c r="AR910" s="201">
        <f t="shared" si="17609"/>
        <v>0</v>
      </c>
      <c r="AS910" s="202">
        <f t="shared" si="17609"/>
        <v>0</v>
      </c>
      <c r="AT910" s="196">
        <f t="shared" si="17609"/>
        <v>0</v>
      </c>
      <c r="AU910" s="200">
        <f t="shared" si="17609"/>
        <v>0</v>
      </c>
      <c r="AV910" s="198">
        <f t="shared" si="17609"/>
        <v>0</v>
      </c>
      <c r="AW910" s="199">
        <f t="shared" si="17610"/>
        <v>0</v>
      </c>
      <c r="AX910" s="196">
        <f t="shared" si="17610"/>
        <v>0</v>
      </c>
      <c r="AY910" s="200">
        <f t="shared" si="17610"/>
        <v>0</v>
      </c>
      <c r="AZ910" s="198">
        <f t="shared" si="17610"/>
        <v>0</v>
      </c>
      <c r="BA910" s="199">
        <f t="shared" si="17610"/>
        <v>0</v>
      </c>
      <c r="BB910" s="196">
        <f t="shared" si="17610"/>
        <v>0</v>
      </c>
      <c r="BC910" s="200">
        <f t="shared" si="17610"/>
        <v>0</v>
      </c>
      <c r="BD910" s="198">
        <f t="shared" si="17610"/>
        <v>0</v>
      </c>
      <c r="BE910" s="196">
        <f t="shared" si="17610"/>
        <v>0</v>
      </c>
      <c r="BF910" s="172">
        <f t="shared" si="17610"/>
        <v>0</v>
      </c>
      <c r="BG910" s="173">
        <f t="shared" si="17610"/>
        <v>0</v>
      </c>
      <c r="BI910" s="146" t="s">
        <v>18</v>
      </c>
      <c r="BJ910" s="129">
        <f>B910/B932</f>
        <v>5.6772100567721008E-2</v>
      </c>
      <c r="BK910" s="130">
        <f t="shared" ref="BK910" si="17667">C910/C932</f>
        <v>0</v>
      </c>
      <c r="BL910" s="131">
        <f t="shared" ref="BL910" si="17668">D910/D932</f>
        <v>7.029560201874549E-2</v>
      </c>
      <c r="BM910" s="132">
        <f t="shared" ref="BM910" si="17669">E910/E932</f>
        <v>1.1471178663607685E-3</v>
      </c>
      <c r="BN910" s="129">
        <f t="shared" ref="BN910" si="17670">F910/F932</f>
        <v>7.7149463947866301E-2</v>
      </c>
      <c r="BO910" s="130">
        <f t="shared" ref="BO910" si="17671">G910/G932</f>
        <v>2.2675736961451248E-3</v>
      </c>
      <c r="BP910" s="131">
        <f t="shared" ref="BP910" si="17672">H910/H932</f>
        <v>4.404077365394668E-2</v>
      </c>
      <c r="BQ910" s="132">
        <f t="shared" ref="BQ910" si="17673">I910/I932</f>
        <v>1.1358970849869988E-2</v>
      </c>
      <c r="BR910" s="129">
        <f t="shared" ref="BR910" si="17674">J910/J932</f>
        <v>2.5428740390301598E-2</v>
      </c>
      <c r="BS910" s="130">
        <f t="shared" ref="BS910" si="17675">K910/K932</f>
        <v>2.2627737226277374E-2</v>
      </c>
      <c r="BT910" s="131">
        <f t="shared" ref="BT910" si="17676">L910/L932</f>
        <v>1.7790530846484937E-2</v>
      </c>
      <c r="BU910" s="129">
        <f t="shared" ref="BU910" si="17677">M910/M932</f>
        <v>3.5839999999999997E-2</v>
      </c>
      <c r="BV910" s="133">
        <f t="shared" ref="BV910" si="17678">N910/N932</f>
        <v>3.4821986258588379E-2</v>
      </c>
      <c r="BW910" s="134">
        <f t="shared" ref="BW910" si="17679">O910/O932</f>
        <v>3.6417170308383699E-2</v>
      </c>
      <c r="BX910" s="129">
        <f t="shared" ref="BX910" si="17680">P910/P932</f>
        <v>4.2156361778231989E-2</v>
      </c>
      <c r="BY910" s="130">
        <f t="shared" ref="BY910" si="17681">Q910/Q932</f>
        <v>4.11814825333712E-2</v>
      </c>
      <c r="BZ910" s="131">
        <f t="shared" ref="BZ910" si="17682">R910/R932</f>
        <v>3.6261864200535412E-2</v>
      </c>
      <c r="CA910" s="132">
        <f t="shared" ref="CA910" si="17683">S910/S932</f>
        <v>2.6984950700570835E-2</v>
      </c>
      <c r="CB910" s="129">
        <f t="shared" ref="CB910" si="17684">T910/T932</f>
        <v>1.8453427065026361E-2</v>
      </c>
      <c r="CC910" s="130">
        <f t="shared" ref="CC910" si="17685">U910/U932</f>
        <v>6.6006600660066E-2</v>
      </c>
      <c r="CD910" s="131">
        <f t="shared" ref="CD910" si="17686">V910/V932</f>
        <v>1.6194331983805668E-2</v>
      </c>
      <c r="CE910" s="132">
        <f t="shared" ref="CE910" si="17687">W910/W932</f>
        <v>4.117063492063492E-2</v>
      </c>
      <c r="CF910" s="129">
        <f t="shared" ref="CF910" si="17688">X910/X932</f>
        <v>5.7966616084977239E-2</v>
      </c>
      <c r="CG910" s="130">
        <f t="shared" ref="CG910" si="17689">Y910/Y932</f>
        <v>4.262542436816296E-2</v>
      </c>
      <c r="CH910" s="131">
        <f t="shared" ref="CH910" si="17690">Z910/Z932</f>
        <v>4.5667026249550519E-2</v>
      </c>
      <c r="CI910" s="129">
        <f t="shared" ref="CI910" si="17691">AA910/AA932</f>
        <v>2.5382755842062853E-2</v>
      </c>
      <c r="CJ910" s="135">
        <f t="shared" ref="CJ910" si="17692">AB910/AB932</f>
        <v>4.3432709627614599E-2</v>
      </c>
      <c r="CK910" s="136">
        <f t="shared" ref="CK910" si="17693">AC910/AC932</f>
        <v>2.3064736008253196E-2</v>
      </c>
    </row>
    <row r="911" spans="1:89" ht="15" thickTop="1" thickBot="1">
      <c r="A911" s="137" t="s">
        <v>19</v>
      </c>
      <c r="B911" s="189">
        <v>412</v>
      </c>
      <c r="C911" s="190">
        <v>146</v>
      </c>
      <c r="D911" s="191">
        <v>207</v>
      </c>
      <c r="E911" s="192">
        <v>105</v>
      </c>
      <c r="F911" s="189">
        <v>367</v>
      </c>
      <c r="G911" s="193">
        <v>128</v>
      </c>
      <c r="H911" s="191">
        <v>462</v>
      </c>
      <c r="I911" s="192">
        <v>282</v>
      </c>
      <c r="J911" s="189">
        <v>59</v>
      </c>
      <c r="K911" s="193">
        <v>111</v>
      </c>
      <c r="L911" s="191">
        <v>117</v>
      </c>
      <c r="M911" s="189">
        <v>188</v>
      </c>
      <c r="N911" s="194">
        <v>356</v>
      </c>
      <c r="O911" s="195">
        <v>410</v>
      </c>
      <c r="P911" s="189">
        <v>226</v>
      </c>
      <c r="Q911" s="193">
        <v>200</v>
      </c>
      <c r="R911" s="191">
        <v>248</v>
      </c>
      <c r="S911" s="192">
        <v>138</v>
      </c>
      <c r="T911" s="189">
        <v>30</v>
      </c>
      <c r="U911" s="193">
        <v>98</v>
      </c>
      <c r="V911" s="191">
        <v>177</v>
      </c>
      <c r="W911" s="192">
        <v>197</v>
      </c>
      <c r="X911" s="189">
        <v>149</v>
      </c>
      <c r="Y911" s="193">
        <v>137</v>
      </c>
      <c r="Z911" s="191">
        <v>294</v>
      </c>
      <c r="AA911" s="189">
        <v>244</v>
      </c>
      <c r="AB911" s="172">
        <f t="shared" si="17638"/>
        <v>3104</v>
      </c>
      <c r="AC911" s="173">
        <f t="shared" si="17639"/>
        <v>2384</v>
      </c>
      <c r="AE911" s="269" t="s">
        <v>13</v>
      </c>
      <c r="AF911" s="20">
        <f t="shared" ref="AF911:BG911" si="17694">SUM(AF908:AF910)</f>
        <v>855</v>
      </c>
      <c r="AG911" s="21">
        <f t="shared" si="17694"/>
        <v>565</v>
      </c>
      <c r="AH911" s="20">
        <f t="shared" si="17694"/>
        <v>424</v>
      </c>
      <c r="AI911" s="21">
        <f t="shared" si="17694"/>
        <v>419</v>
      </c>
      <c r="AJ911" s="20">
        <f t="shared" si="17694"/>
        <v>694</v>
      </c>
      <c r="AK911" s="21">
        <f t="shared" si="17694"/>
        <v>495</v>
      </c>
      <c r="AL911" s="20">
        <f t="shared" si="17694"/>
        <v>1106</v>
      </c>
      <c r="AM911" s="21">
        <f t="shared" si="17694"/>
        <v>863</v>
      </c>
      <c r="AN911" s="20">
        <f t="shared" si="17694"/>
        <v>154</v>
      </c>
      <c r="AO911" s="21">
        <f t="shared" si="17694"/>
        <v>361</v>
      </c>
      <c r="AP911" s="20">
        <f t="shared" si="17694"/>
        <v>264</v>
      </c>
      <c r="AQ911" s="21">
        <f t="shared" si="17694"/>
        <v>678</v>
      </c>
      <c r="AR911" s="20">
        <f t="shared" si="17694"/>
        <v>862</v>
      </c>
      <c r="AS911" s="21">
        <f t="shared" si="17694"/>
        <v>1135</v>
      </c>
      <c r="AT911" s="20">
        <f t="shared" si="17694"/>
        <v>581</v>
      </c>
      <c r="AU911" s="21">
        <f t="shared" si="17694"/>
        <v>490</v>
      </c>
      <c r="AV911" s="20">
        <f t="shared" si="17694"/>
        <v>679</v>
      </c>
      <c r="AW911" s="21">
        <f t="shared" si="17694"/>
        <v>414</v>
      </c>
      <c r="AX911" s="20">
        <f t="shared" si="17694"/>
        <v>72</v>
      </c>
      <c r="AY911" s="21">
        <f t="shared" si="17694"/>
        <v>271</v>
      </c>
      <c r="AZ911" s="20">
        <f t="shared" si="17694"/>
        <v>384</v>
      </c>
      <c r="BA911" s="21">
        <f t="shared" si="17694"/>
        <v>703</v>
      </c>
      <c r="BB911" s="20">
        <f t="shared" si="17694"/>
        <v>514</v>
      </c>
      <c r="BC911" s="21">
        <f t="shared" si="17694"/>
        <v>499</v>
      </c>
      <c r="BD911" s="20">
        <f t="shared" si="17694"/>
        <v>942</v>
      </c>
      <c r="BE911" s="21">
        <f t="shared" si="17694"/>
        <v>818</v>
      </c>
      <c r="BF911" s="174">
        <f t="shared" si="17694"/>
        <v>7531</v>
      </c>
      <c r="BG911" s="175">
        <f t="shared" si="17694"/>
        <v>7711</v>
      </c>
      <c r="BI911" s="137" t="s">
        <v>19</v>
      </c>
      <c r="BJ911" s="129">
        <f>B911/B932</f>
        <v>8.3536090835360913E-2</v>
      </c>
      <c r="BK911" s="130">
        <f t="shared" ref="BK911" si="17695">C911/C932</f>
        <v>2.5537869511981809E-2</v>
      </c>
      <c r="BL911" s="131">
        <f t="shared" ref="BL911" si="17696">D911/D932</f>
        <v>7.4621485219899059E-2</v>
      </c>
      <c r="BM911" s="132">
        <f t="shared" ref="BM911" si="17697">E911/E932</f>
        <v>3.0111843991970175E-2</v>
      </c>
      <c r="BN911" s="129">
        <f t="shared" ref="BN911" si="17698">F911/F932</f>
        <v>7.7149463947866301E-2</v>
      </c>
      <c r="BO911" s="130">
        <f t="shared" ref="BO911" si="17699">G911/G932</f>
        <v>2.9024943310657598E-2</v>
      </c>
      <c r="BP911" s="131">
        <f t="shared" ref="BP911" si="17700">H911/H932</f>
        <v>6.0376372190277049E-2</v>
      </c>
      <c r="BQ911" s="132">
        <f t="shared" ref="BQ911" si="17701">I911/I932</f>
        <v>3.8593129875461887E-2</v>
      </c>
      <c r="BR911" s="129">
        <f t="shared" ref="BR911" si="17702">J911/J932</f>
        <v>3.4890597279716141E-2</v>
      </c>
      <c r="BS911" s="130">
        <f t="shared" ref="BS911" si="17703">K911/K932</f>
        <v>8.1021897810218985E-2</v>
      </c>
      <c r="BT911" s="131">
        <f t="shared" ref="BT911" si="17704">L911/L932</f>
        <v>3.3572453371592537E-2</v>
      </c>
      <c r="BU911" s="129">
        <f t="shared" ref="BU911" si="17705">M911/M932</f>
        <v>6.0159999999999998E-2</v>
      </c>
      <c r="BV911" s="133">
        <f t="shared" ref="BV911" si="17706">N911/N932</f>
        <v>5.5590256089943786E-2</v>
      </c>
      <c r="BW911" s="134">
        <f t="shared" ref="BW911" si="17707">O911/O932</f>
        <v>6.35363396869673E-2</v>
      </c>
      <c r="BX911" s="129">
        <f t="shared" ref="BX911" si="17708">P911/P932</f>
        <v>5.774144098109351E-2</v>
      </c>
      <c r="BY911" s="130">
        <f t="shared" ref="BY911" si="17709">Q911/Q932</f>
        <v>5.6802044873615447E-2</v>
      </c>
      <c r="BZ911" s="131">
        <f t="shared" ref="BZ911" si="17710">R911/R932</f>
        <v>6.0355317595522026E-2</v>
      </c>
      <c r="CA911" s="132">
        <f t="shared" ref="CA911" si="17711">S911/S932</f>
        <v>3.5806953814218993E-2</v>
      </c>
      <c r="CB911" s="129">
        <f t="shared" ref="CB911" si="17712">T911/T932</f>
        <v>2.6362038664323375E-2</v>
      </c>
      <c r="CC911" s="130">
        <f t="shared" ref="CC911" si="17713">U911/U932</f>
        <v>0.10781078107810781</v>
      </c>
      <c r="CD911" s="131">
        <f t="shared" ref="CD911" si="17714">V911/V932</f>
        <v>3.7715746857021094E-2</v>
      </c>
      <c r="CE911" s="132">
        <f t="shared" ref="CE911" si="17715">W911/W932</f>
        <v>4.8859126984126984E-2</v>
      </c>
      <c r="CF911" s="129">
        <f t="shared" ref="CF911" si="17716">X911/X932</f>
        <v>4.522003034901366E-2</v>
      </c>
      <c r="CG911" s="130">
        <f t="shared" ref="CG911" si="17717">Y911/Y932</f>
        <v>5.1678611844586948E-2</v>
      </c>
      <c r="CH911" s="131">
        <f t="shared" ref="CH911" si="17718">Z911/Z932</f>
        <v>5.2858683926645091E-2</v>
      </c>
      <c r="CI911" s="129">
        <f t="shared" ref="CI911" si="17719">AA911/AA932</f>
        <v>3.2769272092398605E-2</v>
      </c>
      <c r="CJ911" s="135">
        <f t="shared" ref="CJ911" si="17720">AB911/AB932</f>
        <v>5.7052530970848801E-2</v>
      </c>
      <c r="CK911" s="136">
        <f t="shared" ref="CK911" si="17721">AC911/AC932</f>
        <v>4.3918794443830365E-2</v>
      </c>
    </row>
    <row r="912" spans="1:89" ht="14" thickTop="1">
      <c r="A912" s="146" t="s">
        <v>20</v>
      </c>
      <c r="B912" s="196">
        <v>419</v>
      </c>
      <c r="C912" s="197">
        <v>222</v>
      </c>
      <c r="D912" s="198">
        <v>222</v>
      </c>
      <c r="E912" s="199">
        <v>215</v>
      </c>
      <c r="F912" s="196">
        <v>314</v>
      </c>
      <c r="G912" s="200">
        <v>228</v>
      </c>
      <c r="H912" s="198">
        <v>562</v>
      </c>
      <c r="I912" s="199">
        <v>370</v>
      </c>
      <c r="J912" s="196">
        <v>67</v>
      </c>
      <c r="K912" s="200">
        <v>170</v>
      </c>
      <c r="L912" s="198">
        <v>130</v>
      </c>
      <c r="M912" s="196">
        <v>352</v>
      </c>
      <c r="N912" s="201">
        <v>412</v>
      </c>
      <c r="O912" s="202">
        <v>528</v>
      </c>
      <c r="P912" s="196">
        <v>272</v>
      </c>
      <c r="Q912" s="200">
        <v>261</v>
      </c>
      <c r="R912" s="198">
        <v>300</v>
      </c>
      <c r="S912" s="199">
        <v>211</v>
      </c>
      <c r="T912" s="196">
        <v>41</v>
      </c>
      <c r="U912" s="200">
        <v>163</v>
      </c>
      <c r="V912" s="198">
        <v>203</v>
      </c>
      <c r="W912" s="199">
        <v>303</v>
      </c>
      <c r="X912" s="196">
        <v>288</v>
      </c>
      <c r="Y912" s="200">
        <v>258</v>
      </c>
      <c r="Z912" s="198">
        <v>498</v>
      </c>
      <c r="AA912" s="196">
        <v>450</v>
      </c>
      <c r="AB912" s="172">
        <f t="shared" si="17638"/>
        <v>3728</v>
      </c>
      <c r="AC912" s="173">
        <f t="shared" si="17639"/>
        <v>3731</v>
      </c>
      <c r="BI912" s="146" t="s">
        <v>20</v>
      </c>
      <c r="BJ912" s="129">
        <f>B912/B932</f>
        <v>8.4955393349553932E-2</v>
      </c>
      <c r="BK912" s="130">
        <f t="shared" ref="BK912" si="17722">C912/C932</f>
        <v>3.8831555011369596E-2</v>
      </c>
      <c r="BL912" s="131">
        <f t="shared" ref="BL912" si="17723">D912/D932</f>
        <v>8.0028839221341019E-2</v>
      </c>
      <c r="BM912" s="132">
        <f t="shared" ref="BM912" si="17724">E912/E932</f>
        <v>6.1657585316891313E-2</v>
      </c>
      <c r="BN912" s="129">
        <f t="shared" ref="BN912" si="17725">F912/F932</f>
        <v>6.6007988227874709E-2</v>
      </c>
      <c r="BO912" s="130">
        <f t="shared" ref="BO912" si="17726">G912/G932</f>
        <v>5.1700680272108841E-2</v>
      </c>
      <c r="BP912" s="131">
        <f t="shared" ref="BP912" si="17727">H912/H932</f>
        <v>7.3444851019341353E-2</v>
      </c>
      <c r="BQ912" s="132">
        <f t="shared" ref="BQ912" si="17728">I912/I932</f>
        <v>5.0636376077733677E-2</v>
      </c>
      <c r="BR912" s="129">
        <f t="shared" ref="BR912" si="17729">J912/J932</f>
        <v>3.9621525724423415E-2</v>
      </c>
      <c r="BS912" s="130">
        <f t="shared" ref="BS912" si="17730">K912/K932</f>
        <v>0.12408759124087591</v>
      </c>
      <c r="BT912" s="131">
        <f t="shared" ref="BT912" si="17731">L912/L932</f>
        <v>3.7302725968436153E-2</v>
      </c>
      <c r="BU912" s="129">
        <f t="shared" ref="BU912" si="17732">M912/M932</f>
        <v>0.11264</v>
      </c>
      <c r="BV912" s="133">
        <f t="shared" ref="BV912" si="17733">N912/N932</f>
        <v>6.4334790755777638E-2</v>
      </c>
      <c r="BW912" s="134">
        <f t="shared" ref="BW912" si="17734">O912/O932</f>
        <v>8.1822408182240819E-2</v>
      </c>
      <c r="BX912" s="129">
        <f t="shared" ref="BX912" si="17735">P912/P932</f>
        <v>6.9494123658661214E-2</v>
      </c>
      <c r="BY912" s="130">
        <f t="shared" ref="BY912" si="17736">Q912/Q932</f>
        <v>7.4126668560068165E-2</v>
      </c>
      <c r="BZ912" s="131">
        <f t="shared" ref="BZ912" si="17737">R912/R932</f>
        <v>7.3010464833292765E-2</v>
      </c>
      <c r="CA912" s="132">
        <f t="shared" ref="CA912" si="17738">S912/S932</f>
        <v>5.4748313440581217E-2</v>
      </c>
      <c r="CB912" s="129">
        <f t="shared" ref="CB912" si="17739">T912/T932</f>
        <v>3.6028119507908608E-2</v>
      </c>
      <c r="CC912" s="130">
        <f t="shared" ref="CC912" si="17740">U912/U932</f>
        <v>0.17931793179317931</v>
      </c>
      <c r="CD912" s="131">
        <f t="shared" ref="CD912" si="17741">V912/V932</f>
        <v>4.3255913062007247E-2</v>
      </c>
      <c r="CE912" s="132">
        <f t="shared" ref="CE912" si="17742">W912/W932</f>
        <v>7.5148809523809521E-2</v>
      </c>
      <c r="CF912" s="129">
        <f t="shared" ref="CF912" si="17743">X912/X932</f>
        <v>8.7405159332321694E-2</v>
      </c>
      <c r="CG912" s="130">
        <f t="shared" ref="CG912" si="17744">Y912/Y932</f>
        <v>9.73217653715579E-2</v>
      </c>
      <c r="CH912" s="131">
        <f t="shared" ref="CH912" si="17745">Z912/Z932</f>
        <v>8.9536138079827396E-2</v>
      </c>
      <c r="CI912" s="129">
        <f t="shared" ref="CI912" si="17746">AA912/AA932</f>
        <v>6.0435132957292505E-2</v>
      </c>
      <c r="CJ912" s="135">
        <f t="shared" ref="CJ912" si="17747">AB912/AB932</f>
        <v>6.8521854207256552E-2</v>
      </c>
      <c r="CK912" s="136">
        <f t="shared" ref="CK912" si="17748">AC912/AC932</f>
        <v>6.8733650197118745E-2</v>
      </c>
    </row>
    <row r="913" spans="1:89" ht="14" thickBot="1">
      <c r="A913" s="137" t="s">
        <v>21</v>
      </c>
      <c r="B913" s="189">
        <v>436</v>
      </c>
      <c r="C913" s="190">
        <v>343</v>
      </c>
      <c r="D913" s="191">
        <v>202</v>
      </c>
      <c r="E913" s="192">
        <v>204</v>
      </c>
      <c r="F913" s="189">
        <v>380</v>
      </c>
      <c r="G913" s="193">
        <v>267</v>
      </c>
      <c r="H913" s="191">
        <v>544</v>
      </c>
      <c r="I913" s="192">
        <v>493</v>
      </c>
      <c r="J913" s="189">
        <v>87</v>
      </c>
      <c r="K913" s="193">
        <v>191</v>
      </c>
      <c r="L913" s="191">
        <v>134</v>
      </c>
      <c r="M913" s="189">
        <v>326</v>
      </c>
      <c r="N913" s="194">
        <v>450</v>
      </c>
      <c r="O913" s="195">
        <v>607</v>
      </c>
      <c r="P913" s="189">
        <v>309</v>
      </c>
      <c r="Q913" s="193">
        <v>229</v>
      </c>
      <c r="R913" s="191">
        <v>379</v>
      </c>
      <c r="S913" s="192">
        <v>203</v>
      </c>
      <c r="T913" s="189">
        <v>31</v>
      </c>
      <c r="U913" s="193">
        <v>108</v>
      </c>
      <c r="V913" s="191">
        <v>181</v>
      </c>
      <c r="W913" s="192">
        <v>400</v>
      </c>
      <c r="X913" s="189">
        <v>226</v>
      </c>
      <c r="Y913" s="193">
        <v>241</v>
      </c>
      <c r="Z913" s="191">
        <v>444</v>
      </c>
      <c r="AA913" s="189">
        <v>368</v>
      </c>
      <c r="AB913" s="172">
        <f t="shared" si="17638"/>
        <v>3803</v>
      </c>
      <c r="AC913" s="173">
        <f t="shared" si="17639"/>
        <v>3980</v>
      </c>
      <c r="AE913" s="272" t="s">
        <v>85</v>
      </c>
      <c r="BI913" s="137" t="s">
        <v>21</v>
      </c>
      <c r="BJ913" s="129">
        <f>B913/B932</f>
        <v>8.8402270884022707E-2</v>
      </c>
      <c r="BK913" s="130">
        <f t="shared" ref="BK913" si="17749">C913/C932</f>
        <v>5.9996501661710687E-2</v>
      </c>
      <c r="BL913" s="131">
        <f t="shared" ref="BL913" si="17750">D913/D932</f>
        <v>7.2819033886085072E-2</v>
      </c>
      <c r="BM913" s="132">
        <f t="shared" ref="BM913" si="17751">E913/E932</f>
        <v>5.8503011184399198E-2</v>
      </c>
      <c r="BN913" s="129">
        <f t="shared" ref="BN913" si="17752">F913/F932</f>
        <v>7.9882278747109528E-2</v>
      </c>
      <c r="BO913" s="130">
        <f t="shared" ref="BO913" si="17753">G913/G932</f>
        <v>6.0544217687074832E-2</v>
      </c>
      <c r="BP913" s="131">
        <f t="shared" ref="BP913" si="17754">H913/H932</f>
        <v>7.1092524830109777E-2</v>
      </c>
      <c r="BQ913" s="132">
        <f t="shared" ref="BQ913" si="17755">I913/I932</f>
        <v>6.7469549746818125E-2</v>
      </c>
      <c r="BR913" s="129">
        <f t="shared" ref="BR913" si="17756">J913/J932</f>
        <v>5.1448846836191602E-2</v>
      </c>
      <c r="BS913" s="130">
        <f t="shared" ref="BS913" si="17757">K913/K932</f>
        <v>0.13941605839416057</v>
      </c>
      <c r="BT913" s="131">
        <f t="shared" ref="BT913" si="17758">L913/L932</f>
        <v>3.8450502152080346E-2</v>
      </c>
      <c r="BU913" s="129">
        <f t="shared" ref="BU913" si="17759">M913/M932</f>
        <v>0.10432</v>
      </c>
      <c r="BV913" s="133">
        <f t="shared" ref="BV913" si="17760">N913/N932</f>
        <v>7.0268582136164895E-2</v>
      </c>
      <c r="BW913" s="134">
        <f t="shared" ref="BW913" si="17761">O913/O932</f>
        <v>9.4064776073144271E-2</v>
      </c>
      <c r="BX913" s="129">
        <f t="shared" ref="BX913" si="17762">P913/P932</f>
        <v>7.8947368421052627E-2</v>
      </c>
      <c r="BY913" s="130">
        <f t="shared" ref="BY913" si="17763">Q913/Q932</f>
        <v>6.5038341380289688E-2</v>
      </c>
      <c r="BZ913" s="131">
        <f t="shared" ref="BZ913" si="17764">R913/R932</f>
        <v>9.2236553906059865E-2</v>
      </c>
      <c r="CA913" s="132">
        <f t="shared" ref="CA913" si="17765">S913/S932</f>
        <v>5.2672548002075763E-2</v>
      </c>
      <c r="CB913" s="129">
        <f t="shared" ref="CB913" si="17766">T913/T932</f>
        <v>2.7240773286467488E-2</v>
      </c>
      <c r="CC913" s="130">
        <f t="shared" ref="CC913" si="17767">U913/U932</f>
        <v>0.11881188118811881</v>
      </c>
      <c r="CD913" s="131">
        <f t="shared" ref="CD913" si="17768">V913/V932</f>
        <v>3.8568080119326657E-2</v>
      </c>
      <c r="CE913" s="132">
        <f t="shared" ref="CE913" si="17769">W913/W932</f>
        <v>9.9206349206349201E-2</v>
      </c>
      <c r="CF913" s="129">
        <f t="shared" ref="CF913" si="17770">X913/X932</f>
        <v>6.8588770864946885E-2</v>
      </c>
      <c r="CG913" s="130">
        <f t="shared" ref="CG913" si="17771">Y913/Y932</f>
        <v>9.0909090909090912E-2</v>
      </c>
      <c r="CH913" s="131">
        <f t="shared" ref="CH913" si="17772">Z913/Z932</f>
        <v>7.982740021574973E-2</v>
      </c>
      <c r="CI913" s="129">
        <f t="shared" ref="CI913" si="17773">AA913/AA932</f>
        <v>4.9422508729519206E-2</v>
      </c>
      <c r="CJ913" s="135">
        <f t="shared" ref="CJ913" si="17774">AB913/AB932</f>
        <v>6.9900378634709409E-2</v>
      </c>
      <c r="CK913" s="136">
        <f t="shared" ref="CK913" si="17775">AC913/AC932</f>
        <v>7.3320806160421498E-2</v>
      </c>
    </row>
    <row r="914" spans="1:89" ht="15" thickTop="1" thickBot="1">
      <c r="A914" s="146" t="s">
        <v>22</v>
      </c>
      <c r="B914" s="196">
        <v>385</v>
      </c>
      <c r="C914" s="197">
        <v>310</v>
      </c>
      <c r="D914" s="198">
        <v>277</v>
      </c>
      <c r="E914" s="199">
        <v>137</v>
      </c>
      <c r="F914" s="196">
        <v>321</v>
      </c>
      <c r="G914" s="200">
        <v>119</v>
      </c>
      <c r="H914" s="198">
        <v>342</v>
      </c>
      <c r="I914" s="199">
        <v>364</v>
      </c>
      <c r="J914" s="196">
        <v>80</v>
      </c>
      <c r="K914" s="200">
        <v>136</v>
      </c>
      <c r="L914" s="198">
        <v>126</v>
      </c>
      <c r="M914" s="196">
        <v>323</v>
      </c>
      <c r="N914" s="201">
        <v>419</v>
      </c>
      <c r="O914" s="202">
        <v>517</v>
      </c>
      <c r="P914" s="196">
        <v>244</v>
      </c>
      <c r="Q914" s="200">
        <v>170</v>
      </c>
      <c r="R914" s="198">
        <v>314</v>
      </c>
      <c r="S914" s="199">
        <v>168</v>
      </c>
      <c r="T914" s="196">
        <v>44</v>
      </c>
      <c r="U914" s="200">
        <v>77</v>
      </c>
      <c r="V914" s="198">
        <v>151</v>
      </c>
      <c r="W914" s="199">
        <v>302</v>
      </c>
      <c r="X914" s="196">
        <v>144</v>
      </c>
      <c r="Y914" s="200">
        <v>104</v>
      </c>
      <c r="Z914" s="198">
        <v>303</v>
      </c>
      <c r="AA914" s="196">
        <v>265</v>
      </c>
      <c r="AB914" s="172">
        <f t="shared" si="17638"/>
        <v>3150</v>
      </c>
      <c r="AC914" s="173">
        <f t="shared" si="17639"/>
        <v>2992</v>
      </c>
      <c r="AE914" s="298" t="s">
        <v>0</v>
      </c>
      <c r="AF914" s="292" t="s">
        <v>1</v>
      </c>
      <c r="AG914" s="293"/>
      <c r="AH914" s="292" t="s">
        <v>2</v>
      </c>
      <c r="AI914" s="293"/>
      <c r="AJ914" s="292" t="s">
        <v>3</v>
      </c>
      <c r="AK914" s="293"/>
      <c r="AL914" s="292" t="s">
        <v>4</v>
      </c>
      <c r="AM914" s="293"/>
      <c r="AN914" s="292" t="s">
        <v>5</v>
      </c>
      <c r="AO914" s="293"/>
      <c r="AP914" s="292" t="s">
        <v>6</v>
      </c>
      <c r="AQ914" s="293"/>
      <c r="AR914" s="292" t="s">
        <v>7</v>
      </c>
      <c r="AS914" s="293"/>
      <c r="AT914" s="292" t="s">
        <v>8</v>
      </c>
      <c r="AU914" s="293"/>
      <c r="AV914" s="292" t="s">
        <v>9</v>
      </c>
      <c r="AW914" s="293"/>
      <c r="AX914" s="292" t="s">
        <v>10</v>
      </c>
      <c r="AY914" s="293"/>
      <c r="AZ914" s="292" t="s">
        <v>11</v>
      </c>
      <c r="BA914" s="293"/>
      <c r="BB914" s="292" t="s">
        <v>12</v>
      </c>
      <c r="BC914" s="293"/>
      <c r="BD914" s="294" t="s">
        <v>40</v>
      </c>
      <c r="BE914" s="295"/>
      <c r="BF914" s="296" t="s">
        <v>41</v>
      </c>
      <c r="BG914" s="297"/>
      <c r="BI914" s="146" t="s">
        <v>22</v>
      </c>
      <c r="BJ914" s="129">
        <f>B914/B932</f>
        <v>7.806163828061638E-2</v>
      </c>
      <c r="BK914" s="130">
        <f t="shared" ref="BK914" si="17776">C914/C932</f>
        <v>5.4224243484344938E-2</v>
      </c>
      <c r="BL914" s="131">
        <f t="shared" ref="BL914" si="17777">D914/D932</f>
        <v>9.9855803893294875E-2</v>
      </c>
      <c r="BM914" s="132">
        <f t="shared" ref="BM914" si="17778">E914/E932</f>
        <v>3.9288786922856325E-2</v>
      </c>
      <c r="BN914" s="129">
        <f t="shared" ref="BN914" si="17779">F914/F932</f>
        <v>6.7479503889005671E-2</v>
      </c>
      <c r="BO914" s="130">
        <f t="shared" ref="BO914" si="17780">G914/G932</f>
        <v>2.6984126984126985E-2</v>
      </c>
      <c r="BP914" s="131">
        <f t="shared" ref="BP914" si="17781">H914/H932</f>
        <v>4.4694197595399894E-2</v>
      </c>
      <c r="BQ914" s="132">
        <f t="shared" ref="BQ914" si="17782">I914/I932</f>
        <v>4.9815245654851514E-2</v>
      </c>
      <c r="BR914" s="129">
        <f t="shared" ref="BR914" si="17783">J914/J932</f>
        <v>4.730928444707274E-2</v>
      </c>
      <c r="BS914" s="130">
        <f t="shared" ref="BS914" si="17784">K914/K932</f>
        <v>9.9270072992700728E-2</v>
      </c>
      <c r="BT914" s="131">
        <f t="shared" ref="BT914" si="17785">L914/L932</f>
        <v>3.6154949784791966E-2</v>
      </c>
      <c r="BU914" s="129">
        <f t="shared" ref="BU914" si="17786">M914/M932</f>
        <v>0.10335999999999999</v>
      </c>
      <c r="BV914" s="133">
        <f t="shared" ref="BV914" si="17787">N914/N932</f>
        <v>6.5427857589006877E-2</v>
      </c>
      <c r="BW914" s="134">
        <f t="shared" ref="BW914" si="17788">O914/O932</f>
        <v>8.0117774678444137E-2</v>
      </c>
      <c r="BX914" s="129">
        <f t="shared" ref="BX914" si="17789">P914/P932</f>
        <v>6.2340316811446091E-2</v>
      </c>
      <c r="BY914" s="130">
        <f t="shared" ref="BY914" si="17790">Q914/Q932</f>
        <v>4.8281738142573132E-2</v>
      </c>
      <c r="BZ914" s="131">
        <f t="shared" ref="BZ914" si="17791">R914/R932</f>
        <v>7.6417619858846431E-2</v>
      </c>
      <c r="CA914" s="132">
        <f t="shared" ref="CA914" si="17792">S914/S932</f>
        <v>4.3591074208614425E-2</v>
      </c>
      <c r="CB914" s="129">
        <f t="shared" ref="CB914" si="17793">T914/T932</f>
        <v>3.8664323374340948E-2</v>
      </c>
      <c r="CC914" s="130">
        <f t="shared" ref="CC914" si="17794">U914/U932</f>
        <v>8.4708470847084702E-2</v>
      </c>
      <c r="CD914" s="131">
        <f t="shared" ref="CD914" si="17795">V914/V932</f>
        <v>3.2175580652034949E-2</v>
      </c>
      <c r="CE914" s="132">
        <f t="shared" ref="CE914" si="17796">W914/W932</f>
        <v>7.4900793650793648E-2</v>
      </c>
      <c r="CF914" s="129">
        <f t="shared" ref="CF914" si="17797">X914/X932</f>
        <v>4.3702579666160847E-2</v>
      </c>
      <c r="CG914" s="130">
        <f t="shared" ref="CG914" si="17798">Y914/Y932</f>
        <v>3.9230479064503963E-2</v>
      </c>
      <c r="CH914" s="131">
        <f t="shared" ref="CH914" si="17799">Z914/Z932</f>
        <v>5.447680690399137E-2</v>
      </c>
      <c r="CI914" s="129">
        <f t="shared" ref="CI914" si="17800">AA914/AA932</f>
        <v>3.5589578297072252E-2</v>
      </c>
      <c r="CJ914" s="135">
        <f t="shared" ref="CJ914" si="17801">AB914/AB932</f>
        <v>5.7898025953019891E-2</v>
      </c>
      <c r="CK914" s="136">
        <f t="shared" ref="CK914" si="17802">AC914/AC932</f>
        <v>5.511956081205556E-2</v>
      </c>
    </row>
    <row r="915" spans="1:89" ht="15" thickTop="1" thickBot="1">
      <c r="A915" s="137" t="s">
        <v>23</v>
      </c>
      <c r="B915" s="189">
        <v>244</v>
      </c>
      <c r="C915" s="190">
        <v>306</v>
      </c>
      <c r="D915" s="191">
        <v>188</v>
      </c>
      <c r="E915" s="192">
        <v>208</v>
      </c>
      <c r="F915" s="189">
        <v>432</v>
      </c>
      <c r="G915" s="193">
        <v>213</v>
      </c>
      <c r="H915" s="191">
        <v>580</v>
      </c>
      <c r="I915" s="192">
        <v>458</v>
      </c>
      <c r="J915" s="189">
        <v>89</v>
      </c>
      <c r="K915" s="193">
        <v>139</v>
      </c>
      <c r="L915" s="191">
        <v>141</v>
      </c>
      <c r="M915" s="189">
        <v>292</v>
      </c>
      <c r="N915" s="194">
        <v>320</v>
      </c>
      <c r="O915" s="195">
        <v>601</v>
      </c>
      <c r="P915" s="189">
        <v>261</v>
      </c>
      <c r="Q915" s="193">
        <v>207</v>
      </c>
      <c r="R915" s="191">
        <v>296</v>
      </c>
      <c r="S915" s="192">
        <v>214</v>
      </c>
      <c r="T915" s="189">
        <v>41</v>
      </c>
      <c r="U915" s="193">
        <v>71</v>
      </c>
      <c r="V915" s="191">
        <v>249</v>
      </c>
      <c r="W915" s="192">
        <v>438</v>
      </c>
      <c r="X915" s="189">
        <v>221</v>
      </c>
      <c r="Y915" s="193">
        <v>160</v>
      </c>
      <c r="Z915" s="191">
        <v>405</v>
      </c>
      <c r="AA915" s="189">
        <v>484</v>
      </c>
      <c r="AB915" s="172">
        <f t="shared" si="17638"/>
        <v>3467</v>
      </c>
      <c r="AC915" s="173">
        <f t="shared" si="17639"/>
        <v>3791</v>
      </c>
      <c r="AE915" s="299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>
        <f>B915/B932</f>
        <v>4.9472830494728302E-2</v>
      </c>
      <c r="BK915" s="130">
        <f t="shared" ref="BK915" si="17803">C915/C932</f>
        <v>5.3524575826482422E-2</v>
      </c>
      <c r="BL915" s="131">
        <f t="shared" ref="BL915" si="17804">D915/D932</f>
        <v>6.7772170151405908E-2</v>
      </c>
      <c r="BM915" s="132">
        <f t="shared" ref="BM915" si="17805">E915/E932</f>
        <v>5.9650129050759969E-2</v>
      </c>
      <c r="BN915" s="129">
        <f t="shared" ref="BN915" si="17806">F915/F932</f>
        <v>9.0813537944082409E-2</v>
      </c>
      <c r="BO915" s="130">
        <f t="shared" ref="BO915" si="17807">G915/G932</f>
        <v>4.8299319727891157E-2</v>
      </c>
      <c r="BP915" s="131">
        <f t="shared" ref="BP915" si="17808">H915/H932</f>
        <v>7.5797177208572916E-2</v>
      </c>
      <c r="BQ915" s="132">
        <f t="shared" ref="BQ915" si="17809">I915/I932</f>
        <v>6.2679622280005468E-2</v>
      </c>
      <c r="BR915" s="129">
        <f t="shared" ref="BR915" si="17810">J915/J932</f>
        <v>5.2631578947368418E-2</v>
      </c>
      <c r="BS915" s="130">
        <f t="shared" ref="BS915" si="17811">K915/K932</f>
        <v>0.10145985401459855</v>
      </c>
      <c r="BT915" s="131">
        <f t="shared" ref="BT915" si="17812">L915/L932</f>
        <v>4.0459110473457675E-2</v>
      </c>
      <c r="BU915" s="129">
        <f t="shared" ref="BU915" si="17813">M915/M932</f>
        <v>9.3439999999999995E-2</v>
      </c>
      <c r="BV915" s="133">
        <f t="shared" ref="BV915" si="17814">N915/N932</f>
        <v>4.996876951905059E-2</v>
      </c>
      <c r="BW915" s="134">
        <f t="shared" ref="BW915" si="17815">O915/O932</f>
        <v>9.3134975980164264E-2</v>
      </c>
      <c r="BX915" s="129">
        <f t="shared" ref="BX915" si="17816">P915/P932</f>
        <v>6.6683699540112412E-2</v>
      </c>
      <c r="BY915" s="130">
        <f t="shared" ref="BY915" si="17817">Q915/Q932</f>
        <v>5.8790116444191992E-2</v>
      </c>
      <c r="BZ915" s="131">
        <f t="shared" ref="BZ915" si="17818">R915/R932</f>
        <v>7.2036991968848871E-2</v>
      </c>
      <c r="CA915" s="132">
        <f t="shared" ref="CA915" si="17819">S915/S932</f>
        <v>5.5526725480020758E-2</v>
      </c>
      <c r="CB915" s="129">
        <f t="shared" ref="CB915" si="17820">T915/T932</f>
        <v>3.6028119507908608E-2</v>
      </c>
      <c r="CC915" s="130">
        <f t="shared" ref="CC915" si="17821">U915/U932</f>
        <v>7.8107810781078105E-2</v>
      </c>
      <c r="CD915" s="131">
        <f t="shared" ref="CD915" si="17822">V915/V932</f>
        <v>5.30577455785212E-2</v>
      </c>
      <c r="CE915" s="132">
        <f t="shared" ref="CE915" si="17823">W915/W932</f>
        <v>0.10863095238095238</v>
      </c>
      <c r="CF915" s="129">
        <f t="shared" ref="CF915" si="17824">X915/X932</f>
        <v>6.707132018209408E-2</v>
      </c>
      <c r="CG915" s="130">
        <f t="shared" ref="CG915" si="17825">Y915/Y932</f>
        <v>6.0354583176159937E-2</v>
      </c>
      <c r="CH915" s="131">
        <f t="shared" ref="CH915" si="17826">Z915/Z932</f>
        <v>7.281553398058252E-2</v>
      </c>
      <c r="CI915" s="129">
        <f t="shared" ref="CI915" si="17827">AA915/AA932</f>
        <v>6.5001343002954612E-2</v>
      </c>
      <c r="CJ915" s="135">
        <f t="shared" ref="CJ915" si="17828">AB915/AB932</f>
        <v>6.3724589199720613E-2</v>
      </c>
      <c r="CK915" s="136">
        <f t="shared" ref="CK915" si="17829">AC915/AC932</f>
        <v>6.9838988983456765E-2</v>
      </c>
    </row>
    <row r="916" spans="1:89" ht="14" thickTop="1">
      <c r="A916" s="146" t="s">
        <v>24</v>
      </c>
      <c r="B916" s="203">
        <v>242</v>
      </c>
      <c r="C916" s="197">
        <v>235</v>
      </c>
      <c r="D916" s="198">
        <v>167</v>
      </c>
      <c r="E916" s="199">
        <v>160</v>
      </c>
      <c r="F916" s="196">
        <v>328</v>
      </c>
      <c r="G916" s="200">
        <v>171</v>
      </c>
      <c r="H916" s="198">
        <v>334</v>
      </c>
      <c r="I916" s="199">
        <v>342</v>
      </c>
      <c r="J916" s="196">
        <v>103</v>
      </c>
      <c r="K916" s="200">
        <v>82</v>
      </c>
      <c r="L916" s="198">
        <v>204</v>
      </c>
      <c r="M916" s="196">
        <v>224</v>
      </c>
      <c r="N916" s="201">
        <v>301</v>
      </c>
      <c r="O916" s="204">
        <v>351</v>
      </c>
      <c r="P916" s="196">
        <v>211</v>
      </c>
      <c r="Q916" s="200">
        <v>167</v>
      </c>
      <c r="R916" s="198">
        <v>235</v>
      </c>
      <c r="S916" s="199">
        <v>169</v>
      </c>
      <c r="T916" s="196">
        <v>63</v>
      </c>
      <c r="U916" s="200">
        <v>42</v>
      </c>
      <c r="V916" s="198">
        <v>191</v>
      </c>
      <c r="W916" s="205">
        <v>188</v>
      </c>
      <c r="X916" s="196">
        <v>131</v>
      </c>
      <c r="Y916" s="200">
        <v>73</v>
      </c>
      <c r="Z916" s="198">
        <v>299</v>
      </c>
      <c r="AA916" s="196">
        <v>341</v>
      </c>
      <c r="AB916" s="172">
        <f t="shared" si="17638"/>
        <v>2809</v>
      </c>
      <c r="AC916" s="173">
        <f t="shared" si="17639"/>
        <v>2545</v>
      </c>
      <c r="AE916" s="275" t="str">
        <f>$AE$17</f>
        <v>17:00 - 17:59</v>
      </c>
      <c r="AF916" s="126">
        <f t="shared" ref="AF916:AU918" si="17830">SUMIF($A$9:$A$32,$AE916,B$908:B$931)</f>
        <v>332</v>
      </c>
      <c r="AG916" s="186">
        <f t="shared" si="17830"/>
        <v>472</v>
      </c>
      <c r="AH916" s="127">
        <f t="shared" si="17830"/>
        <v>204</v>
      </c>
      <c r="AI916" s="180">
        <f t="shared" si="17830"/>
        <v>263</v>
      </c>
      <c r="AJ916" s="126">
        <f t="shared" si="17830"/>
        <v>300</v>
      </c>
      <c r="AK916" s="128">
        <f t="shared" si="17830"/>
        <v>415</v>
      </c>
      <c r="AL916" s="127">
        <f t="shared" si="17830"/>
        <v>588</v>
      </c>
      <c r="AM916" s="180">
        <f t="shared" si="17830"/>
        <v>597</v>
      </c>
      <c r="AN916" s="126">
        <f t="shared" si="17830"/>
        <v>181</v>
      </c>
      <c r="AO916" s="128">
        <f t="shared" si="17830"/>
        <v>40</v>
      </c>
      <c r="AP916" s="127">
        <f t="shared" si="17830"/>
        <v>378</v>
      </c>
      <c r="AQ916" s="126">
        <f t="shared" si="17830"/>
        <v>126</v>
      </c>
      <c r="AR916" s="179">
        <f t="shared" si="17830"/>
        <v>483</v>
      </c>
      <c r="AS916" s="181">
        <f t="shared" si="17830"/>
        <v>386</v>
      </c>
      <c r="AT916" s="126">
        <f t="shared" si="17830"/>
        <v>254</v>
      </c>
      <c r="AU916" s="128">
        <f t="shared" si="17830"/>
        <v>253</v>
      </c>
      <c r="AV916" s="127">
        <f t="shared" ref="AP916:BE918" si="17831">SUMIF($A$9:$A$32,$AE916,R$908:R$931)</f>
        <v>249</v>
      </c>
      <c r="AW916" s="180">
        <f t="shared" si="17831"/>
        <v>315</v>
      </c>
      <c r="AX916" s="126">
        <f t="shared" si="17831"/>
        <v>181</v>
      </c>
      <c r="AY916" s="128">
        <f t="shared" si="17831"/>
        <v>23</v>
      </c>
      <c r="AZ916" s="127">
        <f t="shared" si="17831"/>
        <v>444</v>
      </c>
      <c r="BA916" s="180">
        <f t="shared" si="17831"/>
        <v>221</v>
      </c>
      <c r="BB916" s="126">
        <f t="shared" si="17831"/>
        <v>304</v>
      </c>
      <c r="BC916" s="128">
        <f t="shared" si="17831"/>
        <v>200</v>
      </c>
      <c r="BD916" s="184">
        <f t="shared" si="17831"/>
        <v>390</v>
      </c>
      <c r="BE916" s="185">
        <f t="shared" si="17831"/>
        <v>515</v>
      </c>
      <c r="BF916" s="170">
        <f>AF916+AH916+AJ916+AL916+AN916+AP916+AR916+AT916+AV916+AX916+AZ916+BB916+BD916</f>
        <v>4288</v>
      </c>
      <c r="BG916" s="171">
        <f>AG916+AI916+AK916+AM916+AO916+AQ916+AS916+AU916+AW916+AY916+BA916+BC916+BE916</f>
        <v>3826</v>
      </c>
      <c r="BI916" s="146" t="s">
        <v>24</v>
      </c>
      <c r="BJ916" s="129">
        <f>B916/B932</f>
        <v>4.9067315490673155E-2</v>
      </c>
      <c r="BK916" s="130">
        <f t="shared" ref="BK916" si="17832">C916/C932</f>
        <v>4.1105474899422775E-2</v>
      </c>
      <c r="BL916" s="131">
        <f t="shared" ref="BL916" si="17833">D916/D932</f>
        <v>6.0201874549387163E-2</v>
      </c>
      <c r="BM916" s="132">
        <f t="shared" ref="BM916" si="17834">E916/E932</f>
        <v>4.5884714654430746E-2</v>
      </c>
      <c r="BN916" s="129">
        <f t="shared" ref="BN916" si="17835">F916/F932</f>
        <v>6.8951019550136647E-2</v>
      </c>
      <c r="BO916" s="130">
        <f t="shared" ref="BO916" si="17836">G916/G932</f>
        <v>3.8775510204081633E-2</v>
      </c>
      <c r="BP916" s="131">
        <f t="shared" ref="BP916" si="17837">H916/H932</f>
        <v>4.3648719289074753E-2</v>
      </c>
      <c r="BQ916" s="132">
        <f t="shared" ref="BQ916" si="17838">I916/I932</f>
        <v>4.6804434104283567E-2</v>
      </c>
      <c r="BR916" s="129">
        <f t="shared" ref="BR916" si="17839">J916/J932</f>
        <v>6.0910703725606148E-2</v>
      </c>
      <c r="BS916" s="130">
        <f t="shared" ref="BS916" si="17840">K916/K932</f>
        <v>5.9854014598540145E-2</v>
      </c>
      <c r="BT916" s="131">
        <f t="shared" ref="BT916" si="17841">L916/L932</f>
        <v>5.8536585365853662E-2</v>
      </c>
      <c r="BU916" s="129">
        <f t="shared" ref="BU916" si="17842">M916/M932</f>
        <v>7.1679999999999994E-2</v>
      </c>
      <c r="BV916" s="133">
        <f t="shared" ref="BV916" si="17843">N916/N932</f>
        <v>4.7001873828856962E-2</v>
      </c>
      <c r="BW916" s="134">
        <f t="shared" ref="BW916" si="17844">O916/O932</f>
        <v>5.4393305439330547E-2</v>
      </c>
      <c r="BX916" s="129">
        <f t="shared" ref="BX916" si="17845">P916/P932</f>
        <v>5.3909044455799693E-2</v>
      </c>
      <c r="BY916" s="130">
        <f t="shared" ref="BY916" si="17846">Q916/Q932</f>
        <v>4.7429707469468903E-2</v>
      </c>
      <c r="BZ916" s="131">
        <f t="shared" ref="BZ916" si="17847">R916/R932</f>
        <v>5.7191530786079338E-2</v>
      </c>
      <c r="CA916" s="132">
        <f t="shared" ref="CA916" si="17848">S916/S932</f>
        <v>4.3850544888427608E-2</v>
      </c>
      <c r="CB916" s="129">
        <f t="shared" ref="CB916" si="17849">T916/T932</f>
        <v>5.5360281195079089E-2</v>
      </c>
      <c r="CC916" s="130">
        <f t="shared" ref="CC916" si="17850">U916/U932</f>
        <v>4.6204620462046202E-2</v>
      </c>
      <c r="CD916" s="131">
        <f t="shared" ref="CD916" si="17851">V916/V932</f>
        <v>4.0698913275090558E-2</v>
      </c>
      <c r="CE916" s="132">
        <f t="shared" ref="CE916" si="17852">W916/W932</f>
        <v>4.6626984126984128E-2</v>
      </c>
      <c r="CF916" s="129">
        <f t="shared" ref="CF916" si="17853">X916/X932</f>
        <v>3.9757207890743551E-2</v>
      </c>
      <c r="CG916" s="130">
        <f t="shared" ref="CG916" si="17854">Y916/Y932</f>
        <v>2.7536778574122973E-2</v>
      </c>
      <c r="CH916" s="131">
        <f t="shared" ref="CH916" si="17855">Z916/Z932</f>
        <v>5.3757641136281911E-2</v>
      </c>
      <c r="CI916" s="129">
        <f t="shared" ref="CI916" si="17856">AA916/AA932</f>
        <v>4.5796400752081655E-2</v>
      </c>
      <c r="CJ916" s="135">
        <f t="shared" ref="CJ916" si="17857">AB916/AB932</f>
        <v>5.1630334889534245E-2</v>
      </c>
      <c r="CK916" s="136">
        <f t="shared" ref="CK916" si="17858">AC916/AC932</f>
        <v>4.6884786853837367E-2</v>
      </c>
    </row>
    <row r="917" spans="1:89">
      <c r="A917" s="137" t="s">
        <v>25</v>
      </c>
      <c r="B917" s="206">
        <v>246</v>
      </c>
      <c r="C917" s="190">
        <v>265</v>
      </c>
      <c r="D917" s="191">
        <v>130</v>
      </c>
      <c r="E917" s="192">
        <v>206</v>
      </c>
      <c r="F917" s="189">
        <v>283</v>
      </c>
      <c r="G917" s="193">
        <v>182</v>
      </c>
      <c r="H917" s="191">
        <v>418</v>
      </c>
      <c r="I917" s="192">
        <v>466</v>
      </c>
      <c r="J917" s="189">
        <v>84</v>
      </c>
      <c r="K917" s="190">
        <v>85</v>
      </c>
      <c r="L917" s="191">
        <v>145</v>
      </c>
      <c r="M917" s="189">
        <v>194</v>
      </c>
      <c r="N917" s="194">
        <v>303</v>
      </c>
      <c r="O917" s="207">
        <v>333</v>
      </c>
      <c r="P917" s="189">
        <v>177</v>
      </c>
      <c r="Q917" s="190">
        <v>203</v>
      </c>
      <c r="R917" s="191">
        <v>237</v>
      </c>
      <c r="S917" s="192">
        <v>284</v>
      </c>
      <c r="T917" s="198">
        <v>45</v>
      </c>
      <c r="U917" s="189">
        <v>72</v>
      </c>
      <c r="V917" s="191">
        <v>217</v>
      </c>
      <c r="W917" s="208">
        <v>281</v>
      </c>
      <c r="X917" s="189">
        <v>164</v>
      </c>
      <c r="Y917" s="193">
        <v>201</v>
      </c>
      <c r="Z917" s="191">
        <v>342</v>
      </c>
      <c r="AA917" s="189">
        <v>557</v>
      </c>
      <c r="AB917" s="172">
        <f t="shared" si="17638"/>
        <v>2791</v>
      </c>
      <c r="AC917" s="173">
        <f t="shared" si="17639"/>
        <v>3329</v>
      </c>
      <c r="AE917" s="277" t="str">
        <f>$AE$18</f>
        <v>18:00 - 18:59</v>
      </c>
      <c r="AF917" s="126">
        <f t="shared" si="17830"/>
        <v>387</v>
      </c>
      <c r="AG917" s="190">
        <f t="shared" si="17830"/>
        <v>449</v>
      </c>
      <c r="AH917" s="191">
        <f t="shared" si="17830"/>
        <v>141</v>
      </c>
      <c r="AI917" s="192">
        <f t="shared" si="17830"/>
        <v>242</v>
      </c>
      <c r="AJ917" s="278">
        <f t="shared" si="17830"/>
        <v>246</v>
      </c>
      <c r="AK917" s="193">
        <f t="shared" si="17830"/>
        <v>434</v>
      </c>
      <c r="AL917" s="191">
        <f t="shared" si="17830"/>
        <v>671</v>
      </c>
      <c r="AM917" s="192">
        <f t="shared" si="17830"/>
        <v>643</v>
      </c>
      <c r="AN917" s="278">
        <f t="shared" si="17830"/>
        <v>161</v>
      </c>
      <c r="AO917" s="193">
        <f t="shared" si="17830"/>
        <v>39</v>
      </c>
      <c r="AP917" s="191">
        <f t="shared" si="17831"/>
        <v>295</v>
      </c>
      <c r="AQ917" s="278">
        <f t="shared" si="17831"/>
        <v>121</v>
      </c>
      <c r="AR917" s="194">
        <f t="shared" si="17831"/>
        <v>424</v>
      </c>
      <c r="AS917" s="195">
        <f t="shared" si="17831"/>
        <v>389</v>
      </c>
      <c r="AT917" s="278">
        <f t="shared" si="17831"/>
        <v>267</v>
      </c>
      <c r="AU917" s="193">
        <f t="shared" si="17831"/>
        <v>286</v>
      </c>
      <c r="AV917" s="191">
        <f t="shared" si="17831"/>
        <v>274</v>
      </c>
      <c r="AW917" s="192">
        <f t="shared" si="17831"/>
        <v>404</v>
      </c>
      <c r="AX917" s="278">
        <f t="shared" si="17831"/>
        <v>151</v>
      </c>
      <c r="AY917" s="193">
        <f t="shared" si="17831"/>
        <v>25</v>
      </c>
      <c r="AZ917" s="191">
        <f t="shared" si="17831"/>
        <v>454</v>
      </c>
      <c r="BA917" s="192">
        <f t="shared" si="17831"/>
        <v>213</v>
      </c>
      <c r="BB917" s="278">
        <f t="shared" si="17831"/>
        <v>356</v>
      </c>
      <c r="BC917" s="193">
        <f t="shared" si="17831"/>
        <v>246</v>
      </c>
      <c r="BD917" s="191">
        <f t="shared" si="17831"/>
        <v>366</v>
      </c>
      <c r="BE917" s="278">
        <f t="shared" si="17831"/>
        <v>721</v>
      </c>
      <c r="BF917" s="172">
        <f>SUM(AF917,AH917,AJ917,AL917,AN917,AP917,AR917,AT917,AV917,AX917,AZ917,BB917,BD917)</f>
        <v>4193</v>
      </c>
      <c r="BG917" s="173">
        <f>SUM(AG917,AI917,AK917,AM917,AO917,AQ917,AS917,AU917,AW917,AY917,BA917,BC917,BE917)</f>
        <v>4212</v>
      </c>
      <c r="BI917" s="137" t="s">
        <v>25</v>
      </c>
      <c r="BJ917" s="129">
        <f>B917/B932</f>
        <v>4.9878345498783457E-2</v>
      </c>
      <c r="BK917" s="130">
        <f t="shared" ref="BK917" si="17859">C917/C932</f>
        <v>4.6352982333391642E-2</v>
      </c>
      <c r="BL917" s="131">
        <f t="shared" ref="BL917" si="17860">D917/D932</f>
        <v>4.686373467916366E-2</v>
      </c>
      <c r="BM917" s="132">
        <f t="shared" ref="BM917" si="17861">E917/E932</f>
        <v>5.907657011757958E-2</v>
      </c>
      <c r="BN917" s="129">
        <f t="shared" ref="BN917" si="17862">F917/F932</f>
        <v>5.9491276014294721E-2</v>
      </c>
      <c r="BO917" s="130">
        <f t="shared" ref="BO917" si="17863">G917/G932</f>
        <v>4.1269841269841269E-2</v>
      </c>
      <c r="BP917" s="131">
        <f t="shared" ref="BP917" si="17864">H917/H932</f>
        <v>5.4626241505488761E-2</v>
      </c>
      <c r="BQ917" s="132">
        <f t="shared" ref="BQ917" si="17865">I917/I932</f>
        <v>6.377446284384837E-2</v>
      </c>
      <c r="BR917" s="129">
        <f t="shared" ref="BR917" si="17866">J917/J932</f>
        <v>4.9674748669426373E-2</v>
      </c>
      <c r="BS917" s="130">
        <f t="shared" ref="BS917" si="17867">K917/K932</f>
        <v>6.2043795620437957E-2</v>
      </c>
      <c r="BT917" s="131">
        <f t="shared" ref="BT917" si="17868">L917/L932</f>
        <v>4.1606886657101862E-2</v>
      </c>
      <c r="BU917" s="129">
        <f t="shared" ref="BU917" si="17869">M917/M932</f>
        <v>6.2080000000000003E-2</v>
      </c>
      <c r="BV917" s="133">
        <f t="shared" ref="BV917" si="17870">N917/N932</f>
        <v>4.731417863835103E-2</v>
      </c>
      <c r="BW917" s="134">
        <f t="shared" ref="BW917" si="17871">O917/O932</f>
        <v>5.1603905160390519E-2</v>
      </c>
      <c r="BX917" s="129">
        <f t="shared" ref="BX917" si="17872">P917/P932</f>
        <v>4.5222278998467043E-2</v>
      </c>
      <c r="BY917" s="130">
        <f t="shared" ref="BY917" si="17873">Q917/Q932</f>
        <v>5.7654075546719682E-2</v>
      </c>
      <c r="BZ917" s="131">
        <f t="shared" ref="BZ917" si="17874">R917/R932</f>
        <v>5.7678267218301292E-2</v>
      </c>
      <c r="CA917" s="132">
        <f t="shared" ref="CA917" si="17875">S917/S932</f>
        <v>7.3689673066943434E-2</v>
      </c>
      <c r="CB917" s="129">
        <f t="shared" ref="CB917" si="17876">T917/T932</f>
        <v>3.9543057996485061E-2</v>
      </c>
      <c r="CC917" s="130">
        <f t="shared" ref="CC917" si="17877">U917/U932</f>
        <v>7.9207920792079209E-2</v>
      </c>
      <c r="CD917" s="131">
        <f t="shared" ref="CD917" si="17878">V917/V932</f>
        <v>4.623907948007671E-2</v>
      </c>
      <c r="CE917" s="132">
        <f t="shared" ref="CE917" si="17879">W917/W932</f>
        <v>6.969246031746032E-2</v>
      </c>
      <c r="CF917" s="129">
        <f t="shared" ref="CF917" si="17880">X917/X932</f>
        <v>4.9772382397572076E-2</v>
      </c>
      <c r="CG917" s="130">
        <f t="shared" ref="CG917" si="17881">Y917/Y932</f>
        <v>7.5820445115050927E-2</v>
      </c>
      <c r="CH917" s="131">
        <f t="shared" ref="CH917" si="17882">Z917/Z932</f>
        <v>6.1488673139158574E-2</v>
      </c>
      <c r="CI917" s="129">
        <f t="shared" ref="CI917" si="17883">AA917/AA932</f>
        <v>7.4805264571582056E-2</v>
      </c>
      <c r="CJ917" s="135">
        <f t="shared" ref="CJ917" si="17884">AB917/AB932</f>
        <v>5.1299489026945561E-2</v>
      </c>
      <c r="CK917" s="136">
        <f t="shared" ref="CK917" si="17885">AC917/AC932</f>
        <v>6.1327880328654064E-2</v>
      </c>
    </row>
    <row r="918" spans="1:89" ht="14" thickBot="1">
      <c r="A918" s="146" t="s">
        <v>26</v>
      </c>
      <c r="B918" s="203">
        <v>216</v>
      </c>
      <c r="C918" s="197">
        <v>289</v>
      </c>
      <c r="D918" s="198">
        <v>157</v>
      </c>
      <c r="E918" s="199">
        <v>203</v>
      </c>
      <c r="F918" s="196">
        <v>288</v>
      </c>
      <c r="G918" s="200">
        <v>215</v>
      </c>
      <c r="H918" s="198">
        <v>457</v>
      </c>
      <c r="I918" s="199">
        <v>369</v>
      </c>
      <c r="J918" s="196">
        <v>109</v>
      </c>
      <c r="K918" s="197">
        <v>83</v>
      </c>
      <c r="L918" s="198">
        <v>152</v>
      </c>
      <c r="M918" s="196">
        <v>214</v>
      </c>
      <c r="N918" s="201">
        <v>328</v>
      </c>
      <c r="O918" s="204">
        <v>396</v>
      </c>
      <c r="P918" s="196">
        <v>198</v>
      </c>
      <c r="Q918" s="197">
        <v>170</v>
      </c>
      <c r="R918" s="198">
        <v>264</v>
      </c>
      <c r="S918" s="199">
        <v>241</v>
      </c>
      <c r="T918" s="196">
        <v>43</v>
      </c>
      <c r="U918" s="200">
        <v>50</v>
      </c>
      <c r="V918" s="198">
        <v>205</v>
      </c>
      <c r="W918" s="205">
        <v>237</v>
      </c>
      <c r="X918" s="196">
        <v>160</v>
      </c>
      <c r="Y918" s="200">
        <v>124</v>
      </c>
      <c r="Z918" s="198">
        <v>323</v>
      </c>
      <c r="AA918" s="196">
        <v>541</v>
      </c>
      <c r="AB918" s="172">
        <f t="shared" si="17638"/>
        <v>2900</v>
      </c>
      <c r="AC918" s="173">
        <f t="shared" si="17639"/>
        <v>3132</v>
      </c>
      <c r="AE918" s="275">
        <f>$AE$19</f>
        <v>0</v>
      </c>
      <c r="AF918" s="126">
        <f t="shared" si="17830"/>
        <v>0</v>
      </c>
      <c r="AG918" s="197">
        <f t="shared" si="17830"/>
        <v>0</v>
      </c>
      <c r="AH918" s="198">
        <f t="shared" si="17830"/>
        <v>0</v>
      </c>
      <c r="AI918" s="199">
        <f t="shared" si="17830"/>
        <v>0</v>
      </c>
      <c r="AJ918" s="196">
        <f t="shared" si="17830"/>
        <v>0</v>
      </c>
      <c r="AK918" s="200">
        <f t="shared" si="17830"/>
        <v>0</v>
      </c>
      <c r="AL918" s="198">
        <f t="shared" si="17830"/>
        <v>0</v>
      </c>
      <c r="AM918" s="199">
        <f t="shared" si="17830"/>
        <v>0</v>
      </c>
      <c r="AN918" s="196">
        <f t="shared" si="17830"/>
        <v>0</v>
      </c>
      <c r="AO918" s="200">
        <f t="shared" si="17830"/>
        <v>0</v>
      </c>
      <c r="AP918" s="198">
        <f t="shared" si="17831"/>
        <v>0</v>
      </c>
      <c r="AQ918" s="196">
        <f t="shared" si="17831"/>
        <v>0</v>
      </c>
      <c r="AR918" s="201">
        <f t="shared" si="17831"/>
        <v>0</v>
      </c>
      <c r="AS918" s="202">
        <f t="shared" si="17831"/>
        <v>0</v>
      </c>
      <c r="AT918" s="196">
        <f t="shared" si="17831"/>
        <v>0</v>
      </c>
      <c r="AU918" s="200">
        <f t="shared" si="17831"/>
        <v>0</v>
      </c>
      <c r="AV918" s="198">
        <f t="shared" si="17831"/>
        <v>0</v>
      </c>
      <c r="AW918" s="199">
        <f t="shared" si="17831"/>
        <v>0</v>
      </c>
      <c r="AX918" s="196">
        <f t="shared" si="17831"/>
        <v>0</v>
      </c>
      <c r="AY918" s="200">
        <f t="shared" si="17831"/>
        <v>0</v>
      </c>
      <c r="AZ918" s="198">
        <f t="shared" si="17831"/>
        <v>0</v>
      </c>
      <c r="BA918" s="199">
        <f t="shared" si="17831"/>
        <v>0</v>
      </c>
      <c r="BB918" s="196">
        <f t="shared" si="17831"/>
        <v>0</v>
      </c>
      <c r="BC918" s="200">
        <f t="shared" si="17831"/>
        <v>0</v>
      </c>
      <c r="BD918" s="198">
        <f t="shared" si="17831"/>
        <v>0</v>
      </c>
      <c r="BE918" s="196">
        <f t="shared" si="17831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>
        <f>B918/B932</f>
        <v>4.3795620437956206E-2</v>
      </c>
      <c r="BK918" s="130">
        <f t="shared" ref="BK918" si="17886">C918/C932</f>
        <v>5.0550988280566728E-2</v>
      </c>
      <c r="BL918" s="131">
        <f t="shared" ref="BL918" si="17887">D918/D932</f>
        <v>5.6596971881759189E-2</v>
      </c>
      <c r="BM918" s="132">
        <f t="shared" ref="BM918" si="17888">E918/E932</f>
        <v>5.8216231717809007E-2</v>
      </c>
      <c r="BN918" s="129">
        <f t="shared" ref="BN918" si="17889">F918/F932</f>
        <v>6.0542358629388268E-2</v>
      </c>
      <c r="BO918" s="130">
        <f t="shared" ref="BO918" si="17890">G918/G932</f>
        <v>4.8752834467120185E-2</v>
      </c>
      <c r="BP918" s="131">
        <f t="shared" ref="BP918" si="17891">H918/H932</f>
        <v>5.9722948248823834E-2</v>
      </c>
      <c r="BQ918" s="132">
        <f t="shared" ref="BQ918" si="17892">I918/I932</f>
        <v>5.0499521007253322E-2</v>
      </c>
      <c r="BR918" s="129">
        <f t="shared" ref="BR918" si="17893">J918/J932</f>
        <v>6.4458900059136612E-2</v>
      </c>
      <c r="BS918" s="130">
        <f t="shared" ref="BS918" si="17894">K918/K932</f>
        <v>6.0583941605839416E-2</v>
      </c>
      <c r="BT918" s="131">
        <f t="shared" ref="BT918" si="17895">L918/L932</f>
        <v>4.3615494978479198E-2</v>
      </c>
      <c r="BU918" s="129">
        <f t="shared" ref="BU918" si="17896">M918/M932</f>
        <v>6.8479999999999999E-2</v>
      </c>
      <c r="BV918" s="133">
        <f t="shared" ref="BV918" si="17897">N918/N932</f>
        <v>5.1217988757026857E-2</v>
      </c>
      <c r="BW918" s="134">
        <f t="shared" ref="BW918" si="17898">O918/O932</f>
        <v>6.1366806136680614E-2</v>
      </c>
      <c r="BX918" s="129">
        <f t="shared" ref="BX918" si="17899">P918/P932</f>
        <v>5.0587634133878387E-2</v>
      </c>
      <c r="BY918" s="130">
        <f t="shared" ref="BY918" si="17900">Q918/Q932</f>
        <v>4.8281738142573132E-2</v>
      </c>
      <c r="BZ918" s="131">
        <f t="shared" ref="BZ918" si="17901">R918/R932</f>
        <v>6.4249209053297646E-2</v>
      </c>
      <c r="CA918" s="132">
        <f t="shared" ref="CA918" si="17902">S918/S932</f>
        <v>6.2532433834976642E-2</v>
      </c>
      <c r="CB918" s="129">
        <f t="shared" ref="CB918" si="17903">T918/T932</f>
        <v>3.7785588752196834E-2</v>
      </c>
      <c r="CC918" s="130">
        <f t="shared" ref="CC918" si="17904">U918/U932</f>
        <v>5.5005500550055007E-2</v>
      </c>
      <c r="CD918" s="131">
        <f t="shared" ref="CD918" si="17905">V918/V932</f>
        <v>4.3682079693160028E-2</v>
      </c>
      <c r="CE918" s="132">
        <f t="shared" ref="CE918" si="17906">W918/W932</f>
        <v>5.8779761904761904E-2</v>
      </c>
      <c r="CF918" s="129">
        <f t="shared" ref="CF918" si="17907">X918/X932</f>
        <v>4.8558421851289835E-2</v>
      </c>
      <c r="CG918" s="130">
        <f t="shared" ref="CG918" si="17908">Y918/Y932</f>
        <v>4.6774801961523955E-2</v>
      </c>
      <c r="CH918" s="131">
        <f t="shared" ref="CH918" si="17909">Z918/Z932</f>
        <v>5.8072635742538653E-2</v>
      </c>
      <c r="CI918" s="129">
        <f t="shared" ref="CI918" si="17910">AA918/AA932</f>
        <v>7.2656459844211652E-2</v>
      </c>
      <c r="CJ918" s="135">
        <f t="shared" ref="CJ918" si="17911">AB918/AB932</f>
        <v>5.3302944528177042E-2</v>
      </c>
      <c r="CK918" s="136">
        <f t="shared" ref="CK918" si="17912">AC918/AC932</f>
        <v>5.7698684646844259E-2</v>
      </c>
    </row>
    <row r="919" spans="1:89" ht="15" thickTop="1" thickBot="1">
      <c r="A919" s="137" t="s">
        <v>27</v>
      </c>
      <c r="B919" s="206">
        <v>209</v>
      </c>
      <c r="C919" s="190">
        <v>342</v>
      </c>
      <c r="D919" s="191">
        <v>140</v>
      </c>
      <c r="E919" s="192">
        <v>220</v>
      </c>
      <c r="F919" s="189">
        <v>222</v>
      </c>
      <c r="G919" s="193">
        <v>206</v>
      </c>
      <c r="H919" s="191">
        <v>428</v>
      </c>
      <c r="I919" s="192">
        <v>431</v>
      </c>
      <c r="J919" s="189">
        <v>98</v>
      </c>
      <c r="K919" s="190">
        <v>58</v>
      </c>
      <c r="L919" s="191">
        <v>224</v>
      </c>
      <c r="M919" s="189">
        <v>188</v>
      </c>
      <c r="N919" s="194">
        <v>432</v>
      </c>
      <c r="O919" s="207">
        <v>310</v>
      </c>
      <c r="P919" s="189">
        <v>207</v>
      </c>
      <c r="Q919" s="190">
        <v>180</v>
      </c>
      <c r="R919" s="191">
        <v>235</v>
      </c>
      <c r="S919" s="192">
        <v>228</v>
      </c>
      <c r="T919" s="189">
        <v>66</v>
      </c>
      <c r="U919" s="193">
        <v>36</v>
      </c>
      <c r="V919" s="191">
        <v>238</v>
      </c>
      <c r="W919" s="208">
        <v>243</v>
      </c>
      <c r="X919" s="189">
        <v>167</v>
      </c>
      <c r="Y919" s="193">
        <v>102</v>
      </c>
      <c r="Z919" s="191">
        <v>320</v>
      </c>
      <c r="AA919" s="189">
        <v>412</v>
      </c>
      <c r="AB919" s="172">
        <f t="shared" si="17638"/>
        <v>2986</v>
      </c>
      <c r="AC919" s="173">
        <f t="shared" si="17639"/>
        <v>2956</v>
      </c>
      <c r="AE919" s="269" t="s">
        <v>13</v>
      </c>
      <c r="AF919" s="20">
        <f t="shared" ref="AF919:BG919" si="17913">SUM(AF916:AF918)</f>
        <v>719</v>
      </c>
      <c r="AG919" s="21">
        <f t="shared" si="17913"/>
        <v>921</v>
      </c>
      <c r="AH919" s="20">
        <f t="shared" si="17913"/>
        <v>345</v>
      </c>
      <c r="AI919" s="21">
        <f t="shared" si="17913"/>
        <v>505</v>
      </c>
      <c r="AJ919" s="20">
        <f t="shared" si="17913"/>
        <v>546</v>
      </c>
      <c r="AK919" s="21">
        <f t="shared" si="17913"/>
        <v>849</v>
      </c>
      <c r="AL919" s="20">
        <f t="shared" si="17913"/>
        <v>1259</v>
      </c>
      <c r="AM919" s="21">
        <f t="shared" si="17913"/>
        <v>1240</v>
      </c>
      <c r="AN919" s="20">
        <f t="shared" si="17913"/>
        <v>342</v>
      </c>
      <c r="AO919" s="21">
        <f t="shared" si="17913"/>
        <v>79</v>
      </c>
      <c r="AP919" s="20">
        <f t="shared" si="17913"/>
        <v>673</v>
      </c>
      <c r="AQ919" s="21">
        <f t="shared" si="17913"/>
        <v>247</v>
      </c>
      <c r="AR919" s="20">
        <f t="shared" si="17913"/>
        <v>907</v>
      </c>
      <c r="AS919" s="21">
        <f t="shared" si="17913"/>
        <v>775</v>
      </c>
      <c r="AT919" s="20">
        <f t="shared" si="17913"/>
        <v>521</v>
      </c>
      <c r="AU919" s="21">
        <f t="shared" si="17913"/>
        <v>539</v>
      </c>
      <c r="AV919" s="20">
        <f t="shared" si="17913"/>
        <v>523</v>
      </c>
      <c r="AW919" s="21">
        <f t="shared" si="17913"/>
        <v>719</v>
      </c>
      <c r="AX919" s="20">
        <f t="shared" si="17913"/>
        <v>332</v>
      </c>
      <c r="AY919" s="21">
        <f t="shared" si="17913"/>
        <v>48</v>
      </c>
      <c r="AZ919" s="20">
        <f t="shared" si="17913"/>
        <v>898</v>
      </c>
      <c r="BA919" s="21">
        <f t="shared" si="17913"/>
        <v>434</v>
      </c>
      <c r="BB919" s="20">
        <f t="shared" si="17913"/>
        <v>660</v>
      </c>
      <c r="BC919" s="21">
        <f t="shared" si="17913"/>
        <v>446</v>
      </c>
      <c r="BD919" s="20">
        <f t="shared" si="17913"/>
        <v>756</v>
      </c>
      <c r="BE919" s="21">
        <f t="shared" si="17913"/>
        <v>1236</v>
      </c>
      <c r="BF919" s="174">
        <f t="shared" si="17913"/>
        <v>8481</v>
      </c>
      <c r="BG919" s="175">
        <f t="shared" si="17913"/>
        <v>8038</v>
      </c>
      <c r="BI919" s="137" t="s">
        <v>27</v>
      </c>
      <c r="BJ919" s="129">
        <f>B919/B932</f>
        <v>4.2376317923763181E-2</v>
      </c>
      <c r="BK919" s="130">
        <f t="shared" ref="BK919" si="17914">C919/C932</f>
        <v>5.9821584747245062E-2</v>
      </c>
      <c r="BL919" s="131">
        <f t="shared" ref="BL919" si="17915">D919/D932</f>
        <v>5.0468637346791634E-2</v>
      </c>
      <c r="BM919" s="132">
        <f t="shared" ref="BM919" si="17916">E919/E932</f>
        <v>6.3091482649842268E-2</v>
      </c>
      <c r="BN919" s="129">
        <f t="shared" ref="BN919" si="17917">F919/F932</f>
        <v>4.6668068110153456E-2</v>
      </c>
      <c r="BO919" s="130">
        <f t="shared" ref="BO919" si="17918">G919/G932</f>
        <v>4.6712018140589569E-2</v>
      </c>
      <c r="BP919" s="131">
        <f t="shared" ref="BP919" si="17919">H919/H932</f>
        <v>5.5933089388395189E-2</v>
      </c>
      <c r="BQ919" s="132">
        <f t="shared" ref="BQ919" si="17920">I919/I932</f>
        <v>5.898453537703572E-2</v>
      </c>
      <c r="BR919" s="129">
        <f t="shared" ref="BR919" si="17921">J919/J932</f>
        <v>5.7953873447664103E-2</v>
      </c>
      <c r="BS919" s="130">
        <f t="shared" ref="BS919" si="17922">K919/K932</f>
        <v>4.2335766423357665E-2</v>
      </c>
      <c r="BT919" s="131">
        <f t="shared" ref="BT919" si="17923">L919/L932</f>
        <v>6.42754662840746E-2</v>
      </c>
      <c r="BU919" s="129">
        <f t="shared" ref="BU919" si="17924">M919/M932</f>
        <v>6.0159999999999998E-2</v>
      </c>
      <c r="BV919" s="133">
        <f t="shared" ref="BV919" si="17925">N919/N932</f>
        <v>6.7457838850718307E-2</v>
      </c>
      <c r="BW919" s="134">
        <f t="shared" ref="BW919" si="17926">O919/O932</f>
        <v>4.8039671470633816E-2</v>
      </c>
      <c r="BX919" s="129">
        <f t="shared" ref="BX919" si="17927">P919/P932</f>
        <v>5.2887072049054677E-2</v>
      </c>
      <c r="BY919" s="130">
        <f t="shared" ref="BY919" si="17928">Q919/Q932</f>
        <v>5.1121840386253906E-2</v>
      </c>
      <c r="BZ919" s="131">
        <f t="shared" ref="BZ919" si="17929">R919/R932</f>
        <v>5.7191530786079338E-2</v>
      </c>
      <c r="CA919" s="132">
        <f t="shared" ref="CA919" si="17930">S919/S932</f>
        <v>5.9159314997405295E-2</v>
      </c>
      <c r="CB919" s="129">
        <f t="shared" ref="CB919" si="17931">T919/T932</f>
        <v>5.7996485061511421E-2</v>
      </c>
      <c r="CC919" s="130">
        <f t="shared" ref="CC919" si="17932">U919/U932</f>
        <v>3.9603960396039604E-2</v>
      </c>
      <c r="CD919" s="131">
        <f t="shared" ref="CD919" si="17933">V919/V932</f>
        <v>5.0713829107180905E-2</v>
      </c>
      <c r="CE919" s="132">
        <f t="shared" ref="CE919" si="17934">W919/W932</f>
        <v>6.0267857142857144E-2</v>
      </c>
      <c r="CF919" s="129">
        <f t="shared" ref="CF919" si="17935">X919/X932</f>
        <v>5.0682852807283761E-2</v>
      </c>
      <c r="CG919" s="130">
        <f t="shared" ref="CG919" si="17936">Y919/Y932</f>
        <v>3.8476046774801959E-2</v>
      </c>
      <c r="CH919" s="131">
        <f t="shared" ref="CH919" si="17937">Z919/Z932</f>
        <v>5.7533261416756562E-2</v>
      </c>
      <c r="CI919" s="129">
        <f t="shared" ref="CI919" si="17938">AA919/AA932</f>
        <v>5.5331721729787807E-2</v>
      </c>
      <c r="CJ919" s="135">
        <f t="shared" ref="CJ919" si="17939">AB919/AB932</f>
        <v>5.4883652538322981E-2</v>
      </c>
      <c r="CK919" s="136">
        <f t="shared" ref="CK919" si="17940">AC919/AC932</f>
        <v>5.4456357540252756E-2</v>
      </c>
    </row>
    <row r="920" spans="1:89" ht="14" thickTop="1">
      <c r="A920" s="146" t="s">
        <v>28</v>
      </c>
      <c r="B920" s="203">
        <v>227</v>
      </c>
      <c r="C920" s="197">
        <v>384</v>
      </c>
      <c r="D920" s="198">
        <v>121</v>
      </c>
      <c r="E920" s="199">
        <v>275</v>
      </c>
      <c r="F920" s="196">
        <v>222</v>
      </c>
      <c r="G920" s="200">
        <v>260</v>
      </c>
      <c r="H920" s="198">
        <v>482</v>
      </c>
      <c r="I920" s="199">
        <v>450</v>
      </c>
      <c r="J920" s="196">
        <v>127</v>
      </c>
      <c r="K920" s="197">
        <v>46</v>
      </c>
      <c r="L920" s="198">
        <v>275</v>
      </c>
      <c r="M920" s="196">
        <v>111</v>
      </c>
      <c r="N920" s="201">
        <v>494</v>
      </c>
      <c r="O920" s="204">
        <v>318</v>
      </c>
      <c r="P920" s="196">
        <v>277</v>
      </c>
      <c r="Q920" s="197">
        <v>191</v>
      </c>
      <c r="R920" s="198">
        <v>232</v>
      </c>
      <c r="S920" s="199">
        <v>224</v>
      </c>
      <c r="T920" s="196">
        <v>111</v>
      </c>
      <c r="U920" s="200">
        <v>24</v>
      </c>
      <c r="V920" s="198">
        <v>346</v>
      </c>
      <c r="W920" s="205">
        <v>245</v>
      </c>
      <c r="X920" s="196">
        <v>216</v>
      </c>
      <c r="Y920" s="200">
        <v>134</v>
      </c>
      <c r="Z920" s="198">
        <v>343</v>
      </c>
      <c r="AA920" s="196">
        <v>385</v>
      </c>
      <c r="AB920" s="172">
        <f t="shared" si="17638"/>
        <v>3473</v>
      </c>
      <c r="AC920" s="173">
        <f t="shared" si="17639"/>
        <v>3047</v>
      </c>
      <c r="BI920" s="146" t="s">
        <v>28</v>
      </c>
      <c r="BJ920" s="129">
        <f>B920/B932</f>
        <v>4.6025952960259527E-2</v>
      </c>
      <c r="BK920" s="130">
        <f t="shared" ref="BK920" si="17941">C920/C932</f>
        <v>6.7168095154801474E-2</v>
      </c>
      <c r="BL920" s="131">
        <f t="shared" ref="BL920" si="17942">D920/D932</f>
        <v>4.3619322278298484E-2</v>
      </c>
      <c r="BM920" s="132">
        <f t="shared" ref="BM920" si="17943">E920/E932</f>
        <v>7.8864353312302835E-2</v>
      </c>
      <c r="BN920" s="129">
        <f t="shared" ref="BN920" si="17944">F920/F932</f>
        <v>4.6668068110153456E-2</v>
      </c>
      <c r="BO920" s="130">
        <f t="shared" ref="BO920" si="17945">G920/G932</f>
        <v>5.8956916099773243E-2</v>
      </c>
      <c r="BP920" s="131">
        <f t="shared" ref="BP920" si="17946">H920/H932</f>
        <v>6.2990067956089912E-2</v>
      </c>
      <c r="BQ920" s="132">
        <f t="shared" ref="BQ920" si="17947">I920/I932</f>
        <v>6.1584781716162586E-2</v>
      </c>
      <c r="BR920" s="129">
        <f t="shared" ref="BR920" si="17948">J920/J932</f>
        <v>7.5103489059727968E-2</v>
      </c>
      <c r="BS920" s="130">
        <f t="shared" ref="BS920" si="17949">K920/K932</f>
        <v>3.3576642335766425E-2</v>
      </c>
      <c r="BT920" s="131">
        <f t="shared" ref="BT920" si="17950">L920/L932</f>
        <v>7.8909612625538014E-2</v>
      </c>
      <c r="BU920" s="129">
        <f t="shared" ref="BU920" si="17951">M920/M932</f>
        <v>3.5520000000000003E-2</v>
      </c>
      <c r="BV920" s="133">
        <f t="shared" ref="BV920" si="17952">N920/N932</f>
        <v>7.7139287945034357E-2</v>
      </c>
      <c r="BW920" s="134">
        <f t="shared" ref="BW920" si="17953">O920/O932</f>
        <v>4.9279404927940494E-2</v>
      </c>
      <c r="BX920" s="129">
        <f t="shared" ref="BX920" si="17954">P920/P932</f>
        <v>7.0771589167092488E-2</v>
      </c>
      <c r="BY920" s="130">
        <f t="shared" ref="BY920" si="17955">Q920/Q932</f>
        <v>5.4245952854302754E-2</v>
      </c>
      <c r="BZ920" s="131">
        <f t="shared" ref="BZ920" si="17956">R920/R932</f>
        <v>5.6461426137746414E-2</v>
      </c>
      <c r="CA920" s="132">
        <f t="shared" ref="CA920" si="17957">S920/S932</f>
        <v>5.8121432278152571E-2</v>
      </c>
      <c r="CB920" s="129">
        <f t="shared" ref="CB920" si="17958">T920/T932</f>
        <v>9.7539543057996489E-2</v>
      </c>
      <c r="CC920" s="130">
        <f t="shared" ref="CC920" si="17959">U920/U932</f>
        <v>2.6402640264026403E-2</v>
      </c>
      <c r="CD920" s="131">
        <f t="shared" ref="CD920" si="17960">V920/V932</f>
        <v>7.3726827189431063E-2</v>
      </c>
      <c r="CE920" s="132">
        <f t="shared" ref="CE920" si="17961">W920/W932</f>
        <v>6.0763888888888888E-2</v>
      </c>
      <c r="CF920" s="129">
        <f t="shared" ref="CF920" si="17962">X920/X932</f>
        <v>6.5553869499241274E-2</v>
      </c>
      <c r="CG920" s="130">
        <f t="shared" ref="CG920" si="17963">Y920/Y932</f>
        <v>5.0546963410033952E-2</v>
      </c>
      <c r="CH920" s="131">
        <f t="shared" ref="CH920" si="17964">Z920/Z932</f>
        <v>6.1668464581085942E-2</v>
      </c>
      <c r="CI920" s="129">
        <f t="shared" ref="CI920" si="17965">AA920/AA932</f>
        <v>5.1705613752350256E-2</v>
      </c>
      <c r="CJ920" s="135">
        <f t="shared" ref="CJ920" si="17966">AB920/AB932</f>
        <v>6.3834871153916853E-2</v>
      </c>
      <c r="CK920" s="136">
        <f t="shared" ref="CK920" si="17967">AC920/AC932</f>
        <v>5.6132788032865408E-2</v>
      </c>
    </row>
    <row r="921" spans="1:89">
      <c r="A921" s="137" t="s">
        <v>29</v>
      </c>
      <c r="B921" s="206">
        <v>214</v>
      </c>
      <c r="C921" s="190">
        <v>495</v>
      </c>
      <c r="D921" s="191">
        <v>214</v>
      </c>
      <c r="E921" s="192">
        <v>258</v>
      </c>
      <c r="F921" s="189">
        <v>305</v>
      </c>
      <c r="G921" s="193">
        <v>359</v>
      </c>
      <c r="H921" s="191">
        <v>512</v>
      </c>
      <c r="I921" s="192">
        <v>529</v>
      </c>
      <c r="J921" s="189">
        <v>182</v>
      </c>
      <c r="K921" s="190">
        <v>48</v>
      </c>
      <c r="L921" s="191">
        <v>303</v>
      </c>
      <c r="M921" s="189">
        <v>110</v>
      </c>
      <c r="N921" s="194">
        <v>372</v>
      </c>
      <c r="O921" s="207">
        <v>316</v>
      </c>
      <c r="P921" s="189">
        <v>322</v>
      </c>
      <c r="Q921" s="190">
        <v>227</v>
      </c>
      <c r="R921" s="191">
        <v>259</v>
      </c>
      <c r="S921" s="192">
        <v>281</v>
      </c>
      <c r="T921" s="189">
        <v>121</v>
      </c>
      <c r="U921" s="193">
        <v>23</v>
      </c>
      <c r="V921" s="191">
        <v>419</v>
      </c>
      <c r="W921" s="208">
        <v>230</v>
      </c>
      <c r="X921" s="189">
        <v>264</v>
      </c>
      <c r="Y921" s="193">
        <v>127</v>
      </c>
      <c r="Z921" s="191">
        <v>410</v>
      </c>
      <c r="AA921" s="189">
        <v>571</v>
      </c>
      <c r="AB921" s="172">
        <f t="shared" si="17638"/>
        <v>3897</v>
      </c>
      <c r="AC921" s="173">
        <f t="shared" si="17639"/>
        <v>3574</v>
      </c>
      <c r="BI921" s="137" t="s">
        <v>29</v>
      </c>
      <c r="BJ921" s="129">
        <f>B921/B932</f>
        <v>4.3390105433901052E-2</v>
      </c>
      <c r="BK921" s="130">
        <f t="shared" ref="BK921" si="17968">C921/C932</f>
        <v>8.6583872660486269E-2</v>
      </c>
      <c r="BL921" s="131">
        <f t="shared" ref="BL921" si="17969">D921/D932</f>
        <v>7.714491708723864E-2</v>
      </c>
      <c r="BM921" s="132">
        <f t="shared" ref="BM921" si="17970">E921/E932</f>
        <v>7.3989102380269567E-2</v>
      </c>
      <c r="BN921" s="129">
        <f t="shared" ref="BN921" si="17971">F921/F932</f>
        <v>6.4116039520706325E-2</v>
      </c>
      <c r="BO921" s="130">
        <f t="shared" ref="BO921" si="17972">G921/G932</f>
        <v>8.1405895691609984E-2</v>
      </c>
      <c r="BP921" s="131">
        <f t="shared" ref="BP921" si="17973">H921/H932</f>
        <v>6.6910611604809198E-2</v>
      </c>
      <c r="BQ921" s="132">
        <f t="shared" ref="BQ921" si="17974">I921/I932</f>
        <v>7.2396332284111131E-2</v>
      </c>
      <c r="BR921" s="129">
        <f t="shared" ref="BR921" si="17975">J921/J932</f>
        <v>0.10762862211709048</v>
      </c>
      <c r="BS921" s="130">
        <f t="shared" ref="BS921" si="17976">K921/K932</f>
        <v>3.5036496350364967E-2</v>
      </c>
      <c r="BT921" s="131">
        <f t="shared" ref="BT921" si="17977">L921/L932</f>
        <v>8.6944045911047346E-2</v>
      </c>
      <c r="BU921" s="129">
        <f t="shared" ref="BU921" si="17978">M921/M932</f>
        <v>3.5200000000000002E-2</v>
      </c>
      <c r="BV921" s="133">
        <f t="shared" ref="BV921" si="17979">N921/N932</f>
        <v>5.8088694565896312E-2</v>
      </c>
      <c r="BW921" s="134">
        <f t="shared" ref="BW921" si="17980">O921/O932</f>
        <v>4.8969471563613823E-2</v>
      </c>
      <c r="BX921" s="129">
        <f t="shared" ref="BX921" si="17981">P921/P932</f>
        <v>8.2268778742973933E-2</v>
      </c>
      <c r="BY921" s="130">
        <f t="shared" ref="BY921" si="17982">Q921/Q932</f>
        <v>6.447032093155354E-2</v>
      </c>
      <c r="BZ921" s="131">
        <f t="shared" ref="BZ921" si="17983">R921/R932</f>
        <v>6.3032367972742753E-2</v>
      </c>
      <c r="CA921" s="132">
        <f t="shared" ref="CA921" si="17984">S921/S932</f>
        <v>7.2911261027503893E-2</v>
      </c>
      <c r="CB921" s="129">
        <f t="shared" ref="CB921" si="17985">T921/T932</f>
        <v>0.10632688927943761</v>
      </c>
      <c r="CC921" s="130">
        <f t="shared" ref="CC921" si="17986">U921/U932</f>
        <v>2.5302530253025302E-2</v>
      </c>
      <c r="CD921" s="131">
        <f t="shared" ref="CD921" si="17987">V921/V932</f>
        <v>8.9281909226507569E-2</v>
      </c>
      <c r="CE921" s="132">
        <f t="shared" ref="CE921" si="17988">W921/W932</f>
        <v>5.7043650793650792E-2</v>
      </c>
      <c r="CF921" s="129">
        <f t="shared" ref="CF921" si="17989">X921/X932</f>
        <v>8.012139605462823E-2</v>
      </c>
      <c r="CG921" s="130">
        <f t="shared" ref="CG921" si="17990">Y921/Y932</f>
        <v>4.7906450396076952E-2</v>
      </c>
      <c r="CH921" s="131">
        <f t="shared" ref="CH921" si="17991">Z921/Z932</f>
        <v>7.3714491190219347E-2</v>
      </c>
      <c r="CI921" s="129">
        <f t="shared" ref="CI921" si="17992">AA921/AA932</f>
        <v>7.6685468708031154E-2</v>
      </c>
      <c r="CJ921" s="135">
        <f t="shared" ref="CJ921" si="17993">AB921/AB932</f>
        <v>7.1628129250450312E-2</v>
      </c>
      <c r="CK921" s="136">
        <f t="shared" ref="CK921" si="17994">AC921/AC932</f>
        <v>6.5841347039534287E-2</v>
      </c>
    </row>
    <row r="922" spans="1:89">
      <c r="A922" s="146" t="s">
        <v>30</v>
      </c>
      <c r="B922" s="203">
        <v>332</v>
      </c>
      <c r="C922" s="197">
        <v>472</v>
      </c>
      <c r="D922" s="198">
        <v>204</v>
      </c>
      <c r="E922" s="199">
        <v>263</v>
      </c>
      <c r="F922" s="196">
        <v>300</v>
      </c>
      <c r="G922" s="200">
        <v>415</v>
      </c>
      <c r="H922" s="198">
        <v>588</v>
      </c>
      <c r="I922" s="199">
        <v>597</v>
      </c>
      <c r="J922" s="196">
        <v>181</v>
      </c>
      <c r="K922" s="197">
        <v>40</v>
      </c>
      <c r="L922" s="198">
        <v>378</v>
      </c>
      <c r="M922" s="196">
        <v>126</v>
      </c>
      <c r="N922" s="201">
        <v>483</v>
      </c>
      <c r="O922" s="204">
        <v>386</v>
      </c>
      <c r="P922" s="196">
        <v>254</v>
      </c>
      <c r="Q922" s="197">
        <v>253</v>
      </c>
      <c r="R922" s="198">
        <v>249</v>
      </c>
      <c r="S922" s="199">
        <v>315</v>
      </c>
      <c r="T922" s="196">
        <v>181</v>
      </c>
      <c r="U922" s="200">
        <v>23</v>
      </c>
      <c r="V922" s="198">
        <v>444</v>
      </c>
      <c r="W922" s="205">
        <v>221</v>
      </c>
      <c r="X922" s="196">
        <v>304</v>
      </c>
      <c r="Y922" s="200">
        <v>200</v>
      </c>
      <c r="Z922" s="198">
        <v>390</v>
      </c>
      <c r="AA922" s="196">
        <v>515</v>
      </c>
      <c r="AB922" s="172">
        <f t="shared" si="17638"/>
        <v>4288</v>
      </c>
      <c r="AC922" s="173">
        <f t="shared" si="17639"/>
        <v>3826</v>
      </c>
      <c r="BI922" s="146" t="s">
        <v>30</v>
      </c>
      <c r="BJ922" s="129">
        <f>B922/B932</f>
        <v>6.7315490673154912E-2</v>
      </c>
      <c r="BK922" s="130">
        <f t="shared" ref="BK922" si="17995">C922/C932</f>
        <v>8.2560783627776801E-2</v>
      </c>
      <c r="BL922" s="131">
        <f t="shared" ref="BL922" si="17996">D922/D932</f>
        <v>7.3540014419610666E-2</v>
      </c>
      <c r="BM922" s="132">
        <f t="shared" ref="BM922" si="17997">E922/E932</f>
        <v>7.5422999713220529E-2</v>
      </c>
      <c r="BN922" s="129">
        <f t="shared" ref="BN922" si="17998">F922/F932</f>
        <v>6.3064956905612785E-2</v>
      </c>
      <c r="BO922" s="130">
        <f t="shared" ref="BO922" si="17999">G922/G932</f>
        <v>9.4104308390022678E-2</v>
      </c>
      <c r="BP922" s="131">
        <f t="shared" ref="BP922" si="18000">H922/H932</f>
        <v>7.6842655514898064E-2</v>
      </c>
      <c r="BQ922" s="132">
        <f t="shared" ref="BQ922" si="18001">I922/I932</f>
        <v>8.1702477076775692E-2</v>
      </c>
      <c r="BR922" s="129">
        <f t="shared" ref="BR922" si="18002">J922/J932</f>
        <v>0.10703725606150206</v>
      </c>
      <c r="BS922" s="130">
        <f t="shared" ref="BS922" si="18003">K922/K932</f>
        <v>2.9197080291970802E-2</v>
      </c>
      <c r="BT922" s="131">
        <f t="shared" ref="BT922" si="18004">L922/L932</f>
        <v>0.10846484935437589</v>
      </c>
      <c r="BU922" s="129">
        <f t="shared" ref="BU922" si="18005">M922/M932</f>
        <v>4.0320000000000002E-2</v>
      </c>
      <c r="BV922" s="133">
        <f t="shared" ref="BV922" si="18006">N922/N932</f>
        <v>7.5421611492816995E-2</v>
      </c>
      <c r="BW922" s="134">
        <f t="shared" ref="BW922" si="18007">O922/O932</f>
        <v>5.9817139315047264E-2</v>
      </c>
      <c r="BX922" s="129">
        <f t="shared" ref="BX922" si="18008">P922/P932</f>
        <v>6.4895247828308633E-2</v>
      </c>
      <c r="BY922" s="130">
        <f t="shared" ref="BY922" si="18009">Q922/Q932</f>
        <v>7.1854586765123546E-2</v>
      </c>
      <c r="BZ922" s="131">
        <f t="shared" ref="BZ922" si="18010">R922/R932</f>
        <v>6.0598685811633003E-2</v>
      </c>
      <c r="CA922" s="132">
        <f t="shared" ref="CA922" si="18011">S922/S932</f>
        <v>8.1733264141152048E-2</v>
      </c>
      <c r="CB922" s="129">
        <f t="shared" ref="CB922" si="18012">T922/T932</f>
        <v>0.15905096660808435</v>
      </c>
      <c r="CC922" s="130">
        <f t="shared" ref="CC922" si="18013">U922/U932</f>
        <v>2.5302530253025302E-2</v>
      </c>
      <c r="CD922" s="131">
        <f t="shared" ref="CD922" si="18014">V922/V932</f>
        <v>9.460899211591732E-2</v>
      </c>
      <c r="CE922" s="132">
        <f t="shared" ref="CE922" si="18015">W922/W932</f>
        <v>5.4811507936507936E-2</v>
      </c>
      <c r="CF922" s="129">
        <f t="shared" ref="CF922" si="18016">X922/X932</f>
        <v>9.2261001517450689E-2</v>
      </c>
      <c r="CG922" s="130">
        <f t="shared" ref="CG922" si="18017">Y922/Y932</f>
        <v>7.5443228970199921E-2</v>
      </c>
      <c r="CH922" s="131">
        <f t="shared" ref="CH922" si="18018">Z922/Z932</f>
        <v>7.0118662351672065E-2</v>
      </c>
      <c r="CI922" s="129">
        <f t="shared" ref="CI922" si="18019">AA922/AA932</f>
        <v>6.916465216223476E-2</v>
      </c>
      <c r="CJ922" s="135">
        <f t="shared" ref="CJ922" si="18020">AB922/AB932</f>
        <v>7.8814836598904536E-2</v>
      </c>
      <c r="CK922" s="136">
        <f t="shared" ref="CK922" si="18021">AC922/AC932</f>
        <v>7.048376994215394E-2</v>
      </c>
    </row>
    <row r="923" spans="1:89">
      <c r="A923" s="137" t="s">
        <v>31</v>
      </c>
      <c r="B923" s="206">
        <v>387</v>
      </c>
      <c r="C923" s="190">
        <v>449</v>
      </c>
      <c r="D923" s="191">
        <v>141</v>
      </c>
      <c r="E923" s="192">
        <v>242</v>
      </c>
      <c r="F923" s="189">
        <v>246</v>
      </c>
      <c r="G923" s="193">
        <v>434</v>
      </c>
      <c r="H923" s="191">
        <v>671</v>
      </c>
      <c r="I923" s="192">
        <v>643</v>
      </c>
      <c r="J923" s="189">
        <v>161</v>
      </c>
      <c r="K923" s="190">
        <v>39</v>
      </c>
      <c r="L923" s="191">
        <v>295</v>
      </c>
      <c r="M923" s="189">
        <v>121</v>
      </c>
      <c r="N923" s="194">
        <v>424</v>
      </c>
      <c r="O923" s="207">
        <v>389</v>
      </c>
      <c r="P923" s="189">
        <v>267</v>
      </c>
      <c r="Q923" s="190">
        <v>286</v>
      </c>
      <c r="R923" s="191">
        <v>274</v>
      </c>
      <c r="S923" s="192">
        <v>404</v>
      </c>
      <c r="T923" s="189">
        <v>151</v>
      </c>
      <c r="U923" s="193">
        <v>25</v>
      </c>
      <c r="V923" s="191">
        <v>454</v>
      </c>
      <c r="W923" s="208">
        <v>213</v>
      </c>
      <c r="X923" s="189">
        <v>356</v>
      </c>
      <c r="Y923" s="193">
        <v>246</v>
      </c>
      <c r="Z923" s="191">
        <v>366</v>
      </c>
      <c r="AA923" s="189">
        <v>721</v>
      </c>
      <c r="AB923" s="172">
        <f t="shared" si="17638"/>
        <v>4193</v>
      </c>
      <c r="AC923" s="173">
        <f t="shared" si="17639"/>
        <v>4212</v>
      </c>
      <c r="BI923" s="137" t="s">
        <v>31</v>
      </c>
      <c r="BJ923" s="129">
        <f>B923/B932</f>
        <v>7.8467153284671534E-2</v>
      </c>
      <c r="BK923" s="130">
        <f t="shared" ref="BK923" si="18022">C923/C932</f>
        <v>7.8537694595067348E-2</v>
      </c>
      <c r="BL923" s="131">
        <f t="shared" ref="BL923" si="18023">D923/D932</f>
        <v>5.0829127613554431E-2</v>
      </c>
      <c r="BM923" s="132">
        <f t="shared" ref="BM923" si="18024">E923/E932</f>
        <v>6.9400630914826497E-2</v>
      </c>
      <c r="BN923" s="129">
        <f t="shared" ref="BN923" si="18025">F923/F932</f>
        <v>5.1713264662602482E-2</v>
      </c>
      <c r="BO923" s="130">
        <f t="shared" ref="BO923" si="18026">G923/G932</f>
        <v>9.841269841269841E-2</v>
      </c>
      <c r="BP923" s="131">
        <f t="shared" ref="BP923" si="18027">H923/H932</f>
        <v>8.7689492943021433E-2</v>
      </c>
      <c r="BQ923" s="132">
        <f t="shared" ref="BQ923" si="18028">I923/I932</f>
        <v>8.7997810318872313E-2</v>
      </c>
      <c r="BR923" s="129">
        <f t="shared" ref="BR923" si="18029">J923/J932</f>
        <v>9.5209934949733885E-2</v>
      </c>
      <c r="BS923" s="130">
        <f t="shared" ref="BS923" si="18030">K923/K932</f>
        <v>2.8467153284671531E-2</v>
      </c>
      <c r="BT923" s="131">
        <f t="shared" ref="BT923" si="18031">L923/L932</f>
        <v>8.4648493543758974E-2</v>
      </c>
      <c r="BU923" s="129">
        <f t="shared" ref="BU923" si="18032">M923/M932</f>
        <v>3.8719999999999997E-2</v>
      </c>
      <c r="BV923" s="133">
        <f t="shared" ref="BV923" si="18033">N923/N932</f>
        <v>6.6208619612742034E-2</v>
      </c>
      <c r="BW923" s="134">
        <f t="shared" ref="BW923" si="18034">O923/O932</f>
        <v>6.0282039361537268E-2</v>
      </c>
      <c r="BX923" s="129">
        <f t="shared" ref="BX923" si="18035">P923/P932</f>
        <v>6.8216658150229939E-2</v>
      </c>
      <c r="BY923" s="130">
        <f t="shared" ref="BY923" si="18036">Q923/Q932</f>
        <v>8.122692416927009E-2</v>
      </c>
      <c r="BZ923" s="131">
        <f t="shared" ref="BZ923" si="18037">R923/R932</f>
        <v>6.6682891214407403E-2</v>
      </c>
      <c r="CA923" s="132">
        <f t="shared" ref="CA923" si="18038">S923/S932</f>
        <v>0.10482615464452517</v>
      </c>
      <c r="CB923" s="129">
        <f t="shared" ref="CB923" si="18039">T923/T932</f>
        <v>0.13268892794376097</v>
      </c>
      <c r="CC923" s="130">
        <f t="shared" ref="CC923" si="18040">U923/U932</f>
        <v>2.7502750275027504E-2</v>
      </c>
      <c r="CD923" s="131">
        <f t="shared" ref="CD923" si="18041">V923/V932</f>
        <v>9.6739825271681221E-2</v>
      </c>
      <c r="CE923" s="132">
        <f t="shared" ref="CE923" si="18042">W923/W932</f>
        <v>5.2827380952380952E-2</v>
      </c>
      <c r="CF923" s="129">
        <f t="shared" ref="CF923" si="18043">X923/X932</f>
        <v>0.10804248861911987</v>
      </c>
      <c r="CG923" s="130">
        <f t="shared" ref="CG923" si="18044">Y923/Y932</f>
        <v>9.2795171633345913E-2</v>
      </c>
      <c r="CH923" s="131">
        <f t="shared" ref="CH923" si="18045">Z923/Z932</f>
        <v>6.5803667745415323E-2</v>
      </c>
      <c r="CI923" s="129">
        <f t="shared" ref="CI923" si="18046">AA923/AA932</f>
        <v>9.6830513027128653E-2</v>
      </c>
      <c r="CJ923" s="135">
        <f t="shared" ref="CJ923" si="18047">AB923/AB932</f>
        <v>7.7068705657464251E-2</v>
      </c>
      <c r="CK923" s="136">
        <f t="shared" ref="CK923" si="18048">AC923/AC932</f>
        <v>7.7594782800928491E-2</v>
      </c>
    </row>
    <row r="924" spans="1:89">
      <c r="A924" s="146" t="s">
        <v>32</v>
      </c>
      <c r="B924" s="203">
        <v>432</v>
      </c>
      <c r="C924" s="197">
        <v>572</v>
      </c>
      <c r="D924" s="198">
        <v>100</v>
      </c>
      <c r="E924" s="199">
        <v>296</v>
      </c>
      <c r="F924" s="196">
        <v>166</v>
      </c>
      <c r="G924" s="200">
        <v>567</v>
      </c>
      <c r="H924" s="198">
        <v>552</v>
      </c>
      <c r="I924" s="199">
        <v>671</v>
      </c>
      <c r="J924" s="196">
        <v>102</v>
      </c>
      <c r="K924" s="197">
        <v>36</v>
      </c>
      <c r="L924" s="198">
        <v>278</v>
      </c>
      <c r="M924" s="196">
        <v>101</v>
      </c>
      <c r="N924" s="201">
        <v>508</v>
      </c>
      <c r="O924" s="204">
        <v>398</v>
      </c>
      <c r="P924" s="196">
        <v>283</v>
      </c>
      <c r="Q924" s="197">
        <v>319</v>
      </c>
      <c r="R924" s="198">
        <v>230</v>
      </c>
      <c r="S924" s="199">
        <v>379</v>
      </c>
      <c r="T924" s="196">
        <v>96</v>
      </c>
      <c r="U924" s="200">
        <v>16</v>
      </c>
      <c r="V924" s="198">
        <v>710</v>
      </c>
      <c r="W924" s="205">
        <v>202</v>
      </c>
      <c r="X924" s="196">
        <v>202</v>
      </c>
      <c r="Y924" s="200">
        <v>239</v>
      </c>
      <c r="Z924" s="198">
        <v>260</v>
      </c>
      <c r="AA924" s="196">
        <v>776</v>
      </c>
      <c r="AB924" s="172">
        <f t="shared" si="17638"/>
        <v>3919</v>
      </c>
      <c r="AC924" s="173">
        <f t="shared" si="17639"/>
        <v>4572</v>
      </c>
      <c r="BI924" s="146" t="s">
        <v>32</v>
      </c>
      <c r="BJ924" s="129">
        <f>B924/B932</f>
        <v>8.7591240875912413E-2</v>
      </c>
      <c r="BK924" s="130">
        <f t="shared" ref="BK924" si="18049">C924/C932</f>
        <v>0.10005247507433969</v>
      </c>
      <c r="BL924" s="131">
        <f t="shared" ref="BL924" si="18050">D924/D932</f>
        <v>3.6049026676279738E-2</v>
      </c>
      <c r="BM924" s="132">
        <f t="shared" ref="BM924" si="18051">E924/E932</f>
        <v>8.488672211069688E-2</v>
      </c>
      <c r="BN924" s="129">
        <f t="shared" ref="BN924" si="18052">F924/F932</f>
        <v>3.4895942821105738E-2</v>
      </c>
      <c r="BO924" s="130">
        <f t="shared" ref="BO924" si="18053">G924/G932</f>
        <v>0.12857142857142856</v>
      </c>
      <c r="BP924" s="131">
        <f t="shared" ref="BP924" si="18054">H924/H932</f>
        <v>7.2138003136434925E-2</v>
      </c>
      <c r="BQ924" s="132">
        <f t="shared" ref="BQ924" si="18055">I924/I932</f>
        <v>9.1829752292322431E-2</v>
      </c>
      <c r="BR924" s="129">
        <f t="shared" ref="BR924" si="18056">J924/J932</f>
        <v>6.0319337670017743E-2</v>
      </c>
      <c r="BS924" s="130">
        <f t="shared" ref="BS924" si="18057">K924/K932</f>
        <v>2.6277372262773723E-2</v>
      </c>
      <c r="BT924" s="131">
        <f t="shared" ref="BT924" si="18058">L924/L932</f>
        <v>7.9770444763271164E-2</v>
      </c>
      <c r="BU924" s="129">
        <f t="shared" ref="BU924" si="18059">M924/M932</f>
        <v>3.2320000000000002E-2</v>
      </c>
      <c r="BV924" s="133">
        <f t="shared" ref="BV924" si="18060">N924/N932</f>
        <v>7.9325421611492822E-2</v>
      </c>
      <c r="BW924" s="134">
        <f t="shared" ref="BW924" si="18061">O924/O932</f>
        <v>6.1676739501007286E-2</v>
      </c>
      <c r="BX924" s="129">
        <f t="shared" ref="BX924" si="18062">P924/P932</f>
        <v>7.2304547777210015E-2</v>
      </c>
      <c r="BY924" s="130">
        <f t="shared" ref="BY924" si="18063">Q924/Q932</f>
        <v>9.0599261573416648E-2</v>
      </c>
      <c r="BZ924" s="131">
        <f t="shared" ref="BZ924" si="18064">R924/R932</f>
        <v>5.5974689705524459E-2</v>
      </c>
      <c r="CA924" s="132">
        <f t="shared" ref="CA924" si="18065">S924/S932</f>
        <v>9.8339387649195642E-2</v>
      </c>
      <c r="CB924" s="129">
        <f t="shared" ref="CB924" si="18066">T924/T932</f>
        <v>8.43585237258348E-2</v>
      </c>
      <c r="CC924" s="130">
        <f t="shared" ref="CC924" si="18067">U924/U932</f>
        <v>1.7601760176017601E-2</v>
      </c>
      <c r="CD924" s="131">
        <f t="shared" ref="CD924" si="18068">V924/V932</f>
        <v>0.15128915405923715</v>
      </c>
      <c r="CE924" s="132">
        <f t="shared" ref="CE924" si="18069">W924/W932</f>
        <v>5.0099206349206352E-2</v>
      </c>
      <c r="CF924" s="129">
        <f t="shared" ref="CF924" si="18070">X924/X932</f>
        <v>6.1305007587253414E-2</v>
      </c>
      <c r="CG924" s="130">
        <f t="shared" ref="CG924" si="18071">Y924/Y932</f>
        <v>9.0154658619388914E-2</v>
      </c>
      <c r="CH924" s="131">
        <f t="shared" ref="CH924" si="18072">Z924/Z932</f>
        <v>4.6745774901114708E-2</v>
      </c>
      <c r="CI924" s="129">
        <f t="shared" ref="CI924" si="18073">AA924/AA932</f>
        <v>0.10421702927746442</v>
      </c>
      <c r="CJ924" s="135">
        <f t="shared" ref="CJ924" si="18074">AB924/AB932</f>
        <v>7.2032496415836492E-2</v>
      </c>
      <c r="CK924" s="136">
        <f t="shared" ref="CK924" si="18075">AC924/AC932</f>
        <v>8.4226815518956555E-2</v>
      </c>
    </row>
    <row r="925" spans="1:89">
      <c r="A925" s="137" t="s">
        <v>33</v>
      </c>
      <c r="B925" s="206">
        <v>173</v>
      </c>
      <c r="C925" s="190">
        <v>559</v>
      </c>
      <c r="D925" s="191">
        <v>44</v>
      </c>
      <c r="E925" s="192">
        <v>299</v>
      </c>
      <c r="F925" s="189">
        <v>99</v>
      </c>
      <c r="G925" s="193">
        <v>445</v>
      </c>
      <c r="H925" s="191">
        <v>246</v>
      </c>
      <c r="I925" s="192">
        <v>509</v>
      </c>
      <c r="J925" s="189">
        <v>97</v>
      </c>
      <c r="K925" s="190">
        <v>37</v>
      </c>
      <c r="L925" s="191">
        <v>386</v>
      </c>
      <c r="M925" s="189">
        <v>93</v>
      </c>
      <c r="N925" s="194">
        <v>485</v>
      </c>
      <c r="O925" s="207">
        <v>268</v>
      </c>
      <c r="P925" s="189">
        <v>186</v>
      </c>
      <c r="Q925" s="190">
        <v>244</v>
      </c>
      <c r="R925" s="191">
        <v>159</v>
      </c>
      <c r="S925" s="192">
        <v>193</v>
      </c>
      <c r="T925" s="189">
        <v>35</v>
      </c>
      <c r="U925" s="193">
        <v>12</v>
      </c>
      <c r="V925" s="191">
        <v>353</v>
      </c>
      <c r="W925" s="208">
        <v>116</v>
      </c>
      <c r="X925" s="189">
        <v>85</v>
      </c>
      <c r="Y925" s="193">
        <v>119</v>
      </c>
      <c r="Z925" s="191">
        <v>191</v>
      </c>
      <c r="AA925" s="189">
        <v>427</v>
      </c>
      <c r="AB925" s="172">
        <f t="shared" si="17638"/>
        <v>2539</v>
      </c>
      <c r="AC925" s="173">
        <f t="shared" si="17639"/>
        <v>3321</v>
      </c>
      <c r="BI925" s="137" t="s">
        <v>33</v>
      </c>
      <c r="BJ925" s="129">
        <f>B925/B932</f>
        <v>3.5077047850770482E-2</v>
      </c>
      <c r="BK925" s="130">
        <f t="shared" ref="BK925" si="18076">C925/C932</f>
        <v>9.7778555186286517E-2</v>
      </c>
      <c r="BL925" s="131">
        <f t="shared" ref="BL925" si="18077">D925/D932</f>
        <v>1.5861571737563085E-2</v>
      </c>
      <c r="BM925" s="132">
        <f t="shared" ref="BM925" si="18078">E925/E932</f>
        <v>8.5747060510467446E-2</v>
      </c>
      <c r="BN925" s="129">
        <f t="shared" ref="BN925" si="18079">F925/F932</f>
        <v>2.0811435778852218E-2</v>
      </c>
      <c r="BO925" s="130">
        <f t="shared" ref="BO925" si="18080">G925/G932</f>
        <v>0.10090702947845805</v>
      </c>
      <c r="BP925" s="131">
        <f t="shared" ref="BP925" si="18081">H925/H932</f>
        <v>3.214845791949817E-2</v>
      </c>
      <c r="BQ925" s="132">
        <f t="shared" ref="BQ925" si="18082">I925/I932</f>
        <v>6.9659230874503902E-2</v>
      </c>
      <c r="BR925" s="129">
        <f t="shared" ref="BR925" si="18083">J925/J932</f>
        <v>5.7362507392075691E-2</v>
      </c>
      <c r="BS925" s="130">
        <f t="shared" ref="BS925" si="18084">K925/K932</f>
        <v>2.7007299270072994E-2</v>
      </c>
      <c r="BT925" s="131">
        <f t="shared" ref="BT925" si="18085">L925/L932</f>
        <v>0.11076040172166428</v>
      </c>
      <c r="BU925" s="129">
        <f t="shared" ref="BU925" si="18086">M925/M932</f>
        <v>2.9760000000000002E-2</v>
      </c>
      <c r="BV925" s="133">
        <f t="shared" ref="BV925" si="18087">N925/N932</f>
        <v>7.573391630231105E-2</v>
      </c>
      <c r="BW925" s="134">
        <f t="shared" ref="BW925" si="18088">O925/O932</f>
        <v>4.1531070819773745E-2</v>
      </c>
      <c r="BX925" s="129">
        <f t="shared" ref="BX925" si="18089">P925/P932</f>
        <v>4.7521716913643333E-2</v>
      </c>
      <c r="BY925" s="130">
        <f t="shared" ref="BY925" si="18090">Q925/Q932</f>
        <v>6.9298494745810846E-2</v>
      </c>
      <c r="BZ925" s="131">
        <f t="shared" ref="BZ925" si="18091">R925/R932</f>
        <v>3.8695546361645169E-2</v>
      </c>
      <c r="CA925" s="132">
        <f t="shared" ref="CA925" si="18092">S925/S932</f>
        <v>5.0077841203943957E-2</v>
      </c>
      <c r="CB925" s="129">
        <f t="shared" ref="CB925" si="18093">T925/T932</f>
        <v>3.0755711775043937E-2</v>
      </c>
      <c r="CC925" s="130">
        <f t="shared" ref="CC925" si="18094">U925/U932</f>
        <v>1.3201320132013201E-2</v>
      </c>
      <c r="CD925" s="131">
        <f t="shared" ref="CD925" si="18095">V925/V932</f>
        <v>7.5218410398465801E-2</v>
      </c>
      <c r="CE925" s="132">
        <f t="shared" ref="CE925" si="18096">W925/W932</f>
        <v>2.8769841269841268E-2</v>
      </c>
      <c r="CF925" s="129">
        <f t="shared" ref="CF925" si="18097">X925/X932</f>
        <v>2.5796661608497723E-2</v>
      </c>
      <c r="CG925" s="130">
        <f t="shared" ref="CG925" si="18098">Y925/Y932</f>
        <v>4.4888721237268954E-2</v>
      </c>
      <c r="CH925" s="131">
        <f t="shared" ref="CH925" si="18099">Z925/Z932</f>
        <v>3.4340165408126573E-2</v>
      </c>
      <c r="CI925" s="129">
        <f t="shared" ref="CI925" si="18100">AA925/AA932</f>
        <v>5.7346226161697558E-2</v>
      </c>
      <c r="CJ925" s="135">
        <f t="shared" ref="CJ925" si="18101">AB925/AB932</f>
        <v>4.6667646950703967E-2</v>
      </c>
      <c r="CK925" s="136">
        <f t="shared" ref="CK925" si="18102">AC925/AC932</f>
        <v>6.1180501823808998E-2</v>
      </c>
    </row>
    <row r="926" spans="1:89">
      <c r="A926" s="146" t="s">
        <v>34</v>
      </c>
      <c r="B926" s="203">
        <v>7</v>
      </c>
      <c r="C926" s="197">
        <v>287</v>
      </c>
      <c r="D926" s="198">
        <v>5</v>
      </c>
      <c r="E926" s="199">
        <v>149</v>
      </c>
      <c r="F926" s="196">
        <v>24</v>
      </c>
      <c r="G926" s="200">
        <v>171</v>
      </c>
      <c r="H926" s="198">
        <v>36</v>
      </c>
      <c r="I926" s="199">
        <v>210</v>
      </c>
      <c r="J926" s="196">
        <v>10</v>
      </c>
      <c r="K926" s="197">
        <v>31</v>
      </c>
      <c r="L926" s="198">
        <v>117</v>
      </c>
      <c r="M926" s="196">
        <v>36</v>
      </c>
      <c r="N926" s="201">
        <v>71</v>
      </c>
      <c r="O926" s="204">
        <v>84</v>
      </c>
      <c r="P926" s="196">
        <v>36</v>
      </c>
      <c r="Q926" s="197">
        <v>65</v>
      </c>
      <c r="R926" s="198">
        <v>39</v>
      </c>
      <c r="S926" s="199">
        <v>94</v>
      </c>
      <c r="T926" s="196">
        <v>14</v>
      </c>
      <c r="U926" s="200">
        <v>8</v>
      </c>
      <c r="V926" s="198">
        <v>77</v>
      </c>
      <c r="W926" s="205">
        <v>46</v>
      </c>
      <c r="X926" s="196">
        <v>26</v>
      </c>
      <c r="Y926" s="200">
        <v>61</v>
      </c>
      <c r="Z926" s="198">
        <v>118</v>
      </c>
      <c r="AA926" s="196">
        <v>177</v>
      </c>
      <c r="AB926" s="172">
        <f t="shared" si="17638"/>
        <v>580</v>
      </c>
      <c r="AC926" s="173">
        <f t="shared" si="17639"/>
        <v>1419</v>
      </c>
      <c r="BI926" s="146" t="s">
        <v>34</v>
      </c>
      <c r="BJ926" s="129">
        <f>B926/B932</f>
        <v>1.4193025141930251E-3</v>
      </c>
      <c r="BK926" s="130">
        <f t="shared" ref="BK926" si="18103">C926/C932</f>
        <v>5.020115445163547E-2</v>
      </c>
      <c r="BL926" s="131">
        <f t="shared" ref="BL926" si="18104">D926/D932</f>
        <v>1.8024513338139869E-3</v>
      </c>
      <c r="BM926" s="132">
        <f t="shared" ref="BM926" si="18105">E926/E932</f>
        <v>4.2730140521938631E-2</v>
      </c>
      <c r="BN926" s="129">
        <f t="shared" ref="BN926" si="18106">F926/F932</f>
        <v>5.0451965524490223E-3</v>
      </c>
      <c r="BO926" s="130">
        <f t="shared" ref="BO926" si="18107">G926/G932</f>
        <v>3.8775510204081633E-2</v>
      </c>
      <c r="BP926" s="131">
        <f t="shared" ref="BP926" si="18108">H926/H932</f>
        <v>4.7046523784631472E-3</v>
      </c>
      <c r="BQ926" s="132">
        <f t="shared" ref="BQ926" si="18109">I926/I932</f>
        <v>2.8739564800875871E-2</v>
      </c>
      <c r="BR926" s="129">
        <f t="shared" ref="BR926" si="18110">J926/J932</f>
        <v>5.9136605558840925E-3</v>
      </c>
      <c r="BS926" s="130">
        <f t="shared" ref="BS926" si="18111">K926/K932</f>
        <v>2.2627737226277374E-2</v>
      </c>
      <c r="BT926" s="131">
        <f t="shared" ref="BT926" si="18112">L926/L932</f>
        <v>3.3572453371592537E-2</v>
      </c>
      <c r="BU926" s="129">
        <f t="shared" ref="BU926" si="18113">M926/M932</f>
        <v>1.1520000000000001E-2</v>
      </c>
      <c r="BV926" s="133">
        <f t="shared" ref="BV926" si="18114">N926/N932</f>
        <v>1.108682073703935E-2</v>
      </c>
      <c r="BW926" s="134">
        <f t="shared" ref="BW926" si="18115">O926/O932</f>
        <v>1.3017201301720131E-2</v>
      </c>
      <c r="BX926" s="129">
        <f t="shared" ref="BX926" si="18116">P926/P932</f>
        <v>9.1977516607051613E-3</v>
      </c>
      <c r="BY926" s="130">
        <f t="shared" ref="BY926" si="18117">Q926/Q932</f>
        <v>1.8460664583925021E-2</v>
      </c>
      <c r="BZ926" s="131">
        <f t="shared" ref="BZ926" si="18118">R926/R932</f>
        <v>9.4913604283280596E-3</v>
      </c>
      <c r="CA926" s="132">
        <f t="shared" ref="CA926" si="18119">S926/S932</f>
        <v>2.4390243902439025E-2</v>
      </c>
      <c r="CB926" s="129">
        <f t="shared" ref="CB926" si="18120">T926/T932</f>
        <v>1.2302284710017574E-2</v>
      </c>
      <c r="CC926" s="130">
        <f t="shared" ref="CC926" si="18121">U926/U932</f>
        <v>8.8008800880088004E-3</v>
      </c>
      <c r="CD926" s="131">
        <f t="shared" ref="CD926" si="18122">V926/V932</f>
        <v>1.6407415299382059E-2</v>
      </c>
      <c r="CE926" s="132">
        <f t="shared" ref="CE926" si="18123">W926/W932</f>
        <v>1.1408730158730158E-2</v>
      </c>
      <c r="CF926" s="129">
        <f t="shared" ref="CF926" si="18124">X926/X932</f>
        <v>7.8907435508345971E-3</v>
      </c>
      <c r="CG926" s="130">
        <f t="shared" ref="CG926" si="18125">Y926/Y932</f>
        <v>2.3010184835910975E-2</v>
      </c>
      <c r="CH926" s="131">
        <f t="shared" ref="CH926" si="18126">Z926/Z932</f>
        <v>2.1215390147428983E-2</v>
      </c>
      <c r="CI926" s="129">
        <f t="shared" ref="CI926" si="18127">AA926/AA932</f>
        <v>2.3771152296535054E-2</v>
      </c>
      <c r="CJ926" s="135">
        <f t="shared" ref="CJ926" si="18128">AB926/AB932</f>
        <v>1.0660588905635407E-2</v>
      </c>
      <c r="CK926" s="136">
        <f t="shared" ref="CK926" si="18129">AC926/AC932</f>
        <v>2.6141262296893997E-2</v>
      </c>
    </row>
    <row r="927" spans="1:89">
      <c r="A927" s="137" t="s">
        <v>35</v>
      </c>
      <c r="B927" s="206">
        <v>0</v>
      </c>
      <c r="C927" s="190">
        <v>40</v>
      </c>
      <c r="D927" s="191">
        <v>0</v>
      </c>
      <c r="E927" s="192">
        <v>40</v>
      </c>
      <c r="F927" s="189">
        <v>0</v>
      </c>
      <c r="G927" s="193">
        <v>18</v>
      </c>
      <c r="H927" s="191">
        <v>9</v>
      </c>
      <c r="I927" s="192">
        <v>31</v>
      </c>
      <c r="J927" s="189">
        <v>4</v>
      </c>
      <c r="K927" s="190">
        <v>0</v>
      </c>
      <c r="L927" s="191">
        <v>13</v>
      </c>
      <c r="M927" s="189">
        <v>1</v>
      </c>
      <c r="N927" s="194">
        <v>7</v>
      </c>
      <c r="O927" s="207">
        <v>6</v>
      </c>
      <c r="P927" s="189">
        <v>6</v>
      </c>
      <c r="Q927" s="190">
        <v>4</v>
      </c>
      <c r="R927" s="191">
        <v>4</v>
      </c>
      <c r="S927" s="192">
        <v>4</v>
      </c>
      <c r="T927" s="189">
        <v>4</v>
      </c>
      <c r="U927" s="193">
        <v>1</v>
      </c>
      <c r="V927" s="191">
        <v>2</v>
      </c>
      <c r="W927" s="208">
        <v>4</v>
      </c>
      <c r="X927" s="189">
        <v>1</v>
      </c>
      <c r="Y927" s="193">
        <v>12</v>
      </c>
      <c r="Z927" s="191">
        <v>2</v>
      </c>
      <c r="AA927" s="189">
        <v>23</v>
      </c>
      <c r="AB927" s="172">
        <f t="shared" si="17638"/>
        <v>52</v>
      </c>
      <c r="AC927" s="173">
        <f t="shared" si="17639"/>
        <v>184</v>
      </c>
      <c r="BI927" s="137" t="s">
        <v>35</v>
      </c>
      <c r="BJ927" s="129">
        <f>B927/B932</f>
        <v>0</v>
      </c>
      <c r="BK927" s="130">
        <f t="shared" ref="BK927" si="18130">C927/C932</f>
        <v>6.9966765786251533E-3</v>
      </c>
      <c r="BL927" s="131">
        <f t="shared" ref="BL927" si="18131">D927/D932</f>
        <v>0</v>
      </c>
      <c r="BM927" s="132">
        <f t="shared" ref="BM927" si="18132">E927/E932</f>
        <v>1.1471178663607686E-2</v>
      </c>
      <c r="BN927" s="129">
        <f t="shared" ref="BN927" si="18133">F927/F932</f>
        <v>0</v>
      </c>
      <c r="BO927" s="130">
        <f t="shared" ref="BO927" si="18134">G927/G932</f>
        <v>4.0816326530612249E-3</v>
      </c>
      <c r="BP927" s="131">
        <f t="shared" ref="BP927" si="18135">H927/H932</f>
        <v>1.1761630946157868E-3</v>
      </c>
      <c r="BQ927" s="132">
        <f t="shared" ref="BQ927" si="18136">I927/I932</f>
        <v>4.2425071848912E-3</v>
      </c>
      <c r="BR927" s="129">
        <f t="shared" ref="BR927" si="18137">J927/J932</f>
        <v>2.3654642223536371E-3</v>
      </c>
      <c r="BS927" s="130">
        <f t="shared" ref="BS927" si="18138">K927/K932</f>
        <v>0</v>
      </c>
      <c r="BT927" s="131">
        <f t="shared" ref="BT927" si="18139">L927/L932</f>
        <v>3.7302725968436155E-3</v>
      </c>
      <c r="BU927" s="129">
        <f t="shared" ref="BU927" si="18140">M927/M932</f>
        <v>3.2000000000000003E-4</v>
      </c>
      <c r="BV927" s="133">
        <f t="shared" ref="BV927" si="18141">N927/N932</f>
        <v>1.0930668332292317E-3</v>
      </c>
      <c r="BW927" s="134">
        <f t="shared" ref="BW927" si="18142">O927/O932</f>
        <v>9.2980009298000927E-4</v>
      </c>
      <c r="BX927" s="129">
        <f t="shared" ref="BX927" si="18143">P927/P932</f>
        <v>1.5329586101175269E-3</v>
      </c>
      <c r="BY927" s="130">
        <f t="shared" ref="BY927" si="18144">Q927/Q932</f>
        <v>1.136040897472309E-3</v>
      </c>
      <c r="BZ927" s="131">
        <f t="shared" ref="BZ927" si="18145">R927/R932</f>
        <v>9.7347286444390358E-4</v>
      </c>
      <c r="CA927" s="132">
        <f t="shared" ref="CA927" si="18146">S927/S932</f>
        <v>1.0378827192527244E-3</v>
      </c>
      <c r="CB927" s="129">
        <f t="shared" ref="CB927" si="18147">T927/T932</f>
        <v>3.5149384885764497E-3</v>
      </c>
      <c r="CC927" s="130">
        <f t="shared" ref="CC927" si="18148">U927/U932</f>
        <v>1.1001100110011001E-3</v>
      </c>
      <c r="CD927" s="131">
        <f t="shared" ref="CD927" si="18149">V927/V932</f>
        <v>4.2616663115278071E-4</v>
      </c>
      <c r="CE927" s="132">
        <f t="shared" ref="CE927" si="18150">W927/W932</f>
        <v>9.9206349206349201E-4</v>
      </c>
      <c r="CF927" s="129">
        <f t="shared" ref="CF927" si="18151">X927/X932</f>
        <v>3.0349013657056146E-4</v>
      </c>
      <c r="CG927" s="130">
        <f t="shared" ref="CG927" si="18152">Y927/Y932</f>
        <v>4.5265937382119956E-3</v>
      </c>
      <c r="CH927" s="131">
        <f t="shared" ref="CH927" si="18153">Z927/Z932</f>
        <v>3.595828838547285E-4</v>
      </c>
      <c r="CI927" s="129">
        <f t="shared" ref="CI927" si="18154">AA927/AA932</f>
        <v>3.0889067955949504E-3</v>
      </c>
      <c r="CJ927" s="135">
        <f t="shared" ref="CJ927" si="18155">AB927/AB932</f>
        <v>9.5577693636731244E-4</v>
      </c>
      <c r="CK927" s="136">
        <f t="shared" ref="CK927" si="18156">AC927/AC932</f>
        <v>3.3897056114365722E-3</v>
      </c>
    </row>
    <row r="928" spans="1:89">
      <c r="A928" s="146" t="s">
        <v>36</v>
      </c>
      <c r="B928" s="203">
        <v>0</v>
      </c>
      <c r="C928" s="197">
        <v>1</v>
      </c>
      <c r="D928" s="198">
        <v>0</v>
      </c>
      <c r="E928" s="199">
        <v>3</v>
      </c>
      <c r="F928" s="196">
        <v>0</v>
      </c>
      <c r="G928" s="200">
        <v>0</v>
      </c>
      <c r="H928" s="198">
        <v>0</v>
      </c>
      <c r="I928" s="199">
        <v>0</v>
      </c>
      <c r="J928" s="196">
        <v>0</v>
      </c>
      <c r="K928" s="200">
        <v>0</v>
      </c>
      <c r="L928" s="198">
        <v>0</v>
      </c>
      <c r="M928" s="196">
        <v>0</v>
      </c>
      <c r="N928" s="201">
        <v>0</v>
      </c>
      <c r="O928" s="204">
        <v>0</v>
      </c>
      <c r="P928" s="196">
        <v>0</v>
      </c>
      <c r="Q928" s="200">
        <v>0</v>
      </c>
      <c r="R928" s="198">
        <v>0</v>
      </c>
      <c r="S928" s="199">
        <v>0</v>
      </c>
      <c r="T928" s="196">
        <v>0</v>
      </c>
      <c r="U928" s="200">
        <v>0</v>
      </c>
      <c r="V928" s="198">
        <v>0</v>
      </c>
      <c r="W928" s="199">
        <v>0</v>
      </c>
      <c r="X928" s="196">
        <v>0</v>
      </c>
      <c r="Y928" s="200">
        <v>0</v>
      </c>
      <c r="Z928" s="198">
        <v>0</v>
      </c>
      <c r="AA928" s="196">
        <v>0</v>
      </c>
      <c r="AB928" s="172">
        <f t="shared" si="17638"/>
        <v>0</v>
      </c>
      <c r="AC928" s="173">
        <f t="shared" si="17639"/>
        <v>4</v>
      </c>
      <c r="BI928" s="146" t="s">
        <v>36</v>
      </c>
      <c r="BJ928" s="129">
        <f>B928/B932</f>
        <v>0</v>
      </c>
      <c r="BK928" s="130">
        <f t="shared" ref="BK928" si="18157">C928/C932</f>
        <v>1.7491691446562882E-4</v>
      </c>
      <c r="BL928" s="131">
        <f t="shared" ref="BL928" si="18158">D928/D932</f>
        <v>0</v>
      </c>
      <c r="BM928" s="132">
        <f t="shared" ref="BM928" si="18159">E928/E932</f>
        <v>8.6033839977057644E-4</v>
      </c>
      <c r="BN928" s="129">
        <f t="shared" ref="BN928" si="18160">F928/F932</f>
        <v>0</v>
      </c>
      <c r="BO928" s="130">
        <f t="shared" ref="BO928" si="18161">G928/G932</f>
        <v>0</v>
      </c>
      <c r="BP928" s="131">
        <f t="shared" ref="BP928" si="18162">H928/H932</f>
        <v>0</v>
      </c>
      <c r="BQ928" s="132">
        <f t="shared" ref="BQ928" si="18163">I928/I932</f>
        <v>0</v>
      </c>
      <c r="BR928" s="129">
        <f t="shared" ref="BR928" si="18164">J928/J932</f>
        <v>0</v>
      </c>
      <c r="BS928" s="130">
        <f t="shared" ref="BS928" si="18165">K928/K932</f>
        <v>0</v>
      </c>
      <c r="BT928" s="131">
        <f t="shared" ref="BT928" si="18166">L928/L932</f>
        <v>0</v>
      </c>
      <c r="BU928" s="129">
        <f t="shared" ref="BU928" si="18167">M928/M932</f>
        <v>0</v>
      </c>
      <c r="BV928" s="133">
        <f t="shared" ref="BV928" si="18168">N928/N932</f>
        <v>0</v>
      </c>
      <c r="BW928" s="134">
        <f t="shared" ref="BW928" si="18169">O928/O932</f>
        <v>0</v>
      </c>
      <c r="BX928" s="129">
        <f t="shared" ref="BX928" si="18170">P928/P932</f>
        <v>0</v>
      </c>
      <c r="BY928" s="130">
        <f t="shared" ref="BY928" si="18171">Q928/Q932</f>
        <v>0</v>
      </c>
      <c r="BZ928" s="131">
        <f t="shared" ref="BZ928" si="18172">R928/R932</f>
        <v>0</v>
      </c>
      <c r="CA928" s="132">
        <f t="shared" ref="CA928" si="18173">S928/S932</f>
        <v>0</v>
      </c>
      <c r="CB928" s="129">
        <f t="shared" ref="CB928" si="18174">T928/T932</f>
        <v>0</v>
      </c>
      <c r="CC928" s="130">
        <f t="shared" ref="CC928" si="18175">U928/U932</f>
        <v>0</v>
      </c>
      <c r="CD928" s="131">
        <f t="shared" ref="CD928" si="18176">V928/V932</f>
        <v>0</v>
      </c>
      <c r="CE928" s="132">
        <f t="shared" ref="CE928" si="18177">W928/W932</f>
        <v>0</v>
      </c>
      <c r="CF928" s="129">
        <f t="shared" ref="CF928" si="18178">X928/X932</f>
        <v>0</v>
      </c>
      <c r="CG928" s="130">
        <f t="shared" ref="CG928" si="18179">Y928/Y932</f>
        <v>0</v>
      </c>
      <c r="CH928" s="131">
        <f t="shared" ref="CH928" si="18180">Z928/Z932</f>
        <v>0</v>
      </c>
      <c r="CI928" s="129">
        <f t="shared" ref="CI928" si="18181">AA928/AA932</f>
        <v>0</v>
      </c>
      <c r="CJ928" s="135">
        <f t="shared" ref="CJ928" si="18182">AB928/AB932</f>
        <v>0</v>
      </c>
      <c r="CK928" s="136">
        <f t="shared" ref="CK928" si="18183">AC928/AC932</f>
        <v>7.3689252422534174E-5</v>
      </c>
    </row>
    <row r="929" spans="1:89">
      <c r="A929" s="137" t="s">
        <v>37</v>
      </c>
      <c r="B929" s="59">
        <v>0</v>
      </c>
      <c r="C929" s="60">
        <v>0</v>
      </c>
      <c r="D929" s="139">
        <v>0</v>
      </c>
      <c r="E929" s="140">
        <v>0</v>
      </c>
      <c r="F929" s="138">
        <v>0</v>
      </c>
      <c r="G929" s="141">
        <v>0</v>
      </c>
      <c r="H929" s="139">
        <v>0</v>
      </c>
      <c r="I929" s="140">
        <v>0</v>
      </c>
      <c r="J929" s="138">
        <v>0</v>
      </c>
      <c r="K929" s="141">
        <v>0</v>
      </c>
      <c r="L929" s="139">
        <v>0</v>
      </c>
      <c r="M929" s="138">
        <v>0</v>
      </c>
      <c r="N929" s="142">
        <v>0</v>
      </c>
      <c r="O929" s="143">
        <v>0</v>
      </c>
      <c r="P929" s="138">
        <v>0</v>
      </c>
      <c r="Q929" s="141">
        <v>0</v>
      </c>
      <c r="R929" s="139"/>
      <c r="S929" s="140">
        <v>0</v>
      </c>
      <c r="T929" s="138">
        <v>0</v>
      </c>
      <c r="U929" s="141">
        <v>0</v>
      </c>
      <c r="V929" s="139">
        <v>0</v>
      </c>
      <c r="W929" s="140">
        <v>0</v>
      </c>
      <c r="X929" s="138">
        <v>0</v>
      </c>
      <c r="Y929" s="141">
        <v>0</v>
      </c>
      <c r="Z929" s="144">
        <v>0</v>
      </c>
      <c r="AA929" s="145">
        <v>0</v>
      </c>
      <c r="AB929" s="172"/>
      <c r="AC929" s="173"/>
      <c r="BI929" s="137" t="s">
        <v>37</v>
      </c>
      <c r="BJ929" s="129">
        <f>B929/B932</f>
        <v>0</v>
      </c>
      <c r="BK929" s="130">
        <f t="shared" ref="BK929" si="18184">C929/C932</f>
        <v>0</v>
      </c>
      <c r="BL929" s="131">
        <f t="shared" ref="BL929" si="18185">D929/D932</f>
        <v>0</v>
      </c>
      <c r="BM929" s="132">
        <f t="shared" ref="BM929" si="18186">E929/E932</f>
        <v>0</v>
      </c>
      <c r="BN929" s="129">
        <f t="shared" ref="BN929" si="18187">F929/F932</f>
        <v>0</v>
      </c>
      <c r="BO929" s="130">
        <f t="shared" ref="BO929" si="18188">G929/G932</f>
        <v>0</v>
      </c>
      <c r="BP929" s="131">
        <f t="shared" ref="BP929" si="18189">H929/H932</f>
        <v>0</v>
      </c>
      <c r="BQ929" s="132">
        <f t="shared" ref="BQ929" si="18190">I929/I932</f>
        <v>0</v>
      </c>
      <c r="BR929" s="129">
        <f t="shared" ref="BR929" si="18191">J929/J932</f>
        <v>0</v>
      </c>
      <c r="BS929" s="130">
        <f t="shared" ref="BS929" si="18192">K929/K932</f>
        <v>0</v>
      </c>
      <c r="BT929" s="131">
        <f t="shared" ref="BT929" si="18193">L929/L932</f>
        <v>0</v>
      </c>
      <c r="BU929" s="129">
        <f t="shared" ref="BU929" si="18194">M929/M932</f>
        <v>0</v>
      </c>
      <c r="BV929" s="133">
        <f t="shared" ref="BV929" si="18195">N929/N932</f>
        <v>0</v>
      </c>
      <c r="BW929" s="134">
        <f t="shared" ref="BW929" si="18196">O929/O932</f>
        <v>0</v>
      </c>
      <c r="BX929" s="129">
        <f t="shared" ref="BX929" si="18197">P929/P932</f>
        <v>0</v>
      </c>
      <c r="BY929" s="130">
        <f t="shared" ref="BY929" si="18198">Q929/Q932</f>
        <v>0</v>
      </c>
      <c r="BZ929" s="131">
        <f t="shared" ref="BZ929" si="18199">R929/R932</f>
        <v>0</v>
      </c>
      <c r="CA929" s="132">
        <f t="shared" ref="CA929" si="18200">S929/S932</f>
        <v>0</v>
      </c>
      <c r="CB929" s="129">
        <f t="shared" ref="CB929" si="18201">T929/T932</f>
        <v>0</v>
      </c>
      <c r="CC929" s="130">
        <f t="shared" ref="CC929" si="18202">U929/U932</f>
        <v>0</v>
      </c>
      <c r="CD929" s="131">
        <f t="shared" ref="CD929" si="18203">V929/V932</f>
        <v>0</v>
      </c>
      <c r="CE929" s="132">
        <f t="shared" ref="CE929" si="18204">W929/W932</f>
        <v>0</v>
      </c>
      <c r="CF929" s="129">
        <f t="shared" ref="CF929" si="18205">X929/X932</f>
        <v>0</v>
      </c>
      <c r="CG929" s="130">
        <f t="shared" ref="CG929" si="18206">Y929/Y932</f>
        <v>0</v>
      </c>
      <c r="CH929" s="131">
        <f t="shared" ref="CH929" si="18207">Z929/Z932</f>
        <v>0</v>
      </c>
      <c r="CI929" s="129">
        <f t="shared" ref="CI929" si="18208">AA929/AA932</f>
        <v>0</v>
      </c>
      <c r="CJ929" s="135">
        <f t="shared" ref="CJ929" si="18209">AB929/AB932</f>
        <v>0</v>
      </c>
      <c r="CK929" s="136">
        <f t="shared" ref="CK929" si="18210">AC929/AC932</f>
        <v>0</v>
      </c>
    </row>
    <row r="930" spans="1:89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/>
      <c r="AC930" s="173"/>
      <c r="BI930" s="146" t="s">
        <v>38</v>
      </c>
      <c r="BJ930" s="129">
        <f>B930/B932</f>
        <v>0</v>
      </c>
      <c r="BK930" s="130">
        <f t="shared" ref="BK930" si="18211">C930/C932</f>
        <v>0</v>
      </c>
      <c r="BL930" s="131">
        <f t="shared" ref="BL930" si="18212">D930/D932</f>
        <v>0</v>
      </c>
      <c r="BM930" s="132">
        <f t="shared" ref="BM930" si="18213">E930/E932</f>
        <v>0</v>
      </c>
      <c r="BN930" s="129">
        <f t="shared" ref="BN930" si="18214">F930/F932</f>
        <v>0</v>
      </c>
      <c r="BO930" s="130">
        <f t="shared" ref="BO930" si="18215">G930/G932</f>
        <v>0</v>
      </c>
      <c r="BP930" s="131">
        <f t="shared" ref="BP930" si="18216">H930/H932</f>
        <v>0</v>
      </c>
      <c r="BQ930" s="132">
        <f t="shared" ref="BQ930" si="18217">I930/I932</f>
        <v>0</v>
      </c>
      <c r="BR930" s="129">
        <f t="shared" ref="BR930" si="18218">J930/J932</f>
        <v>0</v>
      </c>
      <c r="BS930" s="130">
        <f t="shared" ref="BS930" si="18219">K930/K932</f>
        <v>0</v>
      </c>
      <c r="BT930" s="131">
        <f t="shared" ref="BT930" si="18220">L930/L932</f>
        <v>0</v>
      </c>
      <c r="BU930" s="129">
        <f t="shared" ref="BU930" si="18221">M930/M932</f>
        <v>0</v>
      </c>
      <c r="BV930" s="133">
        <f t="shared" ref="BV930" si="18222">N930/N932</f>
        <v>0</v>
      </c>
      <c r="BW930" s="134">
        <f t="shared" ref="BW930" si="18223">O930/O932</f>
        <v>0</v>
      </c>
      <c r="BX930" s="129">
        <f t="shared" ref="BX930" si="18224">P930/P932</f>
        <v>0</v>
      </c>
      <c r="BY930" s="130">
        <f t="shared" ref="BY930" si="18225">Q930/Q932</f>
        <v>0</v>
      </c>
      <c r="BZ930" s="131">
        <f t="shared" ref="BZ930" si="18226">R930/R932</f>
        <v>0</v>
      </c>
      <c r="CA930" s="132">
        <f t="shared" ref="CA930" si="18227">S930/S932</f>
        <v>0</v>
      </c>
      <c r="CB930" s="129">
        <f t="shared" ref="CB930" si="18228">T930/T932</f>
        <v>0</v>
      </c>
      <c r="CC930" s="130">
        <f t="shared" ref="CC930" si="18229">U930/U932</f>
        <v>0</v>
      </c>
      <c r="CD930" s="131">
        <f t="shared" ref="CD930" si="18230">V930/V932</f>
        <v>0</v>
      </c>
      <c r="CE930" s="132">
        <f t="shared" ref="CE930" si="18231">W930/W932</f>
        <v>0</v>
      </c>
      <c r="CF930" s="129">
        <f t="shared" ref="CF930" si="18232">X930/X932</f>
        <v>0</v>
      </c>
      <c r="CG930" s="130">
        <f t="shared" ref="CG930" si="18233">Y930/Y932</f>
        <v>0</v>
      </c>
      <c r="CH930" s="131">
        <f t="shared" ref="CH930" si="18234">Z930/Z932</f>
        <v>0</v>
      </c>
      <c r="CI930" s="129">
        <f t="shared" ref="CI930" si="18235">AA930/AA932</f>
        <v>0</v>
      </c>
      <c r="CJ930" s="135">
        <f t="shared" ref="CJ930" si="18236">AB930/AB932</f>
        <v>0</v>
      </c>
      <c r="CK930" s="136">
        <f t="shared" ref="CK930" si="18237">AC930/AC932</f>
        <v>0</v>
      </c>
    </row>
    <row r="931" spans="1:89" ht="14" thickBot="1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/>
      <c r="AC931" s="173"/>
      <c r="BI931" s="137" t="s">
        <v>39</v>
      </c>
      <c r="BJ931" s="129">
        <f>B931/B932</f>
        <v>0</v>
      </c>
      <c r="BK931" s="130">
        <f t="shared" ref="BK931" si="18238">C931/C932</f>
        <v>0</v>
      </c>
      <c r="BL931" s="131">
        <f t="shared" ref="BL931" si="18239">D931/D932</f>
        <v>0</v>
      </c>
      <c r="BM931" s="132">
        <f t="shared" ref="BM931" si="18240">E931/E932</f>
        <v>0</v>
      </c>
      <c r="BN931" s="129">
        <f t="shared" ref="BN931" si="18241">F931/F932</f>
        <v>0</v>
      </c>
      <c r="BO931" s="130">
        <f t="shared" ref="BO931" si="18242">G931/G932</f>
        <v>0</v>
      </c>
      <c r="BP931" s="131">
        <f t="shared" ref="BP931" si="18243">H931/H932</f>
        <v>0</v>
      </c>
      <c r="BQ931" s="132">
        <f t="shared" ref="BQ931" si="18244">I931/I932</f>
        <v>0</v>
      </c>
      <c r="BR931" s="129">
        <f t="shared" ref="BR931" si="18245">J931/J932</f>
        <v>0</v>
      </c>
      <c r="BS931" s="130">
        <f t="shared" ref="BS931" si="18246">K931/K932</f>
        <v>0</v>
      </c>
      <c r="BT931" s="131">
        <f t="shared" ref="BT931" si="18247">L931/L932</f>
        <v>0</v>
      </c>
      <c r="BU931" s="129">
        <f t="shared" ref="BU931" si="18248">M931/M932</f>
        <v>0</v>
      </c>
      <c r="BV931" s="133">
        <f t="shared" ref="BV931" si="18249">N931/N932</f>
        <v>0</v>
      </c>
      <c r="BW931" s="134">
        <f t="shared" ref="BW931" si="18250">O931/O932</f>
        <v>0</v>
      </c>
      <c r="BX931" s="129">
        <f t="shared" ref="BX931" si="18251">P931/P932</f>
        <v>0</v>
      </c>
      <c r="BY931" s="130">
        <f t="shared" ref="BY931" si="18252">Q931/Q932</f>
        <v>0</v>
      </c>
      <c r="BZ931" s="131">
        <f t="shared" ref="BZ931" si="18253">R931/R932</f>
        <v>0</v>
      </c>
      <c r="CA931" s="132">
        <f t="shared" ref="CA931" si="18254">S931/S932</f>
        <v>0</v>
      </c>
      <c r="CB931" s="129">
        <f t="shared" ref="CB931" si="18255">T931/T932</f>
        <v>0</v>
      </c>
      <c r="CC931" s="130">
        <f t="shared" ref="CC931" si="18256">U931/U932</f>
        <v>0</v>
      </c>
      <c r="CD931" s="131">
        <f t="shared" ref="CD931" si="18257">V931/V932</f>
        <v>0</v>
      </c>
      <c r="CE931" s="132">
        <f t="shared" ref="CE931" si="18258">W931/W932</f>
        <v>0</v>
      </c>
      <c r="CF931" s="129">
        <f t="shared" ref="CF931" si="18259">X931/X932</f>
        <v>0</v>
      </c>
      <c r="CG931" s="130">
        <f t="shared" ref="CG931" si="18260">Y931/Y932</f>
        <v>0</v>
      </c>
      <c r="CH931" s="131">
        <f t="shared" ref="CH931" si="18261">Z931/Z932</f>
        <v>0</v>
      </c>
      <c r="CI931" s="129">
        <f t="shared" ref="CI931" si="18262">AA931/AA932</f>
        <v>0</v>
      </c>
      <c r="CJ931" s="135">
        <f t="shared" ref="CJ931" si="18263">AB931/AB932</f>
        <v>0</v>
      </c>
      <c r="CK931" s="136">
        <f t="shared" ref="CK931" si="18264">AC931/AC932</f>
        <v>0</v>
      </c>
    </row>
    <row r="932" spans="1:89" ht="15" thickTop="1" thickBot="1">
      <c r="A932" s="269" t="s">
        <v>13</v>
      </c>
      <c r="B932" s="20">
        <f t="shared" ref="B932:AA932" si="18265">SUM(B909:B931)</f>
        <v>4932</v>
      </c>
      <c r="C932" s="21">
        <f t="shared" si="18265"/>
        <v>5717</v>
      </c>
      <c r="D932" s="20">
        <f t="shared" si="18265"/>
        <v>2774</v>
      </c>
      <c r="E932" s="21">
        <f t="shared" si="18265"/>
        <v>3487</v>
      </c>
      <c r="F932" s="20">
        <f t="shared" si="18265"/>
        <v>4757</v>
      </c>
      <c r="G932" s="21">
        <f t="shared" si="18265"/>
        <v>4410</v>
      </c>
      <c r="H932" s="20">
        <f t="shared" si="18265"/>
        <v>7652</v>
      </c>
      <c r="I932" s="21">
        <f t="shared" si="18265"/>
        <v>7307</v>
      </c>
      <c r="J932" s="20">
        <f t="shared" si="18265"/>
        <v>1691</v>
      </c>
      <c r="K932" s="21">
        <f t="shared" si="18265"/>
        <v>1370</v>
      </c>
      <c r="L932" s="20">
        <f t="shared" si="18265"/>
        <v>3485</v>
      </c>
      <c r="M932" s="21">
        <f t="shared" si="18265"/>
        <v>3125</v>
      </c>
      <c r="N932" s="20">
        <f t="shared" si="18265"/>
        <v>6404</v>
      </c>
      <c r="O932" s="21">
        <f t="shared" si="18265"/>
        <v>6453</v>
      </c>
      <c r="P932" s="20">
        <f t="shared" si="18265"/>
        <v>3914</v>
      </c>
      <c r="Q932" s="21">
        <f t="shared" si="18265"/>
        <v>3521</v>
      </c>
      <c r="R932" s="20">
        <f t="shared" si="18265"/>
        <v>4109</v>
      </c>
      <c r="S932" s="21">
        <f t="shared" si="18265"/>
        <v>3854</v>
      </c>
      <c r="T932" s="20">
        <f t="shared" si="18265"/>
        <v>1138</v>
      </c>
      <c r="U932" s="21">
        <f t="shared" si="18265"/>
        <v>909</v>
      </c>
      <c r="V932" s="20">
        <f t="shared" si="18265"/>
        <v>4693</v>
      </c>
      <c r="W932" s="21">
        <f t="shared" si="18265"/>
        <v>4032</v>
      </c>
      <c r="X932" s="20">
        <f t="shared" si="18265"/>
        <v>3295</v>
      </c>
      <c r="Y932" s="21">
        <f t="shared" si="18265"/>
        <v>2651</v>
      </c>
      <c r="Z932" s="20">
        <f t="shared" si="18265"/>
        <v>5562</v>
      </c>
      <c r="AA932" s="21">
        <f t="shared" si="18265"/>
        <v>7446</v>
      </c>
      <c r="AB932" s="174">
        <f t="shared" ref="AB932:AC932" si="18266">SUM(AB908:AB931)</f>
        <v>54406</v>
      </c>
      <c r="AC932" s="175">
        <f t="shared" si="18266"/>
        <v>54282</v>
      </c>
      <c r="BI932" s="269" t="s">
        <v>13</v>
      </c>
      <c r="BJ932" s="155">
        <f>SUM(BJ908:BJ931)</f>
        <v>1</v>
      </c>
      <c r="BK932" s="156">
        <f t="shared" ref="BK932:CK932" si="18267">SUM(BK908:BK931)</f>
        <v>0.99999999999999989</v>
      </c>
      <c r="BL932" s="155">
        <f t="shared" si="18267"/>
        <v>0.99999999999999989</v>
      </c>
      <c r="BM932" s="156">
        <f t="shared" si="18267"/>
        <v>1</v>
      </c>
      <c r="BN932" s="155">
        <f t="shared" si="18267"/>
        <v>1</v>
      </c>
      <c r="BO932" s="156">
        <f t="shared" si="18267"/>
        <v>1</v>
      </c>
      <c r="BP932" s="155">
        <f t="shared" si="18267"/>
        <v>1</v>
      </c>
      <c r="BQ932" s="156">
        <f t="shared" si="18267"/>
        <v>0.99999999999999989</v>
      </c>
      <c r="BR932" s="155">
        <f t="shared" si="18267"/>
        <v>0.99999999999999989</v>
      </c>
      <c r="BS932" s="156">
        <f t="shared" si="18267"/>
        <v>1</v>
      </c>
      <c r="BT932" s="155">
        <f t="shared" si="18267"/>
        <v>1</v>
      </c>
      <c r="BU932" s="156">
        <f t="shared" si="18267"/>
        <v>0.99999999999999989</v>
      </c>
      <c r="BV932" s="155">
        <f t="shared" si="18267"/>
        <v>1</v>
      </c>
      <c r="BW932" s="156">
        <f t="shared" si="18267"/>
        <v>1</v>
      </c>
      <c r="BX932" s="155">
        <f t="shared" si="18267"/>
        <v>0.99999999999999978</v>
      </c>
      <c r="BY932" s="156">
        <f t="shared" si="18267"/>
        <v>1.0000000000000002</v>
      </c>
      <c r="BZ932" s="155">
        <f t="shared" si="18267"/>
        <v>1</v>
      </c>
      <c r="CA932" s="156">
        <f t="shared" si="18267"/>
        <v>1</v>
      </c>
      <c r="CB932" s="155">
        <f t="shared" si="18267"/>
        <v>1</v>
      </c>
      <c r="CC932" s="156">
        <f t="shared" si="18267"/>
        <v>0.99999999999999989</v>
      </c>
      <c r="CD932" s="155">
        <f t="shared" si="18267"/>
        <v>1</v>
      </c>
      <c r="CE932" s="156">
        <f t="shared" si="18267"/>
        <v>0.99999999999999989</v>
      </c>
      <c r="CF932" s="155">
        <f t="shared" si="18267"/>
        <v>1</v>
      </c>
      <c r="CG932" s="156">
        <f t="shared" si="18267"/>
        <v>1</v>
      </c>
      <c r="CH932" s="155">
        <f t="shared" si="18267"/>
        <v>1</v>
      </c>
      <c r="CI932" s="156">
        <f t="shared" si="18267"/>
        <v>1.0000000000000002</v>
      </c>
      <c r="CJ932" s="155">
        <f t="shared" si="18267"/>
        <v>1.0000000000000002</v>
      </c>
      <c r="CK932" s="156">
        <f t="shared" si="18267"/>
        <v>0.99999999999999978</v>
      </c>
    </row>
    <row r="933" spans="1:89" ht="14" thickTop="1">
      <c r="A933" s="187"/>
    </row>
    <row r="935" spans="1:89">
      <c r="A935" s="301">
        <f>+A904+1</f>
        <v>44043</v>
      </c>
      <c r="B935" s="301"/>
      <c r="C935" s="301"/>
      <c r="D935" s="301"/>
      <c r="AE935" s="272"/>
      <c r="BI935" s="300">
        <f>+BI873+2</f>
        <v>44043</v>
      </c>
      <c r="BJ935" s="300"/>
      <c r="BK935" s="300"/>
      <c r="BL935" s="300"/>
    </row>
    <row r="936" spans="1:89" ht="14" thickBot="1">
      <c r="AE936" s="272" t="s">
        <v>84</v>
      </c>
    </row>
    <row r="937" spans="1:89" ht="15" thickTop="1" thickBot="1">
      <c r="A937" s="298" t="s">
        <v>0</v>
      </c>
      <c r="B937" s="292" t="s">
        <v>1</v>
      </c>
      <c r="C937" s="293"/>
      <c r="D937" s="292" t="s">
        <v>2</v>
      </c>
      <c r="E937" s="293"/>
      <c r="F937" s="292" t="s">
        <v>3</v>
      </c>
      <c r="G937" s="293"/>
      <c r="H937" s="292" t="s">
        <v>4</v>
      </c>
      <c r="I937" s="293"/>
      <c r="J937" s="292" t="s">
        <v>5</v>
      </c>
      <c r="K937" s="293"/>
      <c r="L937" s="292" t="s">
        <v>6</v>
      </c>
      <c r="M937" s="293"/>
      <c r="N937" s="292" t="s">
        <v>7</v>
      </c>
      <c r="O937" s="293"/>
      <c r="P937" s="292" t="s">
        <v>8</v>
      </c>
      <c r="Q937" s="293"/>
      <c r="R937" s="292" t="s">
        <v>9</v>
      </c>
      <c r="S937" s="293"/>
      <c r="T937" s="292" t="s">
        <v>10</v>
      </c>
      <c r="U937" s="293"/>
      <c r="V937" s="292" t="s">
        <v>11</v>
      </c>
      <c r="W937" s="293"/>
      <c r="X937" s="292" t="s">
        <v>12</v>
      </c>
      <c r="Y937" s="293"/>
      <c r="Z937" s="294" t="s">
        <v>40</v>
      </c>
      <c r="AA937" s="295"/>
      <c r="AB937" s="296" t="s">
        <v>41</v>
      </c>
      <c r="AC937" s="297"/>
      <c r="AE937" s="298" t="s">
        <v>0</v>
      </c>
      <c r="AF937" s="292" t="s">
        <v>1</v>
      </c>
      <c r="AG937" s="293"/>
      <c r="AH937" s="292" t="s">
        <v>2</v>
      </c>
      <c r="AI937" s="293"/>
      <c r="AJ937" s="292" t="s">
        <v>3</v>
      </c>
      <c r="AK937" s="293"/>
      <c r="AL937" s="292" t="s">
        <v>4</v>
      </c>
      <c r="AM937" s="293"/>
      <c r="AN937" s="292" t="s">
        <v>5</v>
      </c>
      <c r="AO937" s="293"/>
      <c r="AP937" s="292" t="s">
        <v>6</v>
      </c>
      <c r="AQ937" s="293"/>
      <c r="AR937" s="292" t="s">
        <v>7</v>
      </c>
      <c r="AS937" s="293"/>
      <c r="AT937" s="292" t="s">
        <v>8</v>
      </c>
      <c r="AU937" s="293"/>
      <c r="AV937" s="292" t="s">
        <v>9</v>
      </c>
      <c r="AW937" s="293"/>
      <c r="AX937" s="292" t="s">
        <v>10</v>
      </c>
      <c r="AY937" s="293"/>
      <c r="AZ937" s="292" t="s">
        <v>11</v>
      </c>
      <c r="BA937" s="293"/>
      <c r="BB937" s="292" t="s">
        <v>12</v>
      </c>
      <c r="BC937" s="293"/>
      <c r="BD937" s="294" t="s">
        <v>40</v>
      </c>
      <c r="BE937" s="295"/>
      <c r="BF937" s="296" t="s">
        <v>41</v>
      </c>
      <c r="BG937" s="297"/>
      <c r="BI937" s="298" t="s">
        <v>0</v>
      </c>
      <c r="BJ937" s="292" t="s">
        <v>1</v>
      </c>
      <c r="BK937" s="293"/>
      <c r="BL937" s="292" t="s">
        <v>2</v>
      </c>
      <c r="BM937" s="293"/>
      <c r="BN937" s="292" t="s">
        <v>3</v>
      </c>
      <c r="BO937" s="293"/>
      <c r="BP937" s="292" t="s">
        <v>4</v>
      </c>
      <c r="BQ937" s="293"/>
      <c r="BR937" s="292" t="s">
        <v>5</v>
      </c>
      <c r="BS937" s="293"/>
      <c r="BT937" s="292" t="s">
        <v>6</v>
      </c>
      <c r="BU937" s="293"/>
      <c r="BV937" s="292" t="s">
        <v>7</v>
      </c>
      <c r="BW937" s="293"/>
      <c r="BX937" s="292" t="s">
        <v>8</v>
      </c>
      <c r="BY937" s="293"/>
      <c r="BZ937" s="292" t="s">
        <v>9</v>
      </c>
      <c r="CA937" s="293"/>
      <c r="CB937" s="292" t="s">
        <v>10</v>
      </c>
      <c r="CC937" s="293"/>
      <c r="CD937" s="292" t="s">
        <v>11</v>
      </c>
      <c r="CE937" s="293"/>
      <c r="CF937" s="292" t="s">
        <v>12</v>
      </c>
      <c r="CG937" s="293"/>
      <c r="CH937" s="294" t="s">
        <v>40</v>
      </c>
      <c r="CI937" s="295"/>
      <c r="CJ937" s="292" t="s">
        <v>41</v>
      </c>
      <c r="CK937" s="293"/>
    </row>
    <row r="938" spans="1:89" ht="15" thickTop="1" thickBot="1">
      <c r="A938" s="299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9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9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4" thickTop="1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5" t="str">
        <f>$AE$9</f>
        <v>07:00 - 07:59</v>
      </c>
      <c r="AF939" s="126">
        <f>SUMIF($A$9:$A$32,$AE939,B$939:B$962)</f>
        <v>250</v>
      </c>
      <c r="AG939" s="186">
        <f t="shared" ref="AG939:AV941" si="18268">SUMIF($A$9:$A$32,$AE939,C$939:C$962)</f>
        <v>211</v>
      </c>
      <c r="AH939" s="127">
        <f t="shared" si="18268"/>
        <v>174</v>
      </c>
      <c r="AI939" s="180">
        <f t="shared" si="18268"/>
        <v>157</v>
      </c>
      <c r="AJ939" s="126">
        <f t="shared" si="18268"/>
        <v>287</v>
      </c>
      <c r="AK939" s="128">
        <f t="shared" si="18268"/>
        <v>168</v>
      </c>
      <c r="AL939" s="127">
        <f t="shared" si="18268"/>
        <v>432</v>
      </c>
      <c r="AM939" s="180">
        <f t="shared" si="18268"/>
        <v>342</v>
      </c>
      <c r="AN939" s="126">
        <f t="shared" si="18268"/>
        <v>35</v>
      </c>
      <c r="AO939" s="128">
        <f t="shared" si="18268"/>
        <v>104</v>
      </c>
      <c r="AP939" s="127">
        <f t="shared" si="18268"/>
        <v>124</v>
      </c>
      <c r="AQ939" s="126">
        <f t="shared" si="18268"/>
        <v>228</v>
      </c>
      <c r="AR939" s="179">
        <f t="shared" si="18268"/>
        <v>342</v>
      </c>
      <c r="AS939" s="181">
        <f t="shared" si="18268"/>
        <v>372</v>
      </c>
      <c r="AT939" s="126">
        <f t="shared" si="18268"/>
        <v>222</v>
      </c>
      <c r="AU939" s="128">
        <f t="shared" si="18268"/>
        <v>149</v>
      </c>
      <c r="AV939" s="127">
        <f t="shared" si="18268"/>
        <v>241</v>
      </c>
      <c r="AW939" s="180">
        <f t="shared" ref="AW939:BE941" si="18269">SUMIF($A$9:$A$32,$AE939,S$939:S$962)</f>
        <v>162</v>
      </c>
      <c r="AX939" s="126">
        <f t="shared" si="18269"/>
        <v>44</v>
      </c>
      <c r="AY939" s="128">
        <f t="shared" si="18269"/>
        <v>36</v>
      </c>
      <c r="AZ939" s="127">
        <f t="shared" si="18269"/>
        <v>160</v>
      </c>
      <c r="BA939" s="180">
        <f t="shared" si="18269"/>
        <v>183</v>
      </c>
      <c r="BB939" s="126">
        <f t="shared" si="18269"/>
        <v>197</v>
      </c>
      <c r="BC939" s="128">
        <f t="shared" si="18269"/>
        <v>123</v>
      </c>
      <c r="BD939" s="184">
        <f t="shared" si="18269"/>
        <v>321</v>
      </c>
      <c r="BE939" s="185">
        <f t="shared" si="18269"/>
        <v>204</v>
      </c>
      <c r="BF939" s="170">
        <f t="shared" ref="BF939:BG941" si="18270">SUMIF($A$9:$A$32,$AE939,AB$908:AB$931)</f>
        <v>3728</v>
      </c>
      <c r="BG939" s="171">
        <f t="shared" si="18270"/>
        <v>3731</v>
      </c>
      <c r="BI939" s="125" t="s">
        <v>16</v>
      </c>
      <c r="BJ939" s="129">
        <f>B939/B963</f>
        <v>0</v>
      </c>
      <c r="BK939" s="130">
        <f t="shared" ref="BK939" si="18271">C939/C963</f>
        <v>0</v>
      </c>
      <c r="BL939" s="131">
        <f t="shared" ref="BL939" si="18272">D939/D963</f>
        <v>0</v>
      </c>
      <c r="BM939" s="132">
        <f t="shared" ref="BM939" si="18273">E939/E963</f>
        <v>0</v>
      </c>
      <c r="BN939" s="129">
        <f t="shared" ref="BN939" si="18274">F939/F963</f>
        <v>0</v>
      </c>
      <c r="BO939" s="130">
        <f t="shared" ref="BO939" si="18275">G939/G963</f>
        <v>0</v>
      </c>
      <c r="BP939" s="131">
        <f t="shared" ref="BP939" si="18276">H939/H963</f>
        <v>0</v>
      </c>
      <c r="BQ939" s="132">
        <f t="shared" ref="BQ939" si="18277">I939/I963</f>
        <v>0</v>
      </c>
      <c r="BR939" s="129">
        <f t="shared" ref="BR939" si="18278">J939/J963</f>
        <v>0</v>
      </c>
      <c r="BS939" s="130">
        <f t="shared" ref="BS939" si="18279">K939/K963</f>
        <v>0</v>
      </c>
      <c r="BT939" s="131">
        <f t="shared" ref="BT939" si="18280">L939/L963</f>
        <v>0</v>
      </c>
      <c r="BU939" s="129">
        <f t="shared" ref="BU939" si="18281">M939/M963</f>
        <v>0</v>
      </c>
      <c r="BV939" s="133">
        <f t="shared" ref="BV939" si="18282">N939/N963</f>
        <v>0</v>
      </c>
      <c r="BW939" s="134">
        <f t="shared" ref="BW939" si="18283">O939/O963</f>
        <v>0</v>
      </c>
      <c r="BX939" s="129">
        <f t="shared" ref="BX939" si="18284">P939/P963</f>
        <v>0</v>
      </c>
      <c r="BY939" s="130">
        <f t="shared" ref="BY939" si="18285">Q939/Q963</f>
        <v>0</v>
      </c>
      <c r="BZ939" s="131">
        <f t="shared" ref="BZ939" si="18286">R939/R963</f>
        <v>0</v>
      </c>
      <c r="CA939" s="132">
        <f t="shared" ref="CA939" si="18287">S939/S963</f>
        <v>0</v>
      </c>
      <c r="CB939" s="129">
        <f t="shared" ref="CB939" si="18288">T939/T963</f>
        <v>0</v>
      </c>
      <c r="CC939" s="130">
        <f t="shared" ref="CC939" si="18289">U939/U963</f>
        <v>0</v>
      </c>
      <c r="CD939" s="131">
        <f t="shared" ref="CD939" si="18290">V939/V963</f>
        <v>0</v>
      </c>
      <c r="CE939" s="132">
        <f t="shared" ref="CE939" si="18291">W939/W963</f>
        <v>0</v>
      </c>
      <c r="CF939" s="129">
        <f t="shared" ref="CF939" si="18292">X939/X963</f>
        <v>0</v>
      </c>
      <c r="CG939" s="130">
        <f t="shared" ref="CG939" si="18293">Y939/Y963</f>
        <v>0</v>
      </c>
      <c r="CH939" s="131">
        <f t="shared" ref="CH939" si="18294">Z939/Z963</f>
        <v>0</v>
      </c>
      <c r="CI939" s="129">
        <f t="shared" ref="CI939" si="18295">AA939/AA963</f>
        <v>0</v>
      </c>
      <c r="CJ939" s="135">
        <f t="shared" ref="CJ939" si="18296">AB939/AB963</f>
        <v>0</v>
      </c>
      <c r="CK939" s="136">
        <f t="shared" ref="CK939" si="18297">AC939/AC963</f>
        <v>0</v>
      </c>
    </row>
    <row r="940" spans="1:89">
      <c r="A940" s="137" t="s">
        <v>17</v>
      </c>
      <c r="B940" s="189">
        <v>42</v>
      </c>
      <c r="C940" s="190">
        <v>0</v>
      </c>
      <c r="D940" s="191">
        <v>31</v>
      </c>
      <c r="E940" s="192">
        <v>0</v>
      </c>
      <c r="F940" s="189">
        <v>71</v>
      </c>
      <c r="G940" s="193">
        <v>0</v>
      </c>
      <c r="H940" s="191">
        <v>46</v>
      </c>
      <c r="I940" s="192">
        <v>0</v>
      </c>
      <c r="J940" s="189">
        <v>5</v>
      </c>
      <c r="K940" s="193">
        <v>0</v>
      </c>
      <c r="L940" s="191">
        <v>0</v>
      </c>
      <c r="M940" s="189">
        <v>0</v>
      </c>
      <c r="N940" s="194">
        <v>0</v>
      </c>
      <c r="O940" s="195">
        <v>0</v>
      </c>
      <c r="P940" s="189">
        <v>0</v>
      </c>
      <c r="Q940" s="193">
        <v>0</v>
      </c>
      <c r="R940" s="191">
        <v>0</v>
      </c>
      <c r="S940" s="192">
        <v>0</v>
      </c>
      <c r="T940" s="189">
        <v>0</v>
      </c>
      <c r="U940" s="193">
        <v>0</v>
      </c>
      <c r="V940" s="191">
        <v>0</v>
      </c>
      <c r="W940" s="192">
        <v>0</v>
      </c>
      <c r="X940" s="189">
        <v>0</v>
      </c>
      <c r="Y940" s="193">
        <v>0</v>
      </c>
      <c r="Z940" s="191">
        <v>0</v>
      </c>
      <c r="AA940" s="189">
        <v>0</v>
      </c>
      <c r="AB940" s="172">
        <f t="shared" ref="AB940:AB941" si="18298">B940+D940+F940+H940+J940+L940+N940+P940+R940+T940+V940+X940+Z940</f>
        <v>195</v>
      </c>
      <c r="AC940" s="173">
        <f t="shared" ref="AC940:AC961" si="18299">C940+E940+G940+I940+K940+M940+O940+Q940+S940+U940+W940+Y940+AA940</f>
        <v>0</v>
      </c>
      <c r="AE940" s="277" t="str">
        <f>$AE$10</f>
        <v>08:00 - 08:59</v>
      </c>
      <c r="AF940" s="126">
        <f>SUMIF($A$9:$A$32,$AE940,B$939:B$962)</f>
        <v>306</v>
      </c>
      <c r="AG940" s="190">
        <f t="shared" si="18268"/>
        <v>334</v>
      </c>
      <c r="AH940" s="191">
        <f t="shared" si="18268"/>
        <v>242</v>
      </c>
      <c r="AI940" s="192">
        <f t="shared" si="18268"/>
        <v>183</v>
      </c>
      <c r="AJ940" s="278">
        <f t="shared" si="18268"/>
        <v>334</v>
      </c>
      <c r="AK940" s="193">
        <f t="shared" si="18268"/>
        <v>155</v>
      </c>
      <c r="AL940" s="191">
        <f t="shared" si="18268"/>
        <v>530</v>
      </c>
      <c r="AM940" s="192">
        <f t="shared" si="18268"/>
        <v>372</v>
      </c>
      <c r="AN940" s="278">
        <f t="shared" si="18268"/>
        <v>75</v>
      </c>
      <c r="AO940" s="193">
        <f t="shared" si="18268"/>
        <v>74</v>
      </c>
      <c r="AP940" s="191">
        <f t="shared" si="18268"/>
        <v>109</v>
      </c>
      <c r="AQ940" s="278">
        <f t="shared" si="18268"/>
        <v>234</v>
      </c>
      <c r="AR940" s="194">
        <f t="shared" si="18268"/>
        <v>346</v>
      </c>
      <c r="AS940" s="195">
        <f t="shared" si="18268"/>
        <v>403</v>
      </c>
      <c r="AT940" s="278">
        <f t="shared" si="18268"/>
        <v>210</v>
      </c>
      <c r="AU940" s="193">
        <f t="shared" si="18268"/>
        <v>112</v>
      </c>
      <c r="AV940" s="191">
        <f t="shared" si="18268"/>
        <v>287</v>
      </c>
      <c r="AW940" s="192">
        <f t="shared" si="18269"/>
        <v>172</v>
      </c>
      <c r="AX940" s="278">
        <f t="shared" si="18269"/>
        <v>50</v>
      </c>
      <c r="AY940" s="193">
        <f t="shared" si="18269"/>
        <v>34</v>
      </c>
      <c r="AZ940" s="191">
        <f t="shared" si="18269"/>
        <v>171</v>
      </c>
      <c r="BA940" s="192">
        <f t="shared" si="18269"/>
        <v>247</v>
      </c>
      <c r="BB940" s="278">
        <f t="shared" si="18269"/>
        <v>181</v>
      </c>
      <c r="BC940" s="193">
        <f t="shared" si="18269"/>
        <v>144</v>
      </c>
      <c r="BD940" s="191">
        <f t="shared" si="18269"/>
        <v>349</v>
      </c>
      <c r="BE940" s="278">
        <f t="shared" si="18269"/>
        <v>338</v>
      </c>
      <c r="BF940" s="172">
        <f t="shared" si="18270"/>
        <v>3803</v>
      </c>
      <c r="BG940" s="173">
        <f t="shared" si="18270"/>
        <v>3980</v>
      </c>
      <c r="BI940" s="137" t="s">
        <v>17</v>
      </c>
      <c r="BJ940" s="129">
        <f>B940/B963</f>
        <v>1.1296395911780527E-2</v>
      </c>
      <c r="BK940" s="130">
        <f t="shared" ref="BK940" si="18300">C940/C963</f>
        <v>0</v>
      </c>
      <c r="BL940" s="131">
        <f t="shared" ref="BL940" si="18301">D940/D963</f>
        <v>1.6967706622879036E-2</v>
      </c>
      <c r="BM940" s="132">
        <f t="shared" ref="BM940" si="18302">E940/E963</f>
        <v>0</v>
      </c>
      <c r="BN940" s="129">
        <f t="shared" ref="BN940" si="18303">F940/F963</f>
        <v>2.0414031052328925E-2</v>
      </c>
      <c r="BO940" s="130">
        <f t="shared" ref="BO940" si="18304">G940/G963</f>
        <v>0</v>
      </c>
      <c r="BP940" s="131">
        <f t="shared" ref="BP940" si="18305">H940/H963</f>
        <v>7.494297816878462E-3</v>
      </c>
      <c r="BQ940" s="132">
        <f t="shared" ref="BQ940" si="18306">I940/I963</f>
        <v>0</v>
      </c>
      <c r="BR940" s="129">
        <f t="shared" ref="BR940" si="18307">J940/J963</f>
        <v>4.8638132295719845E-3</v>
      </c>
      <c r="BS940" s="130">
        <f t="shared" ref="BS940" si="18308">K940/K963</f>
        <v>0</v>
      </c>
      <c r="BT940" s="131">
        <f t="shared" ref="BT940" si="18309">L940/L963</f>
        <v>0</v>
      </c>
      <c r="BU940" s="129">
        <f t="shared" ref="BU940" si="18310">M940/M963</f>
        <v>0</v>
      </c>
      <c r="BV940" s="133">
        <f t="shared" ref="BV940" si="18311">N940/N963</f>
        <v>0</v>
      </c>
      <c r="BW940" s="134">
        <f t="shared" ref="BW940" si="18312">O940/O963</f>
        <v>0</v>
      </c>
      <c r="BX940" s="129">
        <f t="shared" ref="BX940" si="18313">P940/P963</f>
        <v>0</v>
      </c>
      <c r="BY940" s="130">
        <f t="shared" ref="BY940" si="18314">Q940/Q963</f>
        <v>0</v>
      </c>
      <c r="BZ940" s="131">
        <f t="shared" ref="BZ940" si="18315">R940/R963</f>
        <v>0</v>
      </c>
      <c r="CA940" s="132">
        <f t="shared" ref="CA940" si="18316">S940/S963</f>
        <v>0</v>
      </c>
      <c r="CB940" s="129">
        <f t="shared" ref="CB940" si="18317">T940/T963</f>
        <v>0</v>
      </c>
      <c r="CC940" s="130">
        <f t="shared" ref="CC940" si="18318">U940/U963</f>
        <v>0</v>
      </c>
      <c r="CD940" s="131">
        <f t="shared" ref="CD940" si="18319">V940/V963</f>
        <v>0</v>
      </c>
      <c r="CE940" s="132">
        <f t="shared" ref="CE940" si="18320">W940/W963</f>
        <v>0</v>
      </c>
      <c r="CF940" s="129">
        <f t="shared" ref="CF940" si="18321">X940/X963</f>
        <v>0</v>
      </c>
      <c r="CG940" s="130">
        <f t="shared" ref="CG940" si="18322">Y940/Y963</f>
        <v>0</v>
      </c>
      <c r="CH940" s="131">
        <f t="shared" ref="CH940" si="18323">Z940/Z963</f>
        <v>0</v>
      </c>
      <c r="CI940" s="129">
        <f t="shared" ref="CI940" si="18324">AA940/AA963</f>
        <v>0</v>
      </c>
      <c r="CJ940" s="135">
        <f t="shared" ref="CJ940" si="18325">AB940/AB963</f>
        <v>4.7942174362000291E-3</v>
      </c>
      <c r="CK940" s="136">
        <f t="shared" ref="CK940" si="18326">AC940/AC963</f>
        <v>0</v>
      </c>
    </row>
    <row r="941" spans="1:89" ht="14" thickBot="1">
      <c r="A941" s="146" t="s">
        <v>18</v>
      </c>
      <c r="B941" s="196">
        <v>164</v>
      </c>
      <c r="C941" s="197">
        <v>0</v>
      </c>
      <c r="D941" s="198">
        <v>71</v>
      </c>
      <c r="E941" s="199">
        <v>8</v>
      </c>
      <c r="F941" s="196">
        <v>208</v>
      </c>
      <c r="G941" s="200">
        <v>7</v>
      </c>
      <c r="H941" s="198">
        <v>196</v>
      </c>
      <c r="I941" s="199">
        <v>65</v>
      </c>
      <c r="J941" s="196">
        <v>16</v>
      </c>
      <c r="K941" s="200">
        <v>27</v>
      </c>
      <c r="L941" s="198">
        <v>31</v>
      </c>
      <c r="M941" s="196">
        <v>53</v>
      </c>
      <c r="N941" s="201">
        <v>157</v>
      </c>
      <c r="O941" s="202">
        <v>130</v>
      </c>
      <c r="P941" s="196">
        <v>117</v>
      </c>
      <c r="Q941" s="200">
        <v>86</v>
      </c>
      <c r="R941" s="198">
        <v>83</v>
      </c>
      <c r="S941" s="199">
        <v>64</v>
      </c>
      <c r="T941" s="196">
        <v>15</v>
      </c>
      <c r="U941" s="200">
        <v>14</v>
      </c>
      <c r="V941" s="198">
        <v>63</v>
      </c>
      <c r="W941" s="199">
        <v>82</v>
      </c>
      <c r="X941" s="196">
        <v>157</v>
      </c>
      <c r="Y941" s="200">
        <v>50</v>
      </c>
      <c r="Z941" s="198">
        <v>150</v>
      </c>
      <c r="AA941" s="196">
        <v>132</v>
      </c>
      <c r="AB941" s="172">
        <f t="shared" si="18298"/>
        <v>1428</v>
      </c>
      <c r="AC941" s="173">
        <f t="shared" si="18299"/>
        <v>718</v>
      </c>
      <c r="AE941" s="275">
        <f>$AE$11</f>
        <v>0</v>
      </c>
      <c r="AF941" s="126">
        <f>SUMIF($A$9:$A$32,$AE941,B$939:B$962)</f>
        <v>0</v>
      </c>
      <c r="AG941" s="197">
        <f t="shared" si="18268"/>
        <v>0</v>
      </c>
      <c r="AH941" s="198">
        <f t="shared" si="18268"/>
        <v>0</v>
      </c>
      <c r="AI941" s="199">
        <f t="shared" si="18268"/>
        <v>0</v>
      </c>
      <c r="AJ941" s="196">
        <f t="shared" si="18268"/>
        <v>0</v>
      </c>
      <c r="AK941" s="200">
        <f t="shared" si="18268"/>
        <v>0</v>
      </c>
      <c r="AL941" s="198">
        <f t="shared" si="18268"/>
        <v>0</v>
      </c>
      <c r="AM941" s="199">
        <f t="shared" si="18268"/>
        <v>0</v>
      </c>
      <c r="AN941" s="196">
        <f t="shared" si="18268"/>
        <v>0</v>
      </c>
      <c r="AO941" s="200">
        <f t="shared" si="18268"/>
        <v>0</v>
      </c>
      <c r="AP941" s="198">
        <f t="shared" si="18268"/>
        <v>0</v>
      </c>
      <c r="AQ941" s="196">
        <f t="shared" si="18268"/>
        <v>0</v>
      </c>
      <c r="AR941" s="201">
        <f t="shared" si="18268"/>
        <v>0</v>
      </c>
      <c r="AS941" s="202">
        <f t="shared" si="18268"/>
        <v>0</v>
      </c>
      <c r="AT941" s="196">
        <f t="shared" si="18268"/>
        <v>0</v>
      </c>
      <c r="AU941" s="200">
        <f t="shared" si="18268"/>
        <v>0</v>
      </c>
      <c r="AV941" s="198">
        <f t="shared" si="18268"/>
        <v>0</v>
      </c>
      <c r="AW941" s="199">
        <f t="shared" si="18269"/>
        <v>0</v>
      </c>
      <c r="AX941" s="196">
        <f t="shared" si="18269"/>
        <v>0</v>
      </c>
      <c r="AY941" s="200">
        <f t="shared" si="18269"/>
        <v>0</v>
      </c>
      <c r="AZ941" s="198">
        <f t="shared" si="18269"/>
        <v>0</v>
      </c>
      <c r="BA941" s="199">
        <f t="shared" si="18269"/>
        <v>0</v>
      </c>
      <c r="BB941" s="196">
        <f t="shared" si="18269"/>
        <v>0</v>
      </c>
      <c r="BC941" s="200">
        <f t="shared" si="18269"/>
        <v>0</v>
      </c>
      <c r="BD941" s="198">
        <f t="shared" si="18269"/>
        <v>0</v>
      </c>
      <c r="BE941" s="196">
        <f t="shared" si="18269"/>
        <v>0</v>
      </c>
      <c r="BF941" s="172">
        <f t="shared" si="18270"/>
        <v>0</v>
      </c>
      <c r="BG941" s="173">
        <f t="shared" si="18270"/>
        <v>0</v>
      </c>
      <c r="BI941" s="146" t="s">
        <v>18</v>
      </c>
      <c r="BJ941" s="129">
        <f>B941/B963</f>
        <v>4.4109736417428727E-2</v>
      </c>
      <c r="BK941" s="130">
        <f t="shared" ref="BK941" si="18327">C941/C963</f>
        <v>0</v>
      </c>
      <c r="BL941" s="131">
        <f t="shared" ref="BL941" si="18328">D941/D963</f>
        <v>3.8861521620142309E-2</v>
      </c>
      <c r="BM941" s="132">
        <f t="shared" ref="BM941" si="18329">E941/E963</f>
        <v>3.0534351145038168E-3</v>
      </c>
      <c r="BN941" s="129">
        <f t="shared" ref="BN941" si="18330">F941/F963</f>
        <v>5.9804485336400232E-2</v>
      </c>
      <c r="BO941" s="130">
        <f t="shared" ref="BO941" si="18331">G941/G963</f>
        <v>2.2450288646568314E-3</v>
      </c>
      <c r="BP941" s="131">
        <f t="shared" ref="BP941" si="18332">H941/H963</f>
        <v>3.1932225480612579E-2</v>
      </c>
      <c r="BQ941" s="132">
        <f t="shared" ref="BQ941" si="18333">I941/I963</f>
        <v>1.0838752709688178E-2</v>
      </c>
      <c r="BR941" s="129">
        <f t="shared" ref="BR941" si="18334">J941/J963</f>
        <v>1.556420233463035E-2</v>
      </c>
      <c r="BS941" s="130">
        <f t="shared" ref="BS941" si="18335">K941/K963</f>
        <v>3.096330275229358E-2</v>
      </c>
      <c r="BT941" s="131">
        <f t="shared" ref="BT941" si="18336">L941/L963</f>
        <v>1.2434817488969114E-2</v>
      </c>
      <c r="BU941" s="129">
        <f t="shared" ref="BU941" si="18337">M941/M963</f>
        <v>2.2963604852686309E-2</v>
      </c>
      <c r="BV941" s="133">
        <f t="shared" ref="BV941" si="18338">N941/N963</f>
        <v>3.0562585166439556E-2</v>
      </c>
      <c r="BW941" s="134">
        <f t="shared" ref="BW941" si="18339">O941/O963</f>
        <v>2.6476578411405296E-2</v>
      </c>
      <c r="BX941" s="129">
        <f t="shared" ref="BX941" si="18340">P941/P963</f>
        <v>4.0695652173913043E-2</v>
      </c>
      <c r="BY941" s="130">
        <f t="shared" ref="BY941" si="18341">Q941/Q963</f>
        <v>3.528929011079196E-2</v>
      </c>
      <c r="BZ941" s="131">
        <f t="shared" ref="BZ941" si="18342">R941/R963</f>
        <v>2.5760397268777158E-2</v>
      </c>
      <c r="CA941" s="132">
        <f t="shared" ref="CA941" si="18343">S941/S963</f>
        <v>2.0362710785873369E-2</v>
      </c>
      <c r="CB941" s="129">
        <f t="shared" ref="CB941" si="18344">T941/T963</f>
        <v>2.9069767441860465E-2</v>
      </c>
      <c r="CC941" s="130">
        <f t="shared" ref="CC941" si="18345">U941/U963</f>
        <v>3.3573141486810551E-2</v>
      </c>
      <c r="CD941" s="131">
        <f t="shared" ref="CD941" si="18346">V941/V963</f>
        <v>1.7696629213483146E-2</v>
      </c>
      <c r="CE941" s="132">
        <f t="shared" ref="CE941" si="18347">W941/W963</f>
        <v>2.6797385620915031E-2</v>
      </c>
      <c r="CF941" s="129">
        <f t="shared" ref="CF941" si="18348">X941/X963</f>
        <v>6.8708971553610498E-2</v>
      </c>
      <c r="CG941" s="130">
        <f t="shared" ref="CG941" si="18349">Y941/Y963</f>
        <v>2.7870680044593088E-2</v>
      </c>
      <c r="CH941" s="131">
        <f t="shared" ref="CH941" si="18350">Z941/Z963</f>
        <v>3.4114168751421425E-2</v>
      </c>
      <c r="CI941" s="129">
        <f t="shared" ref="CI941" si="18351">AA941/AA963</f>
        <v>2.4021838034576887E-2</v>
      </c>
      <c r="CJ941" s="135">
        <f t="shared" ref="CJ941" si="18352">AB941/AB963</f>
        <v>3.5108423071249444E-2</v>
      </c>
      <c r="CK941" s="136">
        <f t="shared" ref="CK941" si="18353">AC941/AC963</f>
        <v>1.7693009043641114E-2</v>
      </c>
    </row>
    <row r="942" spans="1:89" ht="15" thickTop="1" thickBot="1">
      <c r="A942" s="137" t="s">
        <v>19</v>
      </c>
      <c r="B942" s="189">
        <v>201</v>
      </c>
      <c r="C942" s="190">
        <v>148</v>
      </c>
      <c r="D942" s="191">
        <v>131</v>
      </c>
      <c r="E942" s="192">
        <v>120</v>
      </c>
      <c r="F942" s="189">
        <v>261</v>
      </c>
      <c r="G942" s="193">
        <v>140</v>
      </c>
      <c r="H942" s="191">
        <v>329</v>
      </c>
      <c r="I942" s="192">
        <v>281</v>
      </c>
      <c r="J942" s="189">
        <v>40</v>
      </c>
      <c r="K942" s="193">
        <v>84</v>
      </c>
      <c r="L942" s="191">
        <v>97</v>
      </c>
      <c r="M942" s="189">
        <v>156</v>
      </c>
      <c r="N942" s="194">
        <v>274</v>
      </c>
      <c r="O942" s="195">
        <v>347</v>
      </c>
      <c r="P942" s="189">
        <v>182</v>
      </c>
      <c r="Q942" s="193">
        <v>153</v>
      </c>
      <c r="R942" s="191">
        <v>204</v>
      </c>
      <c r="S942" s="192">
        <v>139</v>
      </c>
      <c r="T942" s="189">
        <v>22</v>
      </c>
      <c r="U942" s="193">
        <v>44</v>
      </c>
      <c r="V942" s="191">
        <v>152</v>
      </c>
      <c r="W942" s="192">
        <v>145</v>
      </c>
      <c r="X942" s="189">
        <v>160</v>
      </c>
      <c r="Y942" s="193">
        <v>91</v>
      </c>
      <c r="Z942" s="191">
        <v>253</v>
      </c>
      <c r="AA942" s="189">
        <v>221</v>
      </c>
      <c r="AB942" s="172">
        <f>B942+D942+F942+H942+J942+L942+N942+P942+R942+T942+V942+X942+Z942</f>
        <v>2306</v>
      </c>
      <c r="AC942" s="173">
        <f t="shared" si="18299"/>
        <v>2069</v>
      </c>
      <c r="AE942" s="269" t="s">
        <v>13</v>
      </c>
      <c r="AF942" s="20">
        <f t="shared" ref="AF942:BG942" si="18354">SUM(AF939:AF941)</f>
        <v>556</v>
      </c>
      <c r="AG942" s="21">
        <f t="shared" si="18354"/>
        <v>545</v>
      </c>
      <c r="AH942" s="20">
        <f t="shared" si="18354"/>
        <v>416</v>
      </c>
      <c r="AI942" s="21">
        <f t="shared" si="18354"/>
        <v>340</v>
      </c>
      <c r="AJ942" s="20">
        <f t="shared" si="18354"/>
        <v>621</v>
      </c>
      <c r="AK942" s="21">
        <f t="shared" si="18354"/>
        <v>323</v>
      </c>
      <c r="AL942" s="20">
        <f t="shared" si="18354"/>
        <v>962</v>
      </c>
      <c r="AM942" s="21">
        <f t="shared" si="18354"/>
        <v>714</v>
      </c>
      <c r="AN942" s="20">
        <f t="shared" si="18354"/>
        <v>110</v>
      </c>
      <c r="AO942" s="21">
        <f t="shared" si="18354"/>
        <v>178</v>
      </c>
      <c r="AP942" s="20">
        <f t="shared" si="18354"/>
        <v>233</v>
      </c>
      <c r="AQ942" s="21">
        <f t="shared" si="18354"/>
        <v>462</v>
      </c>
      <c r="AR942" s="20">
        <f t="shared" si="18354"/>
        <v>688</v>
      </c>
      <c r="AS942" s="21">
        <f t="shared" si="18354"/>
        <v>775</v>
      </c>
      <c r="AT942" s="20">
        <f t="shared" si="18354"/>
        <v>432</v>
      </c>
      <c r="AU942" s="21">
        <f t="shared" si="18354"/>
        <v>261</v>
      </c>
      <c r="AV942" s="20">
        <f t="shared" si="18354"/>
        <v>528</v>
      </c>
      <c r="AW942" s="21">
        <f t="shared" si="18354"/>
        <v>334</v>
      </c>
      <c r="AX942" s="20">
        <f t="shared" si="18354"/>
        <v>94</v>
      </c>
      <c r="AY942" s="21">
        <f t="shared" si="18354"/>
        <v>70</v>
      </c>
      <c r="AZ942" s="20">
        <f t="shared" si="18354"/>
        <v>331</v>
      </c>
      <c r="BA942" s="21">
        <f t="shared" si="18354"/>
        <v>430</v>
      </c>
      <c r="BB942" s="20">
        <f t="shared" si="18354"/>
        <v>378</v>
      </c>
      <c r="BC942" s="21">
        <f t="shared" si="18354"/>
        <v>267</v>
      </c>
      <c r="BD942" s="20">
        <f t="shared" si="18354"/>
        <v>670</v>
      </c>
      <c r="BE942" s="21">
        <f t="shared" si="18354"/>
        <v>542</v>
      </c>
      <c r="BF942" s="174">
        <f t="shared" si="18354"/>
        <v>7531</v>
      </c>
      <c r="BG942" s="175">
        <f t="shared" si="18354"/>
        <v>7711</v>
      </c>
      <c r="BI942" s="137" t="s">
        <v>19</v>
      </c>
      <c r="BJ942" s="129">
        <f>B942/B963</f>
        <v>5.4061323292092525E-2</v>
      </c>
      <c r="BK942" s="130">
        <f t="shared" ref="BK942" si="18355">C942/C963</f>
        <v>3.3560090702947847E-2</v>
      </c>
      <c r="BL942" s="131">
        <f t="shared" ref="BL942" si="18356">D942/D963</f>
        <v>7.170224411603722E-2</v>
      </c>
      <c r="BM942" s="132">
        <f t="shared" ref="BM942" si="18357">E942/E963</f>
        <v>4.5801526717557252E-2</v>
      </c>
      <c r="BN942" s="129">
        <f t="shared" ref="BN942" si="18358">F942/F963</f>
        <v>7.504312823461759E-2</v>
      </c>
      <c r="BO942" s="130">
        <f t="shared" ref="BO942" si="18359">G942/G963</f>
        <v>4.4900577293136623E-2</v>
      </c>
      <c r="BP942" s="131">
        <f t="shared" ref="BP942" si="18360">H942/H963</f>
        <v>5.3600521342456825E-2</v>
      </c>
      <c r="BQ942" s="132">
        <f t="shared" ref="BQ942" si="18361">I942/I963</f>
        <v>4.6856761714190426E-2</v>
      </c>
      <c r="BR942" s="129">
        <f t="shared" ref="BR942" si="18362">J942/J963</f>
        <v>3.8910505836575876E-2</v>
      </c>
      <c r="BS942" s="130">
        <f t="shared" ref="BS942" si="18363">K942/K963</f>
        <v>9.6330275229357804E-2</v>
      </c>
      <c r="BT942" s="131">
        <f t="shared" ref="BT942" si="18364">L942/L963</f>
        <v>3.8908945046129163E-2</v>
      </c>
      <c r="BU942" s="129">
        <f t="shared" ref="BU942" si="18365">M942/M963</f>
        <v>6.7590987868284227E-2</v>
      </c>
      <c r="BV942" s="133">
        <f t="shared" ref="BV942" si="18366">N942/N963</f>
        <v>5.3338524430601518E-2</v>
      </c>
      <c r="BW942" s="134">
        <f t="shared" ref="BW942" si="18367">O942/O963</f>
        <v>7.0672097759674132E-2</v>
      </c>
      <c r="BX942" s="129">
        <f t="shared" ref="BX942" si="18368">P942/P963</f>
        <v>6.330434782608696E-2</v>
      </c>
      <c r="BY942" s="130">
        <f t="shared" ref="BY942" si="18369">Q942/Q963</f>
        <v>6.2782109150594997E-2</v>
      </c>
      <c r="BZ942" s="131">
        <f t="shared" ref="BZ942" si="18370">R942/R963</f>
        <v>6.3314711359404099E-2</v>
      </c>
      <c r="CA942" s="132">
        <f t="shared" ref="CA942" si="18371">S942/S963</f>
        <v>4.4225262488068726E-2</v>
      </c>
      <c r="CB942" s="129">
        <f t="shared" ref="CB942" si="18372">T942/T963</f>
        <v>4.2635658914728682E-2</v>
      </c>
      <c r="CC942" s="130">
        <f t="shared" ref="CC942" si="18373">U942/U963</f>
        <v>0.10551558752997602</v>
      </c>
      <c r="CD942" s="131">
        <f t="shared" ref="CD942" si="18374">V942/V963</f>
        <v>4.2696629213483148E-2</v>
      </c>
      <c r="CE942" s="132">
        <f t="shared" ref="CE942" si="18375">W942/W963</f>
        <v>4.7385620915032678E-2</v>
      </c>
      <c r="CF942" s="129">
        <f t="shared" ref="CF942" si="18376">X942/X963</f>
        <v>7.0021881838074396E-2</v>
      </c>
      <c r="CG942" s="130">
        <f t="shared" ref="CG942" si="18377">Y942/Y963</f>
        <v>5.0724637681159424E-2</v>
      </c>
      <c r="CH942" s="131">
        <f t="shared" ref="CH942" si="18378">Z942/Z963</f>
        <v>5.7539231294064137E-2</v>
      </c>
      <c r="CI942" s="129">
        <f t="shared" ref="CI942" si="18379">AA942/AA963</f>
        <v>4.0218380345768884E-2</v>
      </c>
      <c r="CJ942" s="135">
        <f t="shared" ref="CJ942" si="18380">AB942/AB963</f>
        <v>5.6694694399370603E-2</v>
      </c>
      <c r="CK942" s="136">
        <f t="shared" ref="CK942" si="18381">AC942/AC963</f>
        <v>5.0984450851383652E-2</v>
      </c>
    </row>
    <row r="943" spans="1:89" ht="14" thickTop="1">
      <c r="A943" s="146" t="s">
        <v>20</v>
      </c>
      <c r="B943" s="196">
        <v>250</v>
      </c>
      <c r="C943" s="197">
        <v>211</v>
      </c>
      <c r="D943" s="198">
        <v>174</v>
      </c>
      <c r="E943" s="199">
        <v>157</v>
      </c>
      <c r="F943" s="196">
        <v>287</v>
      </c>
      <c r="G943" s="200">
        <v>168</v>
      </c>
      <c r="H943" s="198">
        <v>432</v>
      </c>
      <c r="I943" s="199">
        <v>342</v>
      </c>
      <c r="J943" s="196">
        <v>35</v>
      </c>
      <c r="K943" s="200">
        <v>104</v>
      </c>
      <c r="L943" s="198">
        <v>124</v>
      </c>
      <c r="M943" s="196">
        <v>228</v>
      </c>
      <c r="N943" s="201">
        <v>342</v>
      </c>
      <c r="O943" s="202">
        <v>372</v>
      </c>
      <c r="P943" s="196">
        <v>222</v>
      </c>
      <c r="Q943" s="200">
        <v>149</v>
      </c>
      <c r="R943" s="198">
        <v>241</v>
      </c>
      <c r="S943" s="199">
        <v>162</v>
      </c>
      <c r="T943" s="196">
        <v>44</v>
      </c>
      <c r="U943" s="200">
        <v>36</v>
      </c>
      <c r="V943" s="198">
        <v>160</v>
      </c>
      <c r="W943" s="199">
        <v>183</v>
      </c>
      <c r="X943" s="196">
        <v>197</v>
      </c>
      <c r="Y943" s="200">
        <v>123</v>
      </c>
      <c r="Z943" s="198">
        <v>321</v>
      </c>
      <c r="AA943" s="196">
        <v>204</v>
      </c>
      <c r="AB943" s="172">
        <f t="shared" ref="AB943:AB961" si="18382">B943+D943+F943+H943+J943+L943+N943+P943+R943+T943+V943+X943+Z943</f>
        <v>2829</v>
      </c>
      <c r="AC943" s="173">
        <f t="shared" si="18299"/>
        <v>2439</v>
      </c>
      <c r="BI943" s="146" t="s">
        <v>20</v>
      </c>
      <c r="BJ943" s="129">
        <f>B943/B963</f>
        <v>6.7240451855836478E-2</v>
      </c>
      <c r="BK943" s="130">
        <f t="shared" ref="BK943" si="18383">C943/C963</f>
        <v>4.784580498866213E-2</v>
      </c>
      <c r="BL943" s="131">
        <f t="shared" ref="BL943" si="18384">D943/D963</f>
        <v>9.5238095238095233E-2</v>
      </c>
      <c r="BM943" s="132">
        <f t="shared" ref="BM943" si="18385">E943/E963</f>
        <v>5.9923664122137406E-2</v>
      </c>
      <c r="BN943" s="129">
        <f t="shared" ref="BN943" si="18386">F943/F963</f>
        <v>8.2518688901667622E-2</v>
      </c>
      <c r="BO943" s="130">
        <f t="shared" ref="BO943" si="18387">G943/G963</f>
        <v>5.3880692751763951E-2</v>
      </c>
      <c r="BP943" s="131">
        <f t="shared" ref="BP943" si="18388">H943/H963</f>
        <v>7.0381231671554259E-2</v>
      </c>
      <c r="BQ943" s="132">
        <f t="shared" ref="BQ943" si="18389">I943/I963</f>
        <v>5.7028514257128564E-2</v>
      </c>
      <c r="BR943" s="129">
        <f t="shared" ref="BR943" si="18390">J943/J963</f>
        <v>3.4046692607003888E-2</v>
      </c>
      <c r="BS943" s="130">
        <f t="shared" ref="BS943" si="18391">K943/K963</f>
        <v>0.11926605504587157</v>
      </c>
      <c r="BT943" s="131">
        <f t="shared" ref="BT943" si="18392">L943/L963</f>
        <v>4.9739269955876457E-2</v>
      </c>
      <c r="BU943" s="129">
        <f t="shared" ref="BU943" si="18393">M943/M963</f>
        <v>9.8786828422876949E-2</v>
      </c>
      <c r="BV943" s="133">
        <f t="shared" ref="BV943" si="18394">N943/N963</f>
        <v>6.6575822464473425E-2</v>
      </c>
      <c r="BW943" s="134">
        <f t="shared" ref="BW943" si="18395">O943/O963</f>
        <v>7.5763747454175148E-2</v>
      </c>
      <c r="BX943" s="129">
        <f t="shared" ref="BX943" si="18396">P943/P963</f>
        <v>7.7217391304347821E-2</v>
      </c>
      <c r="BY943" s="130">
        <f t="shared" ref="BY943" si="18397">Q943/Q963</f>
        <v>6.1140746819860481E-2</v>
      </c>
      <c r="BZ943" s="131">
        <f t="shared" ref="BZ943" si="18398">R943/R963</f>
        <v>7.4798261949099942E-2</v>
      </c>
      <c r="CA943" s="132">
        <f t="shared" ref="CA943" si="18399">S943/S963</f>
        <v>5.1543111676741964E-2</v>
      </c>
      <c r="CB943" s="129">
        <f t="shared" ref="CB943" si="18400">T943/T963</f>
        <v>8.5271317829457363E-2</v>
      </c>
      <c r="CC943" s="130">
        <f t="shared" ref="CC943" si="18401">U943/U963</f>
        <v>8.6330935251798566E-2</v>
      </c>
      <c r="CD943" s="131">
        <f t="shared" ref="CD943" si="18402">V943/V963</f>
        <v>4.49438202247191E-2</v>
      </c>
      <c r="CE943" s="132">
        <f t="shared" ref="CE943" si="18403">W943/W963</f>
        <v>5.9803921568627454E-2</v>
      </c>
      <c r="CF943" s="129">
        <f t="shared" ref="CF943" si="18404">X943/X963</f>
        <v>8.6214442013129097E-2</v>
      </c>
      <c r="CG943" s="130">
        <f t="shared" ref="CG943" si="18405">Y943/Y963</f>
        <v>6.8561872909698993E-2</v>
      </c>
      <c r="CH943" s="131">
        <f t="shared" ref="CH943" si="18406">Z943/Z963</f>
        <v>7.3004321128041852E-2</v>
      </c>
      <c r="CI943" s="129">
        <f t="shared" ref="CI943" si="18407">AA943/AA963</f>
        <v>3.7124658780709738E-2</v>
      </c>
      <c r="CJ943" s="135">
        <f t="shared" ref="CJ943" si="18408">AB943/AB963</f>
        <v>6.9553031420563502E-2</v>
      </c>
      <c r="CK943" s="136">
        <f t="shared" ref="CK943" si="18409">AC943/AC963</f>
        <v>6.0102018185850523E-2</v>
      </c>
    </row>
    <row r="944" spans="1:89" ht="14" thickBot="1">
      <c r="A944" s="137" t="s">
        <v>21</v>
      </c>
      <c r="B944" s="189">
        <v>306</v>
      </c>
      <c r="C944" s="190">
        <v>334</v>
      </c>
      <c r="D944" s="191">
        <v>242</v>
      </c>
      <c r="E944" s="192">
        <v>183</v>
      </c>
      <c r="F944" s="189">
        <v>334</v>
      </c>
      <c r="G944" s="193">
        <v>155</v>
      </c>
      <c r="H944" s="191">
        <v>530</v>
      </c>
      <c r="I944" s="192">
        <v>372</v>
      </c>
      <c r="J944" s="189">
        <v>75</v>
      </c>
      <c r="K944" s="193">
        <v>74</v>
      </c>
      <c r="L944" s="191">
        <v>109</v>
      </c>
      <c r="M944" s="189">
        <v>234</v>
      </c>
      <c r="N944" s="194">
        <v>346</v>
      </c>
      <c r="O944" s="195">
        <v>403</v>
      </c>
      <c r="P944" s="189">
        <v>210</v>
      </c>
      <c r="Q944" s="193">
        <v>112</v>
      </c>
      <c r="R944" s="191">
        <v>287</v>
      </c>
      <c r="S944" s="192">
        <v>172</v>
      </c>
      <c r="T944" s="189">
        <v>50</v>
      </c>
      <c r="U944" s="193">
        <v>34</v>
      </c>
      <c r="V944" s="191">
        <v>171</v>
      </c>
      <c r="W944" s="192">
        <v>247</v>
      </c>
      <c r="X944" s="189">
        <v>181</v>
      </c>
      <c r="Y944" s="193">
        <v>144</v>
      </c>
      <c r="Z944" s="191">
        <v>349</v>
      </c>
      <c r="AA944" s="189">
        <v>338</v>
      </c>
      <c r="AB944" s="172">
        <f t="shared" si="18382"/>
        <v>3190</v>
      </c>
      <c r="AC944" s="173">
        <f t="shared" si="18299"/>
        <v>2802</v>
      </c>
      <c r="AE944" s="272" t="s">
        <v>85</v>
      </c>
      <c r="BI944" s="137" t="s">
        <v>21</v>
      </c>
      <c r="BJ944" s="129">
        <f>B944/B963</f>
        <v>8.2302313071543842E-2</v>
      </c>
      <c r="BK944" s="130">
        <f t="shared" ref="BK944" si="18410">C944/C963</f>
        <v>7.573696145124717E-2</v>
      </c>
      <c r="BL944" s="131">
        <f t="shared" ref="BL944" si="18411">D944/D963</f>
        <v>0.1324575807334428</v>
      </c>
      <c r="BM944" s="132">
        <f t="shared" ref="BM944" si="18412">E944/E963</f>
        <v>6.9847328244274809E-2</v>
      </c>
      <c r="BN944" s="129">
        <f t="shared" ref="BN944" si="18413">F944/F963</f>
        <v>9.6032202415181137E-2</v>
      </c>
      <c r="BO944" s="130">
        <f t="shared" ref="BO944" si="18414">G944/G963</f>
        <v>4.9711353431686978E-2</v>
      </c>
      <c r="BP944" s="131">
        <f t="shared" ref="BP944" si="18415">H944/H963</f>
        <v>8.6347344411860538E-2</v>
      </c>
      <c r="BQ944" s="132">
        <f t="shared" ref="BQ944" si="18416">I944/I963</f>
        <v>6.2031015507753876E-2</v>
      </c>
      <c r="BR944" s="129">
        <f t="shared" ref="BR944" si="18417">J944/J963</f>
        <v>7.2957198443579771E-2</v>
      </c>
      <c r="BS944" s="130">
        <f t="shared" ref="BS944" si="18418">K944/K963</f>
        <v>8.4862385321100922E-2</v>
      </c>
      <c r="BT944" s="131">
        <f t="shared" ref="BT944" si="18419">L944/L963</f>
        <v>4.3722422783794623E-2</v>
      </c>
      <c r="BU944" s="129">
        <f t="shared" ref="BU944" si="18420">M944/M963</f>
        <v>0.10138648180242635</v>
      </c>
      <c r="BV944" s="133">
        <f t="shared" ref="BV944" si="18421">N944/N963</f>
        <v>6.7354487054701193E-2</v>
      </c>
      <c r="BW944" s="134">
        <f t="shared" ref="BW944" si="18422">O944/O963</f>
        <v>8.2077393075356414E-2</v>
      </c>
      <c r="BX944" s="129">
        <f t="shared" ref="BX944" si="18423">P944/P963</f>
        <v>7.3043478260869571E-2</v>
      </c>
      <c r="BY944" s="130">
        <f t="shared" ref="BY944" si="18424">Q944/Q963</f>
        <v>4.5958145260566269E-2</v>
      </c>
      <c r="BZ944" s="131">
        <f t="shared" ref="BZ944" si="18425">R944/R963</f>
        <v>8.9075108628181257E-2</v>
      </c>
      <c r="CA944" s="132">
        <f t="shared" ref="CA944" si="18426">S944/S963</f>
        <v>5.4724785237034682E-2</v>
      </c>
      <c r="CB944" s="129">
        <f t="shared" ref="CB944" si="18427">T944/T963</f>
        <v>9.6899224806201556E-2</v>
      </c>
      <c r="CC944" s="130">
        <f t="shared" ref="CC944" si="18428">U944/U963</f>
        <v>8.1534772182254203E-2</v>
      </c>
      <c r="CD944" s="131">
        <f t="shared" ref="CD944" si="18429">V944/V963</f>
        <v>4.8033707865168536E-2</v>
      </c>
      <c r="CE944" s="132">
        <f t="shared" ref="CE944" si="18430">W944/W963</f>
        <v>8.0718954248366018E-2</v>
      </c>
      <c r="CF944" s="129">
        <f t="shared" ref="CF944" si="18431">X944/X963</f>
        <v>7.9212253829321663E-2</v>
      </c>
      <c r="CG944" s="130">
        <f t="shared" ref="CG944" si="18432">Y944/Y963</f>
        <v>8.0267558528428096E-2</v>
      </c>
      <c r="CH944" s="131">
        <f t="shared" ref="CH944" si="18433">Z944/Z963</f>
        <v>7.9372299294973844E-2</v>
      </c>
      <c r="CI944" s="129">
        <f t="shared" ref="CI944" si="18434">AA944/AA963</f>
        <v>6.1510464058234758E-2</v>
      </c>
      <c r="CJ944" s="135">
        <f t="shared" ref="CJ944" si="18435">AB944/AB963</f>
        <v>7.8428480110144069E-2</v>
      </c>
      <c r="CK944" s="136">
        <f t="shared" ref="CK944" si="18436">AC944/AC963</f>
        <v>6.9047091003178823E-2</v>
      </c>
    </row>
    <row r="945" spans="1:89" ht="15" thickTop="1" thickBot="1">
      <c r="A945" s="146" t="s">
        <v>22</v>
      </c>
      <c r="B945" s="196">
        <v>265</v>
      </c>
      <c r="C945" s="197">
        <v>377</v>
      </c>
      <c r="D945" s="198">
        <v>189</v>
      </c>
      <c r="E945" s="199">
        <v>128</v>
      </c>
      <c r="F945" s="196">
        <v>301</v>
      </c>
      <c r="G945" s="200">
        <v>137</v>
      </c>
      <c r="H945" s="198">
        <v>519</v>
      </c>
      <c r="I945" s="199">
        <v>388</v>
      </c>
      <c r="J945" s="196">
        <v>72</v>
      </c>
      <c r="K945" s="200">
        <v>111</v>
      </c>
      <c r="L945" s="198">
        <v>105</v>
      </c>
      <c r="M945" s="196">
        <v>306</v>
      </c>
      <c r="N945" s="201">
        <v>345</v>
      </c>
      <c r="O945" s="202">
        <v>537</v>
      </c>
      <c r="P945" s="196">
        <v>268</v>
      </c>
      <c r="Q945" s="200">
        <v>154</v>
      </c>
      <c r="R945" s="198">
        <v>285</v>
      </c>
      <c r="S945" s="199">
        <v>163</v>
      </c>
      <c r="T945" s="196">
        <v>22</v>
      </c>
      <c r="U945" s="200">
        <v>40</v>
      </c>
      <c r="V945" s="198">
        <v>153</v>
      </c>
      <c r="W945" s="199">
        <v>384</v>
      </c>
      <c r="X945" s="196">
        <v>187</v>
      </c>
      <c r="Y945" s="200">
        <v>124</v>
      </c>
      <c r="Z945" s="198">
        <v>343</v>
      </c>
      <c r="AA945" s="196">
        <v>311</v>
      </c>
      <c r="AB945" s="172">
        <f t="shared" si="18382"/>
        <v>3054</v>
      </c>
      <c r="AC945" s="173">
        <f t="shared" si="18299"/>
        <v>3160</v>
      </c>
      <c r="AE945" s="298" t="s">
        <v>0</v>
      </c>
      <c r="AF945" s="292" t="s">
        <v>1</v>
      </c>
      <c r="AG945" s="293"/>
      <c r="AH945" s="292" t="s">
        <v>2</v>
      </c>
      <c r="AI945" s="293"/>
      <c r="AJ945" s="292" t="s">
        <v>3</v>
      </c>
      <c r="AK945" s="293"/>
      <c r="AL945" s="292" t="s">
        <v>4</v>
      </c>
      <c r="AM945" s="293"/>
      <c r="AN945" s="292" t="s">
        <v>5</v>
      </c>
      <c r="AO945" s="293"/>
      <c r="AP945" s="292" t="s">
        <v>6</v>
      </c>
      <c r="AQ945" s="293"/>
      <c r="AR945" s="292" t="s">
        <v>7</v>
      </c>
      <c r="AS945" s="293"/>
      <c r="AT945" s="292" t="s">
        <v>8</v>
      </c>
      <c r="AU945" s="293"/>
      <c r="AV945" s="292" t="s">
        <v>9</v>
      </c>
      <c r="AW945" s="293"/>
      <c r="AX945" s="292" t="s">
        <v>10</v>
      </c>
      <c r="AY945" s="293"/>
      <c r="AZ945" s="292" t="s">
        <v>11</v>
      </c>
      <c r="BA945" s="293"/>
      <c r="BB945" s="292" t="s">
        <v>12</v>
      </c>
      <c r="BC945" s="293"/>
      <c r="BD945" s="294" t="s">
        <v>40</v>
      </c>
      <c r="BE945" s="295"/>
      <c r="BF945" s="296" t="s">
        <v>41</v>
      </c>
      <c r="BG945" s="297"/>
      <c r="BI945" s="146" t="s">
        <v>22</v>
      </c>
      <c r="BJ945" s="129">
        <f>B945/B963</f>
        <v>7.1274878967186664E-2</v>
      </c>
      <c r="BK945" s="130">
        <f t="shared" ref="BK945" si="18437">C945/C963</f>
        <v>8.5487528344671201E-2</v>
      </c>
      <c r="BL945" s="131">
        <f t="shared" ref="BL945" si="18438">D945/D963</f>
        <v>0.10344827586206896</v>
      </c>
      <c r="BM945" s="132">
        <f t="shared" ref="BM945" si="18439">E945/E963</f>
        <v>4.8854961832061068E-2</v>
      </c>
      <c r="BN945" s="129">
        <f t="shared" ref="BN945" si="18440">F945/F963</f>
        <v>8.6543990799309953E-2</v>
      </c>
      <c r="BO945" s="130">
        <f t="shared" ref="BO945" si="18441">G945/G963</f>
        <v>4.3938422065426558E-2</v>
      </c>
      <c r="BP945" s="131">
        <f t="shared" ref="BP945" si="18442">H945/H963</f>
        <v>8.4555229716520033E-2</v>
      </c>
      <c r="BQ945" s="132">
        <f t="shared" ref="BQ945" si="18443">I945/I963</f>
        <v>6.4699016174754043E-2</v>
      </c>
      <c r="BR945" s="129">
        <f t="shared" ref="BR945" si="18444">J945/J963</f>
        <v>7.0038910505836577E-2</v>
      </c>
      <c r="BS945" s="130">
        <f t="shared" ref="BS945" si="18445">K945/K963</f>
        <v>0.12729357798165136</v>
      </c>
      <c r="BT945" s="131">
        <f t="shared" ref="BT945" si="18446">L945/L963</f>
        <v>4.2117930204572801E-2</v>
      </c>
      <c r="BU945" s="129">
        <f t="shared" ref="BU945" si="18447">M945/M963</f>
        <v>0.13258232235701906</v>
      </c>
      <c r="BV945" s="133">
        <f t="shared" ref="BV945" si="18448">N945/N963</f>
        <v>6.7159820907144244E-2</v>
      </c>
      <c r="BW945" s="134">
        <f t="shared" ref="BW945" si="18449">O945/O963</f>
        <v>0.10936863543788188</v>
      </c>
      <c r="BX945" s="129">
        <f t="shared" ref="BX945" si="18450">P945/P963</f>
        <v>9.3217391304347821E-2</v>
      </c>
      <c r="BY945" s="130">
        <f t="shared" ref="BY945" si="18451">Q945/Q963</f>
        <v>6.3192449733278616E-2</v>
      </c>
      <c r="BZ945" s="131">
        <f t="shared" ref="BZ945" si="18452">R945/R963</f>
        <v>8.8454376163873374E-2</v>
      </c>
      <c r="CA945" s="132">
        <f t="shared" ref="CA945" si="18453">S945/S963</f>
        <v>5.186127903277124E-2</v>
      </c>
      <c r="CB945" s="129">
        <f t="shared" ref="CB945" si="18454">T945/T963</f>
        <v>4.2635658914728682E-2</v>
      </c>
      <c r="CC945" s="130">
        <f t="shared" ref="CC945" si="18455">U945/U963</f>
        <v>9.5923261390887291E-2</v>
      </c>
      <c r="CD945" s="131">
        <f t="shared" ref="CD945" si="18456">V945/V963</f>
        <v>4.297752808988764E-2</v>
      </c>
      <c r="CE945" s="132">
        <f t="shared" ref="CE945" si="18457">W945/W963</f>
        <v>0.12549019607843137</v>
      </c>
      <c r="CF945" s="129">
        <f t="shared" ref="CF945" si="18458">X945/X963</f>
        <v>8.1838074398249458E-2</v>
      </c>
      <c r="CG945" s="130">
        <f t="shared" ref="CG945" si="18459">Y945/Y963</f>
        <v>6.9119286510590863E-2</v>
      </c>
      <c r="CH945" s="131">
        <f t="shared" ref="CH945" si="18460">Z945/Z963</f>
        <v>7.8007732544916983E-2</v>
      </c>
      <c r="CI945" s="129">
        <f t="shared" ref="CI945" si="18461">AA945/AA963</f>
        <v>5.6596906278434944E-2</v>
      </c>
      <c r="CJ945" s="135">
        <f t="shared" ref="CJ945" si="18462">AB945/AB963</f>
        <v>7.5084820770025082E-2</v>
      </c>
      <c r="CK945" s="136">
        <f t="shared" ref="CK945" si="18463">AC945/AC963</f>
        <v>7.786895345112245E-2</v>
      </c>
    </row>
    <row r="946" spans="1:89" ht="15" thickTop="1" thickBot="1">
      <c r="A946" s="137" t="s">
        <v>23</v>
      </c>
      <c r="B946" s="189">
        <v>183</v>
      </c>
      <c r="C946" s="190">
        <v>255</v>
      </c>
      <c r="D946" s="191">
        <v>118</v>
      </c>
      <c r="E946" s="192">
        <v>126</v>
      </c>
      <c r="F946" s="189">
        <v>242</v>
      </c>
      <c r="G946" s="193">
        <v>111</v>
      </c>
      <c r="H946" s="191">
        <v>344</v>
      </c>
      <c r="I946" s="192">
        <v>309</v>
      </c>
      <c r="J946" s="189">
        <v>76</v>
      </c>
      <c r="K946" s="193">
        <v>89</v>
      </c>
      <c r="L946" s="191">
        <v>79</v>
      </c>
      <c r="M946" s="189">
        <v>224</v>
      </c>
      <c r="N946" s="194">
        <v>294</v>
      </c>
      <c r="O946" s="195">
        <v>381</v>
      </c>
      <c r="P946" s="189">
        <v>201</v>
      </c>
      <c r="Q946" s="193">
        <v>108</v>
      </c>
      <c r="R946" s="191">
        <v>258</v>
      </c>
      <c r="S946" s="192">
        <v>164</v>
      </c>
      <c r="T946" s="189">
        <v>24</v>
      </c>
      <c r="U946" s="193">
        <v>29</v>
      </c>
      <c r="V946" s="191">
        <v>145</v>
      </c>
      <c r="W946" s="192">
        <v>310</v>
      </c>
      <c r="X946" s="189">
        <v>123</v>
      </c>
      <c r="Y946" s="193">
        <v>78</v>
      </c>
      <c r="Z946" s="191">
        <v>306</v>
      </c>
      <c r="AA946" s="189">
        <v>302</v>
      </c>
      <c r="AB946" s="172">
        <f t="shared" si="18382"/>
        <v>2393</v>
      </c>
      <c r="AC946" s="173">
        <f t="shared" si="18299"/>
        <v>2486</v>
      </c>
      <c r="AE946" s="299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>
        <f>B946/B963</f>
        <v>4.92200107584723E-2</v>
      </c>
      <c r="BK946" s="130">
        <f t="shared" ref="BK946" si="18464">C946/C963</f>
        <v>5.7823129251700682E-2</v>
      </c>
      <c r="BL946" s="131">
        <f t="shared" ref="BL946" si="18465">D946/D963</f>
        <v>6.4586754241926655E-2</v>
      </c>
      <c r="BM946" s="132">
        <f t="shared" ref="BM946" si="18466">E946/E963</f>
        <v>4.8091603053435114E-2</v>
      </c>
      <c r="BN946" s="129">
        <f t="shared" ref="BN946" si="18467">F946/F963</f>
        <v>6.9580218516388723E-2</v>
      </c>
      <c r="BO946" s="130">
        <f t="shared" ref="BO946" si="18468">G946/G963</f>
        <v>3.5599743425272612E-2</v>
      </c>
      <c r="BP946" s="131">
        <f t="shared" ref="BP946" si="18469">H946/H963</f>
        <v>5.6044314108830241E-2</v>
      </c>
      <c r="BQ946" s="132">
        <f t="shared" ref="BQ946" si="18470">I946/I963</f>
        <v>5.1525762881440722E-2</v>
      </c>
      <c r="BR946" s="129">
        <f t="shared" ref="BR946" si="18471">J946/J963</f>
        <v>7.3929961089494164E-2</v>
      </c>
      <c r="BS946" s="130">
        <f t="shared" ref="BS946" si="18472">K946/K963</f>
        <v>0.10206422018348624</v>
      </c>
      <c r="BT946" s="131">
        <f t="shared" ref="BT946" si="18473">L946/L963</f>
        <v>3.168872843963097E-2</v>
      </c>
      <c r="BU946" s="129">
        <f t="shared" ref="BU946" si="18474">M946/M963</f>
        <v>9.7053726169844021E-2</v>
      </c>
      <c r="BV946" s="133">
        <f t="shared" ref="BV946" si="18475">N946/N963</f>
        <v>5.7231847381740315E-2</v>
      </c>
      <c r="BW946" s="134">
        <f t="shared" ref="BW946" si="18476">O946/O963</f>
        <v>7.7596741344195516E-2</v>
      </c>
      <c r="BX946" s="129">
        <f t="shared" ref="BX946" si="18477">P946/P963</f>
        <v>6.991304347826087E-2</v>
      </c>
      <c r="BY946" s="130">
        <f t="shared" ref="BY946" si="18478">Q946/Q963</f>
        <v>4.4316782929831759E-2</v>
      </c>
      <c r="BZ946" s="131">
        <f t="shared" ref="BZ946" si="18479">R946/R963</f>
        <v>8.0074487895716945E-2</v>
      </c>
      <c r="CA946" s="132">
        <f t="shared" ref="CA946" si="18480">S946/S963</f>
        <v>5.217944638880051E-2</v>
      </c>
      <c r="CB946" s="129">
        <f t="shared" ref="CB946" si="18481">T946/T963</f>
        <v>4.6511627906976744E-2</v>
      </c>
      <c r="CC946" s="130">
        <f t="shared" ref="CC946" si="18482">U946/U963</f>
        <v>6.9544364508393283E-2</v>
      </c>
      <c r="CD946" s="131">
        <f t="shared" ref="CD946" si="18483">V946/V963</f>
        <v>4.0730337078651688E-2</v>
      </c>
      <c r="CE946" s="132">
        <f t="shared" ref="CE946" si="18484">W946/W963</f>
        <v>0.10130718954248366</v>
      </c>
      <c r="CF946" s="129">
        <f t="shared" ref="CF946" si="18485">X946/X963</f>
        <v>5.3829321663019694E-2</v>
      </c>
      <c r="CG946" s="130">
        <f t="shared" ref="CG946" si="18486">Y946/Y963</f>
        <v>4.3478260869565216E-2</v>
      </c>
      <c r="CH946" s="131">
        <f t="shared" ref="CH946" si="18487">Z946/Z963</f>
        <v>6.9592904252899698E-2</v>
      </c>
      <c r="CI946" s="129">
        <f t="shared" ref="CI946" si="18488">AA946/AA963</f>
        <v>5.4959053685168333E-2</v>
      </c>
      <c r="CJ946" s="135">
        <f t="shared" ref="CJ946" si="18489">AB946/AB963</f>
        <v>5.8833652947829079E-2</v>
      </c>
      <c r="CK946" s="136">
        <f t="shared" ref="CK946" si="18490">AC946/AC963</f>
        <v>6.1260195658066584E-2</v>
      </c>
    </row>
    <row r="947" spans="1:89" ht="14" thickTop="1">
      <c r="A947" s="146" t="s">
        <v>24</v>
      </c>
      <c r="B947" s="203">
        <v>166</v>
      </c>
      <c r="C947" s="197">
        <v>261</v>
      </c>
      <c r="D947" s="198">
        <v>125</v>
      </c>
      <c r="E947" s="199">
        <v>107</v>
      </c>
      <c r="F947" s="196">
        <v>208</v>
      </c>
      <c r="G947" s="200">
        <v>114</v>
      </c>
      <c r="H947" s="198">
        <v>329</v>
      </c>
      <c r="I947" s="199">
        <v>317</v>
      </c>
      <c r="J947" s="196">
        <v>52</v>
      </c>
      <c r="K947" s="200">
        <v>40</v>
      </c>
      <c r="L947" s="198">
        <v>93</v>
      </c>
      <c r="M947" s="196">
        <v>176</v>
      </c>
      <c r="N947" s="201">
        <v>252</v>
      </c>
      <c r="O947" s="204">
        <v>317</v>
      </c>
      <c r="P947" s="196">
        <v>169</v>
      </c>
      <c r="Q947" s="200">
        <v>117</v>
      </c>
      <c r="R947" s="198">
        <v>244</v>
      </c>
      <c r="S947" s="199">
        <v>210</v>
      </c>
      <c r="T947" s="196">
        <v>28</v>
      </c>
      <c r="U947" s="200">
        <v>26</v>
      </c>
      <c r="V947" s="198">
        <v>119</v>
      </c>
      <c r="W947" s="205">
        <v>211</v>
      </c>
      <c r="X947" s="196">
        <v>97</v>
      </c>
      <c r="Y947" s="200">
        <v>73</v>
      </c>
      <c r="Z947" s="198">
        <v>251</v>
      </c>
      <c r="AA947" s="196">
        <v>348</v>
      </c>
      <c r="AB947" s="172">
        <f t="shared" si="18382"/>
        <v>2133</v>
      </c>
      <c r="AC947" s="173">
        <f t="shared" si="18299"/>
        <v>2317</v>
      </c>
      <c r="AE947" s="275" t="str">
        <f>$AE$17</f>
        <v>17:00 - 17:59</v>
      </c>
      <c r="AF947" s="126">
        <f t="shared" ref="AF947:AU949" si="18491">SUMIF($A$9:$A$32,$AE947,B$939:B$962)</f>
        <v>266</v>
      </c>
      <c r="AG947" s="186">
        <f t="shared" si="18491"/>
        <v>311</v>
      </c>
      <c r="AH947" s="127">
        <f t="shared" si="18491"/>
        <v>110</v>
      </c>
      <c r="AI947" s="180">
        <f t="shared" si="18491"/>
        <v>216</v>
      </c>
      <c r="AJ947" s="126">
        <f t="shared" si="18491"/>
        <v>223</v>
      </c>
      <c r="AK947" s="128">
        <f t="shared" si="18491"/>
        <v>271</v>
      </c>
      <c r="AL947" s="127">
        <f t="shared" si="18491"/>
        <v>441</v>
      </c>
      <c r="AM947" s="180">
        <f t="shared" si="18491"/>
        <v>402</v>
      </c>
      <c r="AN947" s="126">
        <f t="shared" si="18491"/>
        <v>96</v>
      </c>
      <c r="AO947" s="128">
        <f t="shared" si="18491"/>
        <v>33</v>
      </c>
      <c r="AP947" s="127">
        <f t="shared" si="18491"/>
        <v>220</v>
      </c>
      <c r="AQ947" s="126">
        <f t="shared" si="18491"/>
        <v>114</v>
      </c>
      <c r="AR947" s="179">
        <f t="shared" si="18491"/>
        <v>380</v>
      </c>
      <c r="AS947" s="181">
        <f t="shared" si="18491"/>
        <v>318</v>
      </c>
      <c r="AT947" s="126">
        <f t="shared" si="18491"/>
        <v>194</v>
      </c>
      <c r="AU947" s="128">
        <f t="shared" si="18491"/>
        <v>238</v>
      </c>
      <c r="AV947" s="127">
        <f t="shared" ref="AP947:BE949" si="18492">SUMIF($A$9:$A$32,$AE947,R$939:R$962)</f>
        <v>230</v>
      </c>
      <c r="AW947" s="180">
        <f t="shared" si="18492"/>
        <v>248</v>
      </c>
      <c r="AX947" s="126">
        <f t="shared" si="18492"/>
        <v>48</v>
      </c>
      <c r="AY947" s="128">
        <f t="shared" si="18492"/>
        <v>26</v>
      </c>
      <c r="AZ947" s="127">
        <f t="shared" si="18492"/>
        <v>260</v>
      </c>
      <c r="BA947" s="180">
        <f t="shared" si="18492"/>
        <v>171</v>
      </c>
      <c r="BB947" s="126">
        <f t="shared" si="18492"/>
        <v>192</v>
      </c>
      <c r="BC947" s="128">
        <f t="shared" si="18492"/>
        <v>161</v>
      </c>
      <c r="BD947" s="184">
        <f t="shared" si="18492"/>
        <v>271</v>
      </c>
      <c r="BE947" s="185">
        <f t="shared" si="18492"/>
        <v>390</v>
      </c>
      <c r="BF947" s="170">
        <f>AF947+AH947+AJ947+AL947+AN947+AP947+AR947+AT947+AV947+AX947+AZ947+BB947+BD947</f>
        <v>2931</v>
      </c>
      <c r="BG947" s="171">
        <f>AG947+AI947+AK947+AM947+AO947+AQ947+AS947+AU947+AW947+AY947+BA947+BC947+BE947</f>
        <v>2899</v>
      </c>
      <c r="BI947" s="146" t="s">
        <v>24</v>
      </c>
      <c r="BJ947" s="129">
        <f>B947/B963</f>
        <v>4.4647660032275417E-2</v>
      </c>
      <c r="BK947" s="130">
        <f t="shared" ref="BK947" si="18493">C947/C963</f>
        <v>5.9183673469387757E-2</v>
      </c>
      <c r="BL947" s="131">
        <f t="shared" ref="BL947" si="18494">D947/D963</f>
        <v>6.8418171866447733E-2</v>
      </c>
      <c r="BM947" s="132">
        <f t="shared" ref="BM947" si="18495">E947/E963</f>
        <v>4.0839694656488547E-2</v>
      </c>
      <c r="BN947" s="129">
        <f t="shared" ref="BN947" si="18496">F947/F963</f>
        <v>5.9804485336400232E-2</v>
      </c>
      <c r="BO947" s="130">
        <f t="shared" ref="BO947" si="18497">G947/G963</f>
        <v>3.6561898652982684E-2</v>
      </c>
      <c r="BP947" s="131">
        <f t="shared" ref="BP947" si="18498">H947/H963</f>
        <v>5.3600521342456825E-2</v>
      </c>
      <c r="BQ947" s="132">
        <f t="shared" ref="BQ947" si="18499">I947/I963</f>
        <v>5.2859763214940805E-2</v>
      </c>
      <c r="BR947" s="129">
        <f t="shared" ref="BR947" si="18500">J947/J963</f>
        <v>5.0583657587548639E-2</v>
      </c>
      <c r="BS947" s="130">
        <f t="shared" ref="BS947" si="18501">K947/K963</f>
        <v>4.5871559633027525E-2</v>
      </c>
      <c r="BT947" s="131">
        <f t="shared" ref="BT947" si="18502">L947/L963</f>
        <v>3.7304452466907341E-2</v>
      </c>
      <c r="BU947" s="129">
        <f t="shared" ref="BU947" si="18503">M947/M963</f>
        <v>7.6256499133448868E-2</v>
      </c>
      <c r="BV947" s="133">
        <f t="shared" ref="BV947" si="18504">N947/N963</f>
        <v>4.9055869184348844E-2</v>
      </c>
      <c r="BW947" s="134">
        <f t="shared" ref="BW947" si="18505">O947/O963</f>
        <v>6.456211812627291E-2</v>
      </c>
      <c r="BX947" s="129">
        <f t="shared" ref="BX947" si="18506">P947/P963</f>
        <v>5.8782608695652175E-2</v>
      </c>
      <c r="BY947" s="130">
        <f t="shared" ref="BY947" si="18507">Q947/Q963</f>
        <v>4.8009848173984404E-2</v>
      </c>
      <c r="BZ947" s="131">
        <f t="shared" ref="BZ947" si="18508">R947/R963</f>
        <v>7.5729360645561766E-2</v>
      </c>
      <c r="CA947" s="132">
        <f t="shared" ref="CA947" si="18509">S947/S963</f>
        <v>6.6815144766147E-2</v>
      </c>
      <c r="CB947" s="129">
        <f t="shared" ref="CB947" si="18510">T947/T963</f>
        <v>5.4263565891472867E-2</v>
      </c>
      <c r="CC947" s="130">
        <f t="shared" ref="CC947" si="18511">U947/U963</f>
        <v>6.235011990407674E-2</v>
      </c>
      <c r="CD947" s="131">
        <f t="shared" ref="CD947" si="18512">V947/V963</f>
        <v>3.3426966292134833E-2</v>
      </c>
      <c r="CE947" s="132">
        <f t="shared" ref="CE947" si="18513">W947/W963</f>
        <v>6.8954248366013077E-2</v>
      </c>
      <c r="CF947" s="129">
        <f t="shared" ref="CF947" si="18514">X947/X963</f>
        <v>4.2450765864332607E-2</v>
      </c>
      <c r="CG947" s="130">
        <f t="shared" ref="CG947" si="18515">Y947/Y963</f>
        <v>4.0691192865105912E-2</v>
      </c>
      <c r="CH947" s="131">
        <f t="shared" ref="CH947" si="18516">Z947/Z963</f>
        <v>5.708437571071185E-2</v>
      </c>
      <c r="CI947" s="129">
        <f t="shared" ref="CI947" si="18517">AA947/AA963</f>
        <v>6.3330300272975426E-2</v>
      </c>
      <c r="CJ947" s="135">
        <f t="shared" ref="CJ947" si="18518">AB947/AB963</f>
        <v>5.2441363032895705E-2</v>
      </c>
      <c r="CK947" s="136">
        <f t="shared" ref="CK947" si="18519">AC947/AC963</f>
        <v>5.7095685172864147E-2</v>
      </c>
    </row>
    <row r="948" spans="1:89">
      <c r="A948" s="137" t="s">
        <v>25</v>
      </c>
      <c r="B948" s="206">
        <v>172</v>
      </c>
      <c r="C948" s="190">
        <v>295</v>
      </c>
      <c r="D948" s="191">
        <v>90</v>
      </c>
      <c r="E948" s="192">
        <v>184</v>
      </c>
      <c r="F948" s="189">
        <v>183</v>
      </c>
      <c r="G948" s="193">
        <v>131</v>
      </c>
      <c r="H948" s="191">
        <v>329</v>
      </c>
      <c r="I948" s="192">
        <v>351</v>
      </c>
      <c r="J948" s="189">
        <v>65</v>
      </c>
      <c r="K948" s="190">
        <v>64</v>
      </c>
      <c r="L948" s="191">
        <v>94</v>
      </c>
      <c r="M948" s="189">
        <v>123</v>
      </c>
      <c r="N948" s="194">
        <v>246</v>
      </c>
      <c r="O948" s="207">
        <v>272</v>
      </c>
      <c r="P948" s="189">
        <v>152</v>
      </c>
      <c r="Q948" s="190">
        <v>119</v>
      </c>
      <c r="R948" s="191">
        <v>205</v>
      </c>
      <c r="S948" s="192">
        <v>190</v>
      </c>
      <c r="T948" s="198">
        <v>21</v>
      </c>
      <c r="U948" s="189">
        <v>17</v>
      </c>
      <c r="V948" s="191">
        <v>165</v>
      </c>
      <c r="W948" s="208">
        <v>230</v>
      </c>
      <c r="X948" s="189">
        <v>91</v>
      </c>
      <c r="Y948" s="193">
        <v>129</v>
      </c>
      <c r="Z948" s="191">
        <v>268</v>
      </c>
      <c r="AA948" s="189">
        <v>462</v>
      </c>
      <c r="AB948" s="172">
        <f t="shared" si="18382"/>
        <v>2081</v>
      </c>
      <c r="AC948" s="173">
        <f t="shared" si="18299"/>
        <v>2567</v>
      </c>
      <c r="AE948" s="277" t="str">
        <f>$AE$18</f>
        <v>18:00 - 18:59</v>
      </c>
      <c r="AF948" s="126">
        <f t="shared" si="18491"/>
        <v>387</v>
      </c>
      <c r="AG948" s="190">
        <f t="shared" si="18491"/>
        <v>306</v>
      </c>
      <c r="AH948" s="191">
        <f t="shared" si="18491"/>
        <v>84</v>
      </c>
      <c r="AI948" s="192">
        <f t="shared" si="18491"/>
        <v>209</v>
      </c>
      <c r="AJ948" s="278">
        <f t="shared" si="18491"/>
        <v>184</v>
      </c>
      <c r="AK948" s="193">
        <f t="shared" si="18491"/>
        <v>379</v>
      </c>
      <c r="AL948" s="191">
        <f t="shared" si="18491"/>
        <v>436</v>
      </c>
      <c r="AM948" s="192">
        <f t="shared" si="18491"/>
        <v>545</v>
      </c>
      <c r="AN948" s="278">
        <f t="shared" si="18491"/>
        <v>89</v>
      </c>
      <c r="AO948" s="193">
        <f t="shared" si="18491"/>
        <v>37</v>
      </c>
      <c r="AP948" s="191">
        <f t="shared" si="18492"/>
        <v>299</v>
      </c>
      <c r="AQ948" s="278">
        <f t="shared" si="18492"/>
        <v>82</v>
      </c>
      <c r="AR948" s="194">
        <f t="shared" si="18492"/>
        <v>433</v>
      </c>
      <c r="AS948" s="195">
        <f t="shared" si="18492"/>
        <v>291</v>
      </c>
      <c r="AT948" s="278">
        <f t="shared" si="18492"/>
        <v>164</v>
      </c>
      <c r="AU948" s="193">
        <f t="shared" si="18492"/>
        <v>201</v>
      </c>
      <c r="AV948" s="191">
        <f t="shared" si="18492"/>
        <v>172</v>
      </c>
      <c r="AW948" s="192">
        <f t="shared" si="18492"/>
        <v>287</v>
      </c>
      <c r="AX948" s="278">
        <f t="shared" si="18492"/>
        <v>39</v>
      </c>
      <c r="AY948" s="193">
        <f t="shared" si="18492"/>
        <v>14</v>
      </c>
      <c r="AZ948" s="191">
        <f t="shared" si="18492"/>
        <v>427</v>
      </c>
      <c r="BA948" s="192">
        <f t="shared" si="18492"/>
        <v>183</v>
      </c>
      <c r="BB948" s="278">
        <f t="shared" si="18492"/>
        <v>181</v>
      </c>
      <c r="BC948" s="193">
        <f t="shared" si="18492"/>
        <v>138</v>
      </c>
      <c r="BD948" s="191">
        <f t="shared" si="18492"/>
        <v>240</v>
      </c>
      <c r="BE948" s="278">
        <f t="shared" si="18492"/>
        <v>372</v>
      </c>
      <c r="BF948" s="172">
        <f>SUM(AF948,AH948,AJ948,AL948,AN948,AP948,AR948,AT948,AV948,AX948,AZ948,BB948,BD948)</f>
        <v>3135</v>
      </c>
      <c r="BG948" s="173">
        <f>SUM(AG948,AI948,AK948,AM948,AO948,AQ948,AS948,AU948,AW948,AY948,BA948,BC948,BE948)</f>
        <v>3044</v>
      </c>
      <c r="BI948" s="137" t="s">
        <v>25</v>
      </c>
      <c r="BJ948" s="129">
        <f>B948/B963</f>
        <v>4.6261430876815494E-2</v>
      </c>
      <c r="BK948" s="130">
        <f t="shared" ref="BK948" si="18520">C948/C963</f>
        <v>6.6893424036281179E-2</v>
      </c>
      <c r="BL948" s="131">
        <f t="shared" ref="BL948" si="18521">D948/D963</f>
        <v>4.9261083743842367E-2</v>
      </c>
      <c r="BM948" s="132">
        <f t="shared" ref="BM948" si="18522">E948/E963</f>
        <v>7.0229007633587789E-2</v>
      </c>
      <c r="BN948" s="129">
        <f t="shared" ref="BN948" si="18523">F948/F963</f>
        <v>5.2616446233467513E-2</v>
      </c>
      <c r="BO948" s="130">
        <f t="shared" ref="BO948" si="18524">G948/G963</f>
        <v>4.2014111610006413E-2</v>
      </c>
      <c r="BP948" s="131">
        <f t="shared" ref="BP948" si="18525">H948/H963</f>
        <v>5.3600521342456825E-2</v>
      </c>
      <c r="BQ948" s="132">
        <f t="shared" ref="BQ948" si="18526">I948/I963</f>
        <v>5.8529264632316155E-2</v>
      </c>
      <c r="BR948" s="129">
        <f t="shared" ref="BR948" si="18527">J948/J963</f>
        <v>6.3229571984435795E-2</v>
      </c>
      <c r="BS948" s="130">
        <f t="shared" ref="BS948" si="18528">K948/K963</f>
        <v>7.3394495412844041E-2</v>
      </c>
      <c r="BT948" s="131">
        <f t="shared" ref="BT948" si="18529">L948/L963</f>
        <v>3.7705575611712797E-2</v>
      </c>
      <c r="BU948" s="129">
        <f t="shared" ref="BU948" si="18530">M948/M963</f>
        <v>5.3292894280762566E-2</v>
      </c>
      <c r="BV948" s="133">
        <f t="shared" ref="BV948" si="18531">N948/N963</f>
        <v>4.7887872299007206E-2</v>
      </c>
      <c r="BW948" s="134">
        <f t="shared" ref="BW948" si="18532">O948/O963</f>
        <v>5.5397148676171078E-2</v>
      </c>
      <c r="BX948" s="129">
        <f t="shared" ref="BX948" si="18533">P948/P963</f>
        <v>5.2869565217391307E-2</v>
      </c>
      <c r="BY948" s="130">
        <f t="shared" ref="BY948" si="18534">Q948/Q963</f>
        <v>4.8830529339351662E-2</v>
      </c>
      <c r="BZ948" s="131">
        <f t="shared" ref="BZ948" si="18535">R948/R963</f>
        <v>6.3625077591558041E-2</v>
      </c>
      <c r="CA948" s="132">
        <f t="shared" ref="CA948" si="18536">S948/S963</f>
        <v>6.0451797645561564E-2</v>
      </c>
      <c r="CB948" s="129">
        <f t="shared" ref="CB948" si="18537">T948/T963</f>
        <v>4.0697674418604654E-2</v>
      </c>
      <c r="CC948" s="130">
        <f t="shared" ref="CC948" si="18538">U948/U963</f>
        <v>4.0767386091127102E-2</v>
      </c>
      <c r="CD948" s="131">
        <f t="shared" ref="CD948" si="18539">V948/V963</f>
        <v>4.6348314606741575E-2</v>
      </c>
      <c r="CE948" s="132">
        <f t="shared" ref="CE948" si="18540">W948/W963</f>
        <v>7.5163398692810454E-2</v>
      </c>
      <c r="CF948" s="129">
        <f t="shared" ref="CF948" si="18541">X948/X963</f>
        <v>3.9824945295404812E-2</v>
      </c>
      <c r="CG948" s="130">
        <f t="shared" ref="CG948" si="18542">Y948/Y963</f>
        <v>7.1906354515050161E-2</v>
      </c>
      <c r="CH948" s="131">
        <f t="shared" ref="CH948" si="18543">Z948/Z963</f>
        <v>6.0950648169206277E-2</v>
      </c>
      <c r="CI948" s="129">
        <f t="shared" ref="CI948" si="18544">AA948/AA963</f>
        <v>8.4076433121019103E-2</v>
      </c>
      <c r="CJ948" s="135">
        <f t="shared" ref="CJ948" si="18545">AB948/AB963</f>
        <v>5.116290504990903E-2</v>
      </c>
      <c r="CK948" s="136">
        <f t="shared" ref="CK948" si="18546">AC948/AC963</f>
        <v>6.3256203642098524E-2</v>
      </c>
    </row>
    <row r="949" spans="1:89" ht="14" thickBot="1">
      <c r="A949" s="146" t="s">
        <v>26</v>
      </c>
      <c r="B949" s="203">
        <v>197</v>
      </c>
      <c r="C949" s="197">
        <v>290</v>
      </c>
      <c r="D949" s="198">
        <v>91</v>
      </c>
      <c r="E949" s="199">
        <v>127</v>
      </c>
      <c r="F949" s="196">
        <v>193</v>
      </c>
      <c r="G949" s="200">
        <v>117</v>
      </c>
      <c r="H949" s="198">
        <v>366</v>
      </c>
      <c r="I949" s="199">
        <v>288</v>
      </c>
      <c r="J949" s="196">
        <v>48</v>
      </c>
      <c r="K949" s="197">
        <v>39</v>
      </c>
      <c r="L949" s="198">
        <v>95</v>
      </c>
      <c r="M949" s="196">
        <v>140</v>
      </c>
      <c r="N949" s="201">
        <v>253</v>
      </c>
      <c r="O949" s="204">
        <v>210</v>
      </c>
      <c r="P949" s="196">
        <v>165</v>
      </c>
      <c r="Q949" s="197">
        <v>101</v>
      </c>
      <c r="R949" s="198">
        <v>178</v>
      </c>
      <c r="S949" s="199">
        <v>192</v>
      </c>
      <c r="T949" s="196">
        <v>18</v>
      </c>
      <c r="U949" s="200">
        <v>20</v>
      </c>
      <c r="V949" s="198">
        <v>120</v>
      </c>
      <c r="W949" s="205">
        <v>163</v>
      </c>
      <c r="X949" s="196">
        <v>101</v>
      </c>
      <c r="Y949" s="200">
        <v>88</v>
      </c>
      <c r="Z949" s="198">
        <v>236</v>
      </c>
      <c r="AA949" s="196">
        <v>336</v>
      </c>
      <c r="AB949" s="172">
        <f t="shared" si="18382"/>
        <v>2061</v>
      </c>
      <c r="AC949" s="173">
        <f t="shared" si="18299"/>
        <v>2111</v>
      </c>
      <c r="AE949" s="275">
        <f>$AE$19</f>
        <v>0</v>
      </c>
      <c r="AF949" s="126">
        <f t="shared" si="18491"/>
        <v>0</v>
      </c>
      <c r="AG949" s="197">
        <f t="shared" si="18491"/>
        <v>0</v>
      </c>
      <c r="AH949" s="198">
        <f t="shared" si="18491"/>
        <v>0</v>
      </c>
      <c r="AI949" s="199">
        <f t="shared" si="18491"/>
        <v>0</v>
      </c>
      <c r="AJ949" s="196">
        <f t="shared" si="18491"/>
        <v>0</v>
      </c>
      <c r="AK949" s="200">
        <f t="shared" si="18491"/>
        <v>0</v>
      </c>
      <c r="AL949" s="198">
        <f t="shared" si="18491"/>
        <v>0</v>
      </c>
      <c r="AM949" s="199">
        <f t="shared" si="18491"/>
        <v>0</v>
      </c>
      <c r="AN949" s="196">
        <f t="shared" si="18491"/>
        <v>0</v>
      </c>
      <c r="AO949" s="200">
        <f t="shared" si="18491"/>
        <v>0</v>
      </c>
      <c r="AP949" s="198">
        <f t="shared" si="18492"/>
        <v>0</v>
      </c>
      <c r="AQ949" s="196">
        <f t="shared" si="18492"/>
        <v>0</v>
      </c>
      <c r="AR949" s="201">
        <f t="shared" si="18492"/>
        <v>0</v>
      </c>
      <c r="AS949" s="202">
        <f t="shared" si="18492"/>
        <v>0</v>
      </c>
      <c r="AT949" s="196">
        <f t="shared" si="18492"/>
        <v>0</v>
      </c>
      <c r="AU949" s="200">
        <f t="shared" si="18492"/>
        <v>0</v>
      </c>
      <c r="AV949" s="198">
        <f t="shared" si="18492"/>
        <v>0</v>
      </c>
      <c r="AW949" s="199">
        <f t="shared" si="18492"/>
        <v>0</v>
      </c>
      <c r="AX949" s="196">
        <f t="shared" si="18492"/>
        <v>0</v>
      </c>
      <c r="AY949" s="200">
        <f t="shared" si="18492"/>
        <v>0</v>
      </c>
      <c r="AZ949" s="198">
        <f t="shared" si="18492"/>
        <v>0</v>
      </c>
      <c r="BA949" s="199">
        <f t="shared" si="18492"/>
        <v>0</v>
      </c>
      <c r="BB949" s="196">
        <f t="shared" si="18492"/>
        <v>0</v>
      </c>
      <c r="BC949" s="200">
        <f t="shared" si="18492"/>
        <v>0</v>
      </c>
      <c r="BD949" s="198">
        <f t="shared" si="18492"/>
        <v>0</v>
      </c>
      <c r="BE949" s="196">
        <f t="shared" si="18492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>
        <f>B949/B963</f>
        <v>5.2985476062399138E-2</v>
      </c>
      <c r="BK949" s="130">
        <f t="shared" ref="BK949" si="18547">C949/C963</f>
        <v>6.5759637188208611E-2</v>
      </c>
      <c r="BL949" s="131">
        <f t="shared" ref="BL949" si="18548">D949/D963</f>
        <v>4.9808429118773943E-2</v>
      </c>
      <c r="BM949" s="132">
        <f t="shared" ref="BM949" si="18549">E949/E963</f>
        <v>4.8473282442748095E-2</v>
      </c>
      <c r="BN949" s="129">
        <f t="shared" ref="BN949" si="18550">F949/F963</f>
        <v>5.5491661874640601E-2</v>
      </c>
      <c r="BO949" s="130">
        <f t="shared" ref="BO949" si="18551">G949/G963</f>
        <v>3.752405388069275E-2</v>
      </c>
      <c r="BP949" s="131">
        <f t="shared" ref="BP949" si="18552">H949/H963</f>
        <v>5.9628543499511244E-2</v>
      </c>
      <c r="BQ949" s="132">
        <f t="shared" ref="BQ949" si="18553">I949/I963</f>
        <v>4.8024012006003002E-2</v>
      </c>
      <c r="BR949" s="129">
        <f t="shared" ref="BR949" si="18554">J949/J963</f>
        <v>4.6692607003891051E-2</v>
      </c>
      <c r="BS949" s="130">
        <f t="shared" ref="BS949" si="18555">K949/K963</f>
        <v>4.4724770642201837E-2</v>
      </c>
      <c r="BT949" s="131">
        <f t="shared" ref="BT949" si="18556">L949/L963</f>
        <v>3.8106698756518252E-2</v>
      </c>
      <c r="BU949" s="129">
        <f t="shared" ref="BU949" si="18557">M949/M963</f>
        <v>6.0658578856152515E-2</v>
      </c>
      <c r="BV949" s="133">
        <f t="shared" ref="BV949" si="18558">N949/N963</f>
        <v>4.9250535331905779E-2</v>
      </c>
      <c r="BW949" s="134">
        <f t="shared" ref="BW949" si="18559">O949/O963</f>
        <v>4.2769857433808553E-2</v>
      </c>
      <c r="BX949" s="129">
        <f t="shared" ref="BX949" si="18560">P949/P963</f>
        <v>5.7391304347826085E-2</v>
      </c>
      <c r="BY949" s="130">
        <f t="shared" ref="BY949" si="18561">Q949/Q963</f>
        <v>4.1444398851046366E-2</v>
      </c>
      <c r="BZ949" s="131">
        <f t="shared" ref="BZ949" si="18562">R949/R963</f>
        <v>5.5245189323401611E-2</v>
      </c>
      <c r="CA949" s="132">
        <f t="shared" ref="CA949" si="18563">S949/S963</f>
        <v>6.108813235762011E-2</v>
      </c>
      <c r="CB949" s="129">
        <f t="shared" ref="CB949" si="18564">T949/T963</f>
        <v>3.4883720930232558E-2</v>
      </c>
      <c r="CC949" s="130">
        <f t="shared" ref="CC949" si="18565">U949/U963</f>
        <v>4.7961630695443645E-2</v>
      </c>
      <c r="CD949" s="131">
        <f t="shared" ref="CD949" si="18566">V949/V963</f>
        <v>3.3707865168539325E-2</v>
      </c>
      <c r="CE949" s="132">
        <f t="shared" ref="CE949" si="18567">W949/W963</f>
        <v>5.3267973856209148E-2</v>
      </c>
      <c r="CF949" s="129">
        <f t="shared" ref="CF949" si="18568">X949/X963</f>
        <v>4.4201312910284465E-2</v>
      </c>
      <c r="CG949" s="130">
        <f t="shared" ref="CG949" si="18569">Y949/Y963</f>
        <v>4.9052396878483832E-2</v>
      </c>
      <c r="CH949" s="131">
        <f t="shared" ref="CH949" si="18570">Z949/Z963</f>
        <v>5.3672958835569703E-2</v>
      </c>
      <c r="CI949" s="129">
        <f t="shared" ref="CI949" si="18571">AA949/AA963</f>
        <v>6.1146496815286625E-2</v>
      </c>
      <c r="CJ949" s="135">
        <f t="shared" ref="CJ949" si="18572">AB949/AB963</f>
        <v>5.0671190441068006E-2</v>
      </c>
      <c r="CK949" s="136">
        <f t="shared" ref="CK949" si="18573">AC949/AC963</f>
        <v>5.2019417954215025E-2</v>
      </c>
    </row>
    <row r="950" spans="1:89" ht="15" thickTop="1" thickBot="1">
      <c r="A950" s="137" t="s">
        <v>27</v>
      </c>
      <c r="B950" s="206">
        <v>178</v>
      </c>
      <c r="C950" s="190">
        <v>281</v>
      </c>
      <c r="D950" s="191">
        <v>86</v>
      </c>
      <c r="E950" s="192">
        <v>175</v>
      </c>
      <c r="F950" s="189">
        <v>188</v>
      </c>
      <c r="G950" s="193">
        <v>105</v>
      </c>
      <c r="H950" s="191">
        <v>339</v>
      </c>
      <c r="I950" s="192">
        <v>351</v>
      </c>
      <c r="J950" s="189">
        <v>38</v>
      </c>
      <c r="K950" s="190">
        <v>34</v>
      </c>
      <c r="L950" s="191">
        <v>118</v>
      </c>
      <c r="M950" s="189">
        <v>109</v>
      </c>
      <c r="N950" s="194">
        <v>295</v>
      </c>
      <c r="O950" s="207">
        <v>210</v>
      </c>
      <c r="P950" s="189">
        <v>182</v>
      </c>
      <c r="Q950" s="190">
        <v>125</v>
      </c>
      <c r="R950" s="191">
        <v>159</v>
      </c>
      <c r="S950" s="192">
        <v>162</v>
      </c>
      <c r="T950" s="189">
        <v>33</v>
      </c>
      <c r="U950" s="193">
        <v>28</v>
      </c>
      <c r="V950" s="191">
        <v>186</v>
      </c>
      <c r="W950" s="208">
        <v>145</v>
      </c>
      <c r="X950" s="189">
        <v>126</v>
      </c>
      <c r="Y950" s="193">
        <v>83</v>
      </c>
      <c r="Z950" s="191">
        <v>322</v>
      </c>
      <c r="AA950" s="189">
        <v>357</v>
      </c>
      <c r="AB950" s="172">
        <f t="shared" si="18382"/>
        <v>2250</v>
      </c>
      <c r="AC950" s="173">
        <f t="shared" si="18299"/>
        <v>2165</v>
      </c>
      <c r="AE950" s="269" t="s">
        <v>13</v>
      </c>
      <c r="AF950" s="20">
        <f t="shared" ref="AF950:BG950" si="18574">SUM(AF947:AF949)</f>
        <v>653</v>
      </c>
      <c r="AG950" s="21">
        <f t="shared" si="18574"/>
        <v>617</v>
      </c>
      <c r="AH950" s="20">
        <f t="shared" si="18574"/>
        <v>194</v>
      </c>
      <c r="AI950" s="21">
        <f t="shared" si="18574"/>
        <v>425</v>
      </c>
      <c r="AJ950" s="20">
        <f t="shared" si="18574"/>
        <v>407</v>
      </c>
      <c r="AK950" s="21">
        <f t="shared" si="18574"/>
        <v>650</v>
      </c>
      <c r="AL950" s="20">
        <f t="shared" si="18574"/>
        <v>877</v>
      </c>
      <c r="AM950" s="21">
        <f t="shared" si="18574"/>
        <v>947</v>
      </c>
      <c r="AN950" s="20">
        <f t="shared" si="18574"/>
        <v>185</v>
      </c>
      <c r="AO950" s="21">
        <f t="shared" si="18574"/>
        <v>70</v>
      </c>
      <c r="AP950" s="20">
        <f t="shared" si="18574"/>
        <v>519</v>
      </c>
      <c r="AQ950" s="21">
        <f t="shared" si="18574"/>
        <v>196</v>
      </c>
      <c r="AR950" s="20">
        <f t="shared" si="18574"/>
        <v>813</v>
      </c>
      <c r="AS950" s="21">
        <f t="shared" si="18574"/>
        <v>609</v>
      </c>
      <c r="AT950" s="20">
        <f t="shared" si="18574"/>
        <v>358</v>
      </c>
      <c r="AU950" s="21">
        <f t="shared" si="18574"/>
        <v>439</v>
      </c>
      <c r="AV950" s="20">
        <f t="shared" si="18574"/>
        <v>402</v>
      </c>
      <c r="AW950" s="21">
        <f t="shared" si="18574"/>
        <v>535</v>
      </c>
      <c r="AX950" s="20">
        <f t="shared" si="18574"/>
        <v>87</v>
      </c>
      <c r="AY950" s="21">
        <f t="shared" si="18574"/>
        <v>40</v>
      </c>
      <c r="AZ950" s="20">
        <f t="shared" si="18574"/>
        <v>687</v>
      </c>
      <c r="BA950" s="21">
        <f t="shared" si="18574"/>
        <v>354</v>
      </c>
      <c r="BB950" s="20">
        <f t="shared" si="18574"/>
        <v>373</v>
      </c>
      <c r="BC950" s="21">
        <f t="shared" si="18574"/>
        <v>299</v>
      </c>
      <c r="BD950" s="20">
        <f t="shared" si="18574"/>
        <v>511</v>
      </c>
      <c r="BE950" s="21">
        <f t="shared" si="18574"/>
        <v>762</v>
      </c>
      <c r="BF950" s="174">
        <f t="shared" si="18574"/>
        <v>6066</v>
      </c>
      <c r="BG950" s="175">
        <f t="shared" si="18574"/>
        <v>5943</v>
      </c>
      <c r="BI950" s="137" t="s">
        <v>27</v>
      </c>
      <c r="BJ950" s="129">
        <f>B950/B963</f>
        <v>4.7875201721355565E-2</v>
      </c>
      <c r="BK950" s="130">
        <f t="shared" ref="BK950" si="18575">C950/C963</f>
        <v>6.3718820861678002E-2</v>
      </c>
      <c r="BL950" s="131">
        <f t="shared" ref="BL950" si="18576">D950/D963</f>
        <v>4.707170224411604E-2</v>
      </c>
      <c r="BM950" s="132">
        <f t="shared" ref="BM950" si="18577">E950/E963</f>
        <v>6.6793893129770993E-2</v>
      </c>
      <c r="BN950" s="129">
        <f t="shared" ref="BN950" si="18578">F950/F963</f>
        <v>5.4054054054054057E-2</v>
      </c>
      <c r="BO950" s="130">
        <f t="shared" ref="BO950" si="18579">G950/G963</f>
        <v>3.3675432969852467E-2</v>
      </c>
      <c r="BP950" s="131">
        <f t="shared" ref="BP950" si="18580">H950/H963</f>
        <v>5.52297165200391E-2</v>
      </c>
      <c r="BQ950" s="132">
        <f t="shared" ref="BQ950" si="18581">I950/I963</f>
        <v>5.8529264632316155E-2</v>
      </c>
      <c r="BR950" s="129">
        <f t="shared" ref="BR950" si="18582">J950/J963</f>
        <v>3.6964980544747082E-2</v>
      </c>
      <c r="BS950" s="130">
        <f t="shared" ref="BS950" si="18583">K950/K963</f>
        <v>3.8990825688073397E-2</v>
      </c>
      <c r="BT950" s="131">
        <f t="shared" ref="BT950" si="18584">L950/L963</f>
        <v>4.7332531087043724E-2</v>
      </c>
      <c r="BU950" s="129">
        <f t="shared" ref="BU950" si="18585">M950/M963</f>
        <v>4.7227036395147311E-2</v>
      </c>
      <c r="BV950" s="133">
        <f t="shared" ref="BV950" si="18586">N950/N963</f>
        <v>5.7426513529297257E-2</v>
      </c>
      <c r="BW950" s="134">
        <f t="shared" ref="BW950" si="18587">O950/O963</f>
        <v>4.2769857433808553E-2</v>
      </c>
      <c r="BX950" s="129">
        <f t="shared" ref="BX950" si="18588">P950/P963</f>
        <v>6.330434782608696E-2</v>
      </c>
      <c r="BY950" s="130">
        <f t="shared" ref="BY950" si="18589">Q950/Q963</f>
        <v>5.1292572835453423E-2</v>
      </c>
      <c r="BZ950" s="131">
        <f t="shared" ref="BZ950" si="18590">R950/R963</f>
        <v>4.9348230912476726E-2</v>
      </c>
      <c r="CA950" s="132">
        <f t="shared" ref="CA950" si="18591">S950/S963</f>
        <v>5.1543111676741964E-2</v>
      </c>
      <c r="CB950" s="129">
        <f t="shared" ref="CB950" si="18592">T950/T963</f>
        <v>6.3953488372093026E-2</v>
      </c>
      <c r="CC950" s="130">
        <f t="shared" ref="CC950" si="18593">U950/U963</f>
        <v>6.7146282973621102E-2</v>
      </c>
      <c r="CD950" s="131">
        <f t="shared" ref="CD950" si="18594">V950/V963</f>
        <v>5.2247191011235955E-2</v>
      </c>
      <c r="CE950" s="132">
        <f t="shared" ref="CE950" si="18595">W950/W963</f>
        <v>4.7385620915032678E-2</v>
      </c>
      <c r="CF950" s="129">
        <f t="shared" ref="CF950" si="18596">X950/X963</f>
        <v>5.5142231947483591E-2</v>
      </c>
      <c r="CG950" s="130">
        <f t="shared" ref="CG950" si="18597">Y950/Y963</f>
        <v>4.6265328874024528E-2</v>
      </c>
      <c r="CH950" s="131">
        <f t="shared" ref="CH950" si="18598">Z950/Z963</f>
        <v>7.3231748919717995E-2</v>
      </c>
      <c r="CI950" s="129">
        <f t="shared" ref="CI950" si="18599">AA950/AA963</f>
        <v>6.4968152866242038E-2</v>
      </c>
      <c r="CJ950" s="135">
        <f t="shared" ref="CJ950" si="18600">AB950/AB963</f>
        <v>5.5317893494615723E-2</v>
      </c>
      <c r="CK950" s="136">
        <f t="shared" ref="CK950" si="18601">AC950/AC963</f>
        <v>5.3350089943569649E-2</v>
      </c>
    </row>
    <row r="951" spans="1:89" ht="14" thickTop="1">
      <c r="A951" s="146" t="s">
        <v>28</v>
      </c>
      <c r="B951" s="203">
        <v>195</v>
      </c>
      <c r="C951" s="197">
        <v>313</v>
      </c>
      <c r="D951" s="198">
        <v>88</v>
      </c>
      <c r="E951" s="199">
        <v>158</v>
      </c>
      <c r="F951" s="196">
        <v>158</v>
      </c>
      <c r="G951" s="200">
        <v>189</v>
      </c>
      <c r="H951" s="198">
        <v>372</v>
      </c>
      <c r="I951" s="199">
        <v>393</v>
      </c>
      <c r="J951" s="196">
        <v>71</v>
      </c>
      <c r="K951" s="197">
        <v>26</v>
      </c>
      <c r="L951" s="198">
        <v>166</v>
      </c>
      <c r="M951" s="196">
        <v>101</v>
      </c>
      <c r="N951" s="201">
        <v>275</v>
      </c>
      <c r="O951" s="204">
        <v>216</v>
      </c>
      <c r="P951" s="196">
        <v>169</v>
      </c>
      <c r="Q951" s="197">
        <v>144</v>
      </c>
      <c r="R951" s="198">
        <v>162</v>
      </c>
      <c r="S951" s="199">
        <v>187</v>
      </c>
      <c r="T951" s="196">
        <v>37</v>
      </c>
      <c r="U951" s="200">
        <v>23</v>
      </c>
      <c r="V951" s="198">
        <v>216</v>
      </c>
      <c r="W951" s="205">
        <v>151</v>
      </c>
      <c r="X951" s="196">
        <v>110</v>
      </c>
      <c r="Y951" s="200">
        <v>82</v>
      </c>
      <c r="Z951" s="198">
        <v>282</v>
      </c>
      <c r="AA951" s="196">
        <v>279</v>
      </c>
      <c r="AB951" s="172">
        <f t="shared" si="18382"/>
        <v>2301</v>
      </c>
      <c r="AC951" s="173">
        <f t="shared" si="18299"/>
        <v>2262</v>
      </c>
      <c r="BI951" s="146" t="s">
        <v>28</v>
      </c>
      <c r="BJ951" s="129">
        <f>B951/B963</f>
        <v>5.2447552447552448E-2</v>
      </c>
      <c r="BK951" s="130">
        <f t="shared" ref="BK951" si="18602">C951/C963</f>
        <v>7.0975056689342397E-2</v>
      </c>
      <c r="BL951" s="131">
        <f t="shared" ref="BL951" si="18603">D951/D963</f>
        <v>4.81663929939792E-2</v>
      </c>
      <c r="BM951" s="132">
        <f t="shared" ref="BM951" si="18604">E951/E963</f>
        <v>6.0305343511450379E-2</v>
      </c>
      <c r="BN951" s="129">
        <f t="shared" ref="BN951" si="18605">F951/F963</f>
        <v>4.5428407130534788E-2</v>
      </c>
      <c r="BO951" s="130">
        <f t="shared" ref="BO951" si="18606">G951/G963</f>
        <v>6.0615779345734443E-2</v>
      </c>
      <c r="BP951" s="131">
        <f t="shared" ref="BP951" si="18607">H951/H963</f>
        <v>6.0606060606060608E-2</v>
      </c>
      <c r="BQ951" s="132">
        <f t="shared" ref="BQ951" si="18608">I951/I963</f>
        <v>6.5532766383191596E-2</v>
      </c>
      <c r="BR951" s="129">
        <f t="shared" ref="BR951" si="18609">J951/J963</f>
        <v>6.9066147859922183E-2</v>
      </c>
      <c r="BS951" s="130">
        <f t="shared" ref="BS951" si="18610">K951/K963</f>
        <v>2.9816513761467892E-2</v>
      </c>
      <c r="BT951" s="131">
        <f t="shared" ref="BT951" si="18611">L951/L963</f>
        <v>6.658644203770557E-2</v>
      </c>
      <c r="BU951" s="129">
        <f t="shared" ref="BU951" si="18612">M951/M963</f>
        <v>4.3760831889081454E-2</v>
      </c>
      <c r="BV951" s="133">
        <f t="shared" ref="BV951" si="18613">N951/N963</f>
        <v>5.353319057815846E-2</v>
      </c>
      <c r="BW951" s="134">
        <f t="shared" ref="BW951" si="18614">O951/O963</f>
        <v>4.3991853360488796E-2</v>
      </c>
      <c r="BX951" s="129">
        <f t="shared" ref="BX951" si="18615">P951/P963</f>
        <v>5.8782608695652175E-2</v>
      </c>
      <c r="BY951" s="130">
        <f t="shared" ref="BY951" si="18616">Q951/Q963</f>
        <v>5.9089043906442346E-2</v>
      </c>
      <c r="BZ951" s="131">
        <f t="shared" ref="BZ951" si="18617">R951/R963</f>
        <v>5.027932960893855E-2</v>
      </c>
      <c r="CA951" s="132">
        <f t="shared" ref="CA951" si="18618">S951/S963</f>
        <v>5.9497295577473748E-2</v>
      </c>
      <c r="CB951" s="129">
        <f t="shared" ref="CB951" si="18619">T951/T963</f>
        <v>7.170542635658915E-2</v>
      </c>
      <c r="CC951" s="130">
        <f t="shared" ref="CC951" si="18620">U951/U963</f>
        <v>5.5155875299760189E-2</v>
      </c>
      <c r="CD951" s="131">
        <f t="shared" ref="CD951" si="18621">V951/V963</f>
        <v>6.0674157303370786E-2</v>
      </c>
      <c r="CE951" s="132">
        <f t="shared" ref="CE951" si="18622">W951/W963</f>
        <v>4.9346405228758168E-2</v>
      </c>
      <c r="CF951" s="129">
        <f t="shared" ref="CF951" si="18623">X951/X963</f>
        <v>4.8140043763676151E-2</v>
      </c>
      <c r="CG951" s="130">
        <f t="shared" ref="CG951" si="18624">Y951/Y963</f>
        <v>4.5707915273132664E-2</v>
      </c>
      <c r="CH951" s="131">
        <f t="shared" ref="CH951" si="18625">Z951/Z963</f>
        <v>6.413463725267228E-2</v>
      </c>
      <c r="CI951" s="129">
        <f t="shared" ref="CI951" si="18626">AA951/AA963</f>
        <v>5.0773430391264786E-2</v>
      </c>
      <c r="CJ951" s="135">
        <f t="shared" ref="CJ951" si="18627">AB951/AB963</f>
        <v>5.6571765747160351E-2</v>
      </c>
      <c r="CK951" s="136">
        <f t="shared" ref="CK951" si="18628">AC951/AC963</f>
        <v>5.5740371109632585E-2</v>
      </c>
    </row>
    <row r="952" spans="1:89">
      <c r="A952" s="137" t="s">
        <v>29</v>
      </c>
      <c r="B952" s="206">
        <v>171</v>
      </c>
      <c r="C952" s="190">
        <v>250</v>
      </c>
      <c r="D952" s="191">
        <v>84</v>
      </c>
      <c r="E952" s="192">
        <v>195</v>
      </c>
      <c r="F952" s="189">
        <v>186</v>
      </c>
      <c r="G952" s="193">
        <v>241</v>
      </c>
      <c r="H952" s="191">
        <v>386</v>
      </c>
      <c r="I952" s="192">
        <v>393</v>
      </c>
      <c r="J952" s="189">
        <v>62</v>
      </c>
      <c r="K952" s="190">
        <v>24</v>
      </c>
      <c r="L952" s="191">
        <v>177</v>
      </c>
      <c r="M952" s="189">
        <v>77</v>
      </c>
      <c r="N952" s="194">
        <v>284</v>
      </c>
      <c r="O952" s="207">
        <v>241</v>
      </c>
      <c r="P952" s="189">
        <v>180</v>
      </c>
      <c r="Q952" s="190">
        <v>124</v>
      </c>
      <c r="R952" s="191">
        <v>165</v>
      </c>
      <c r="S952" s="192">
        <v>173</v>
      </c>
      <c r="T952" s="189">
        <v>50</v>
      </c>
      <c r="U952" s="193">
        <v>19</v>
      </c>
      <c r="V952" s="191">
        <v>234</v>
      </c>
      <c r="W952" s="208">
        <v>164</v>
      </c>
      <c r="X952" s="189">
        <v>165</v>
      </c>
      <c r="Y952" s="193">
        <v>83</v>
      </c>
      <c r="Z952" s="191">
        <v>316</v>
      </c>
      <c r="AA952" s="189">
        <v>314</v>
      </c>
      <c r="AB952" s="172">
        <f t="shared" si="18382"/>
        <v>2460</v>
      </c>
      <c r="AC952" s="173">
        <f t="shared" si="18299"/>
        <v>2298</v>
      </c>
      <c r="BI952" s="137" t="s">
        <v>29</v>
      </c>
      <c r="BJ952" s="129">
        <f>B952/B963</f>
        <v>4.5992469069392146E-2</v>
      </c>
      <c r="BK952" s="130">
        <f t="shared" ref="BK952" si="18629">C952/C963</f>
        <v>5.6689342403628121E-2</v>
      </c>
      <c r="BL952" s="131">
        <f t="shared" ref="BL952" si="18630">D952/D963</f>
        <v>4.5977011494252873E-2</v>
      </c>
      <c r="BM952" s="132">
        <f t="shared" ref="BM952" si="18631">E952/E963</f>
        <v>7.4427480916030533E-2</v>
      </c>
      <c r="BN952" s="129">
        <f t="shared" ref="BN952" si="18632">F952/F963</f>
        <v>5.3479010925819435E-2</v>
      </c>
      <c r="BO952" s="130">
        <f t="shared" ref="BO952" si="18633">G952/G963</f>
        <v>7.7293136626042341E-2</v>
      </c>
      <c r="BP952" s="131">
        <f t="shared" ref="BP952" si="18634">H952/H963</f>
        <v>6.2886933854675794E-2</v>
      </c>
      <c r="BQ952" s="132">
        <f t="shared" ref="BQ952" si="18635">I952/I963</f>
        <v>6.5532766383191596E-2</v>
      </c>
      <c r="BR952" s="129">
        <f t="shared" ref="BR952" si="18636">J952/J963</f>
        <v>6.0311284046692608E-2</v>
      </c>
      <c r="BS952" s="130">
        <f t="shared" ref="BS952" si="18637">K952/K963</f>
        <v>2.7522935779816515E-2</v>
      </c>
      <c r="BT952" s="131">
        <f t="shared" ref="BT952" si="18638">L952/L963</f>
        <v>7.0998796630565589E-2</v>
      </c>
      <c r="BU952" s="129">
        <f t="shared" ref="BU952" si="18639">M952/M963</f>
        <v>3.3362218370883885E-2</v>
      </c>
      <c r="BV952" s="133">
        <f t="shared" ref="BV952" si="18640">N952/N963</f>
        <v>5.5285185906170917E-2</v>
      </c>
      <c r="BW952" s="134">
        <f t="shared" ref="BW952" si="18641">O952/O963</f>
        <v>4.9083503054989819E-2</v>
      </c>
      <c r="BX952" s="129">
        <f t="shared" ref="BX952" si="18642">P952/P963</f>
        <v>6.2608695652173918E-2</v>
      </c>
      <c r="BY952" s="130">
        <f t="shared" ref="BY952" si="18643">Q952/Q963</f>
        <v>5.0882232252769798E-2</v>
      </c>
      <c r="BZ952" s="131">
        <f t="shared" ref="BZ952" si="18644">R952/R963</f>
        <v>5.1210428305400374E-2</v>
      </c>
      <c r="CA952" s="132">
        <f t="shared" ref="CA952" si="18645">S952/S963</f>
        <v>5.5042952593063951E-2</v>
      </c>
      <c r="CB952" s="129">
        <f t="shared" ref="CB952" si="18646">T952/T963</f>
        <v>9.6899224806201556E-2</v>
      </c>
      <c r="CC952" s="130">
        <f t="shared" ref="CC952" si="18647">U952/U963</f>
        <v>4.5563549160671464E-2</v>
      </c>
      <c r="CD952" s="131">
        <f t="shared" ref="CD952" si="18648">V952/V963</f>
        <v>6.5730337078651682E-2</v>
      </c>
      <c r="CE952" s="132">
        <f t="shared" ref="CE952" si="18649">W952/W963</f>
        <v>5.3594771241830062E-2</v>
      </c>
      <c r="CF952" s="129">
        <f t="shared" ref="CF952" si="18650">X952/X963</f>
        <v>7.2210065645514229E-2</v>
      </c>
      <c r="CG952" s="130">
        <f t="shared" ref="CG952" si="18651">Y952/Y963</f>
        <v>4.6265328874024528E-2</v>
      </c>
      <c r="CH952" s="131">
        <f t="shared" ref="CH952" si="18652">Z952/Z963</f>
        <v>7.1867182169661134E-2</v>
      </c>
      <c r="CI952" s="129">
        <f t="shared" ref="CI952" si="18653">AA952/AA963</f>
        <v>5.7142857142857141E-2</v>
      </c>
      <c r="CJ952" s="135">
        <f t="shared" ref="CJ952" si="18654">AB952/AB963</f>
        <v>6.0480896887446525E-2</v>
      </c>
      <c r="CK952" s="136">
        <f t="shared" ref="CK952" si="18655">AC952/AC963</f>
        <v>5.6627485769202339E-2</v>
      </c>
    </row>
    <row r="953" spans="1:89">
      <c r="A953" s="146" t="s">
        <v>30</v>
      </c>
      <c r="B953" s="203">
        <v>266</v>
      </c>
      <c r="C953" s="197">
        <v>311</v>
      </c>
      <c r="D953" s="198">
        <v>110</v>
      </c>
      <c r="E953" s="199">
        <v>216</v>
      </c>
      <c r="F953" s="196">
        <v>223</v>
      </c>
      <c r="G953" s="200">
        <v>271</v>
      </c>
      <c r="H953" s="198">
        <v>441</v>
      </c>
      <c r="I953" s="199">
        <v>402</v>
      </c>
      <c r="J953" s="196">
        <v>96</v>
      </c>
      <c r="K953" s="197">
        <v>33</v>
      </c>
      <c r="L953" s="198">
        <v>220</v>
      </c>
      <c r="M953" s="196">
        <v>114</v>
      </c>
      <c r="N953" s="201">
        <v>380</v>
      </c>
      <c r="O953" s="204">
        <v>318</v>
      </c>
      <c r="P953" s="196">
        <v>194</v>
      </c>
      <c r="Q953" s="197">
        <v>238</v>
      </c>
      <c r="R953" s="198">
        <v>230</v>
      </c>
      <c r="S953" s="199">
        <v>248</v>
      </c>
      <c r="T953" s="196">
        <v>48</v>
      </c>
      <c r="U953" s="200">
        <v>26</v>
      </c>
      <c r="V953" s="198">
        <v>260</v>
      </c>
      <c r="W953" s="205">
        <v>171</v>
      </c>
      <c r="X953" s="196">
        <v>192</v>
      </c>
      <c r="Y953" s="200">
        <v>161</v>
      </c>
      <c r="Z953" s="198">
        <v>271</v>
      </c>
      <c r="AA953" s="196">
        <v>390</v>
      </c>
      <c r="AB953" s="172">
        <f t="shared" si="18382"/>
        <v>2931</v>
      </c>
      <c r="AC953" s="173">
        <f t="shared" si="18299"/>
        <v>2899</v>
      </c>
      <c r="BI953" s="146" t="s">
        <v>30</v>
      </c>
      <c r="BJ953" s="129">
        <f>B953/B963</f>
        <v>7.1543840774609999E-2</v>
      </c>
      <c r="BK953" s="130">
        <f t="shared" ref="BK953" si="18656">C953/C963</f>
        <v>7.0521541950113384E-2</v>
      </c>
      <c r="BL953" s="131">
        <f t="shared" ref="BL953" si="18657">D953/D963</f>
        <v>6.0207991242474002E-2</v>
      </c>
      <c r="BM953" s="132">
        <f t="shared" ref="BM953" si="18658">E953/E963</f>
        <v>8.2442748091603055E-2</v>
      </c>
      <c r="BN953" s="129">
        <f t="shared" ref="BN953" si="18659">F953/F963</f>
        <v>6.4117308798159856E-2</v>
      </c>
      <c r="BO953" s="130">
        <f t="shared" ref="BO953" si="18660">G953/G963</f>
        <v>8.6914688903143036E-2</v>
      </c>
      <c r="BP953" s="131">
        <f t="shared" ref="BP953" si="18661">H953/H963</f>
        <v>7.1847507331378305E-2</v>
      </c>
      <c r="BQ953" s="132">
        <f t="shared" ref="BQ953" si="18662">I953/I963</f>
        <v>6.7033516758379194E-2</v>
      </c>
      <c r="BR953" s="129">
        <f t="shared" ref="BR953" si="18663">J953/J963</f>
        <v>9.3385214007782102E-2</v>
      </c>
      <c r="BS953" s="130">
        <f t="shared" ref="BS953" si="18664">K953/K963</f>
        <v>3.7844036697247709E-2</v>
      </c>
      <c r="BT953" s="131">
        <f t="shared" ref="BT953" si="18665">L953/L963</f>
        <v>8.8247091857200158E-2</v>
      </c>
      <c r="BU953" s="129">
        <f t="shared" ref="BU953" si="18666">M953/M963</f>
        <v>4.9393414211438474E-2</v>
      </c>
      <c r="BV953" s="133">
        <f t="shared" ref="BV953" si="18667">N953/N963</f>
        <v>7.3973136071637136E-2</v>
      </c>
      <c r="BW953" s="134">
        <f t="shared" ref="BW953" si="18668">O953/O963</f>
        <v>6.4765784114052954E-2</v>
      </c>
      <c r="BX953" s="129">
        <f t="shared" ref="BX953" si="18669">P953/P963</f>
        <v>6.7478260869565224E-2</v>
      </c>
      <c r="BY953" s="130">
        <f t="shared" ref="BY953" si="18670">Q953/Q963</f>
        <v>9.7661058678703325E-2</v>
      </c>
      <c r="BZ953" s="131">
        <f t="shared" ref="BZ953" si="18671">R953/R963</f>
        <v>7.1384233395406574E-2</v>
      </c>
      <c r="CA953" s="132">
        <f t="shared" ref="CA953" si="18672">S953/S963</f>
        <v>7.8905504295259304E-2</v>
      </c>
      <c r="CB953" s="129">
        <f t="shared" ref="CB953" si="18673">T953/T963</f>
        <v>9.3023255813953487E-2</v>
      </c>
      <c r="CC953" s="130">
        <f t="shared" ref="CC953" si="18674">U953/U963</f>
        <v>6.235011990407674E-2</v>
      </c>
      <c r="CD953" s="131">
        <f t="shared" ref="CD953" si="18675">V953/V963</f>
        <v>7.3033707865168537E-2</v>
      </c>
      <c r="CE953" s="132">
        <f t="shared" ref="CE953" si="18676">W953/W963</f>
        <v>5.5882352941176473E-2</v>
      </c>
      <c r="CF953" s="129">
        <f t="shared" ref="CF953" si="18677">X953/X963</f>
        <v>8.4026258205689278E-2</v>
      </c>
      <c r="CG953" s="130">
        <f t="shared" ref="CG953" si="18678">Y953/Y963</f>
        <v>8.9743589743589744E-2</v>
      </c>
      <c r="CH953" s="131">
        <f t="shared" ref="CH953" si="18679">Z953/Z963</f>
        <v>6.1632931544234708E-2</v>
      </c>
      <c r="CI953" s="129">
        <f t="shared" ref="CI953" si="18680">AA953/AA963</f>
        <v>7.0973612374886266E-2</v>
      </c>
      <c r="CJ953" s="135">
        <f t="shared" ref="CJ953" si="18681">AB953/AB963</f>
        <v>7.2060775925652756E-2</v>
      </c>
      <c r="CK953" s="136">
        <f t="shared" ref="CK953" si="18682">AC953/AC963</f>
        <v>7.1437372169241758E-2</v>
      </c>
    </row>
    <row r="954" spans="1:89">
      <c r="A954" s="137" t="s">
        <v>31</v>
      </c>
      <c r="B954" s="206">
        <v>387</v>
      </c>
      <c r="C954" s="190">
        <v>306</v>
      </c>
      <c r="D954" s="191">
        <v>84</v>
      </c>
      <c r="E954" s="192">
        <v>209</v>
      </c>
      <c r="F954" s="189">
        <v>184</v>
      </c>
      <c r="G954" s="193">
        <v>379</v>
      </c>
      <c r="H954" s="191">
        <v>436</v>
      </c>
      <c r="I954" s="192">
        <v>545</v>
      </c>
      <c r="J954" s="189">
        <v>89</v>
      </c>
      <c r="K954" s="190">
        <v>37</v>
      </c>
      <c r="L954" s="191">
        <v>299</v>
      </c>
      <c r="M954" s="189">
        <v>82</v>
      </c>
      <c r="N954" s="194">
        <v>433</v>
      </c>
      <c r="O954" s="207">
        <v>291</v>
      </c>
      <c r="P954" s="189">
        <v>164</v>
      </c>
      <c r="Q954" s="190">
        <v>201</v>
      </c>
      <c r="R954" s="191">
        <v>172</v>
      </c>
      <c r="S954" s="192">
        <v>287</v>
      </c>
      <c r="T954" s="189">
        <v>39</v>
      </c>
      <c r="U954" s="193">
        <v>14</v>
      </c>
      <c r="V954" s="191">
        <v>427</v>
      </c>
      <c r="W954" s="208">
        <v>183</v>
      </c>
      <c r="X954" s="189">
        <v>181</v>
      </c>
      <c r="Y954" s="193">
        <v>138</v>
      </c>
      <c r="Z954" s="191">
        <v>240</v>
      </c>
      <c r="AA954" s="189">
        <v>372</v>
      </c>
      <c r="AB954" s="172">
        <f t="shared" si="18382"/>
        <v>3135</v>
      </c>
      <c r="AC954" s="173">
        <f t="shared" si="18299"/>
        <v>3044</v>
      </c>
      <c r="BI954" s="137" t="s">
        <v>31</v>
      </c>
      <c r="BJ954" s="129">
        <f>B954/B963</f>
        <v>0.10408821947283486</v>
      </c>
      <c r="BK954" s="130">
        <f t="shared" ref="BK954" si="18683">C954/C963</f>
        <v>6.9387755102040816E-2</v>
      </c>
      <c r="BL954" s="131">
        <f t="shared" ref="BL954" si="18684">D954/D963</f>
        <v>4.5977011494252873E-2</v>
      </c>
      <c r="BM954" s="132">
        <f t="shared" ref="BM954" si="18685">E954/E963</f>
        <v>7.9770992366412219E-2</v>
      </c>
      <c r="BN954" s="129">
        <f t="shared" ref="BN954" si="18686">F954/F963</f>
        <v>5.2903967797584821E-2</v>
      </c>
      <c r="BO954" s="130">
        <f t="shared" ref="BO954" si="18687">G954/G963</f>
        <v>0.12155227710070558</v>
      </c>
      <c r="BP954" s="131">
        <f t="shared" ref="BP954" si="18688">H954/H963</f>
        <v>7.1032909742587164E-2</v>
      </c>
      <c r="BQ954" s="132">
        <f t="shared" ref="BQ954" si="18689">I954/I963</f>
        <v>9.0878772719693177E-2</v>
      </c>
      <c r="BR954" s="129">
        <f t="shared" ref="BR954" si="18690">J954/J963</f>
        <v>8.6575875486381321E-2</v>
      </c>
      <c r="BS954" s="130">
        <f t="shared" ref="BS954" si="18691">K954/K963</f>
        <v>4.2431192660550461E-2</v>
      </c>
      <c r="BT954" s="131">
        <f t="shared" ref="BT954" si="18692">L954/L963</f>
        <v>0.11993582029683113</v>
      </c>
      <c r="BU954" s="129">
        <f t="shared" ref="BU954" si="18693">M954/M963</f>
        <v>3.5528596187175042E-2</v>
      </c>
      <c r="BV954" s="133">
        <f t="shared" ref="BV954" si="18694">N954/N963</f>
        <v>8.4290441892154955E-2</v>
      </c>
      <c r="BW954" s="134">
        <f t="shared" ref="BW954" si="18695">O954/O963</f>
        <v>5.9266802443991851E-2</v>
      </c>
      <c r="BX954" s="129">
        <f t="shared" ref="BX954" si="18696">P954/P963</f>
        <v>5.7043478260869564E-2</v>
      </c>
      <c r="BY954" s="130">
        <f t="shared" ref="BY954" si="18697">Q954/Q963</f>
        <v>8.2478457119409113E-2</v>
      </c>
      <c r="BZ954" s="131">
        <f t="shared" ref="BZ954" si="18698">R954/R963</f>
        <v>5.3382991930477963E-2</v>
      </c>
      <c r="CA954" s="132">
        <f t="shared" ref="CA954" si="18699">S954/S963</f>
        <v>9.1314031180400893E-2</v>
      </c>
      <c r="CB954" s="129">
        <f t="shared" ref="CB954" si="18700">T954/T963</f>
        <v>7.5581395348837205E-2</v>
      </c>
      <c r="CC954" s="130">
        <f t="shared" ref="CC954" si="18701">U954/U963</f>
        <v>3.3573141486810551E-2</v>
      </c>
      <c r="CD954" s="131">
        <f t="shared" ref="CD954" si="18702">V954/V963</f>
        <v>0.1199438202247191</v>
      </c>
      <c r="CE954" s="132">
        <f t="shared" ref="CE954" si="18703">W954/W963</f>
        <v>5.9803921568627454E-2</v>
      </c>
      <c r="CF954" s="129">
        <f t="shared" ref="CF954" si="18704">X954/X963</f>
        <v>7.9212253829321663E-2</v>
      </c>
      <c r="CG954" s="130">
        <f t="shared" ref="CG954" si="18705">Y954/Y963</f>
        <v>7.6923076923076927E-2</v>
      </c>
      <c r="CH954" s="131">
        <f t="shared" ref="CH954" si="18706">Z954/Z963</f>
        <v>5.4582670002274278E-2</v>
      </c>
      <c r="CI954" s="129">
        <f t="shared" ref="CI954" si="18707">AA954/AA963</f>
        <v>6.7697907188353043E-2</v>
      </c>
      <c r="CJ954" s="135">
        <f t="shared" ref="CJ954" si="18708">AB954/AB963</f>
        <v>7.7076264935831237E-2</v>
      </c>
      <c r="CK954" s="136">
        <f t="shared" ref="CK954" si="18709">AC954/AC963</f>
        <v>7.50104728813977E-2</v>
      </c>
    </row>
    <row r="955" spans="1:89">
      <c r="A955" s="146" t="s">
        <v>32</v>
      </c>
      <c r="B955" s="203">
        <v>371</v>
      </c>
      <c r="C955" s="197">
        <v>399</v>
      </c>
      <c r="D955" s="198">
        <v>65</v>
      </c>
      <c r="E955" s="199">
        <v>217</v>
      </c>
      <c r="F955" s="196">
        <v>141</v>
      </c>
      <c r="G955" s="200">
        <v>491</v>
      </c>
      <c r="H955" s="198">
        <v>513</v>
      </c>
      <c r="I955" s="199">
        <v>617</v>
      </c>
      <c r="J955" s="196">
        <v>104</v>
      </c>
      <c r="K955" s="197">
        <v>33</v>
      </c>
      <c r="L955" s="198">
        <v>302</v>
      </c>
      <c r="M955" s="196">
        <v>92</v>
      </c>
      <c r="N955" s="201">
        <v>574</v>
      </c>
      <c r="O955" s="204">
        <v>309</v>
      </c>
      <c r="P955" s="196">
        <v>193</v>
      </c>
      <c r="Q955" s="197">
        <v>263</v>
      </c>
      <c r="R955" s="198">
        <v>181</v>
      </c>
      <c r="S955" s="199">
        <v>318</v>
      </c>
      <c r="T955" s="196">
        <v>38</v>
      </c>
      <c r="U955" s="200">
        <v>15</v>
      </c>
      <c r="V955" s="198">
        <v>510</v>
      </c>
      <c r="W955" s="205">
        <v>125</v>
      </c>
      <c r="X955" s="196">
        <v>112</v>
      </c>
      <c r="Y955" s="200">
        <v>169</v>
      </c>
      <c r="Z955" s="198">
        <v>205</v>
      </c>
      <c r="AA955" s="196">
        <v>482</v>
      </c>
      <c r="AB955" s="172">
        <f t="shared" si="18382"/>
        <v>3309</v>
      </c>
      <c r="AC955" s="173">
        <f t="shared" si="18299"/>
        <v>3530</v>
      </c>
      <c r="BI955" s="146" t="s">
        <v>32</v>
      </c>
      <c r="BJ955" s="129">
        <f>B955/B963</f>
        <v>9.978483055406133E-2</v>
      </c>
      <c r="BK955" s="130">
        <f t="shared" ref="BK955" si="18710">C955/C963</f>
        <v>9.0476190476190474E-2</v>
      </c>
      <c r="BL955" s="131">
        <f t="shared" ref="BL955" si="18711">D955/D963</f>
        <v>3.5577449370552822E-2</v>
      </c>
      <c r="BM955" s="132">
        <f t="shared" ref="BM955" si="18712">E955/E963</f>
        <v>8.2824427480916035E-2</v>
      </c>
      <c r="BN955" s="129">
        <f t="shared" ref="BN955" si="18713">F955/F963</f>
        <v>4.0540540540540543E-2</v>
      </c>
      <c r="BO955" s="130">
        <f t="shared" ref="BO955" si="18714">G955/G963</f>
        <v>0.15747273893521488</v>
      </c>
      <c r="BP955" s="131">
        <f t="shared" ref="BP955" si="18715">H955/H963</f>
        <v>8.357771260997067E-2</v>
      </c>
      <c r="BQ955" s="132">
        <f t="shared" ref="BQ955" si="18716">I955/I963</f>
        <v>0.10288477572119394</v>
      </c>
      <c r="BR955" s="129">
        <f t="shared" ref="BR955" si="18717">J955/J963</f>
        <v>0.10116731517509728</v>
      </c>
      <c r="BS955" s="130">
        <f t="shared" ref="BS955" si="18718">K955/K963</f>
        <v>3.7844036697247709E-2</v>
      </c>
      <c r="BT955" s="131">
        <f t="shared" ref="BT955" si="18719">L955/L963</f>
        <v>0.12113918973124749</v>
      </c>
      <c r="BU955" s="129">
        <f t="shared" ref="BU955" si="18720">M955/M963</f>
        <v>3.9861351819757362E-2</v>
      </c>
      <c r="BV955" s="133">
        <f t="shared" ref="BV955" si="18721">N955/N963</f>
        <v>0.11173836869768347</v>
      </c>
      <c r="BW955" s="134">
        <f t="shared" ref="BW955" si="18722">O955/O963</f>
        <v>6.2932790224032586E-2</v>
      </c>
      <c r="BX955" s="129">
        <f t="shared" ref="BX955" si="18723">P955/P963</f>
        <v>6.7130434782608689E-2</v>
      </c>
      <c r="BY955" s="130">
        <f t="shared" ref="BY955" si="18724">Q955/Q963</f>
        <v>0.10791957324579401</v>
      </c>
      <c r="BZ955" s="131">
        <f t="shared" ref="BZ955" si="18725">R955/R963</f>
        <v>5.6176288019863442E-2</v>
      </c>
      <c r="CA955" s="132">
        <f t="shared" ref="CA955" si="18726">S955/S963</f>
        <v>0.10117721921730831</v>
      </c>
      <c r="CB955" s="129">
        <f t="shared" ref="CB955" si="18727">T955/T963</f>
        <v>7.3643410852713184E-2</v>
      </c>
      <c r="CC955" s="130">
        <f t="shared" ref="CC955" si="18728">U955/U963</f>
        <v>3.5971223021582732E-2</v>
      </c>
      <c r="CD955" s="131">
        <f t="shared" ref="CD955" si="18729">V955/V963</f>
        <v>0.14325842696629212</v>
      </c>
      <c r="CE955" s="132">
        <f t="shared" ref="CE955" si="18730">W955/W963</f>
        <v>4.084967320261438E-2</v>
      </c>
      <c r="CF955" s="129">
        <f t="shared" ref="CF955" si="18731">X955/X963</f>
        <v>4.901531728665208E-2</v>
      </c>
      <c r="CG955" s="130">
        <f t="shared" ref="CG955" si="18732">Y955/Y963</f>
        <v>9.420289855072464E-2</v>
      </c>
      <c r="CH955" s="131">
        <f t="shared" ref="CH955" si="18733">Z955/Z963</f>
        <v>4.662269729360928E-2</v>
      </c>
      <c r="CI955" s="129">
        <f t="shared" ref="CI955" si="18734">AA955/AA963</f>
        <v>8.7716105550500453E-2</v>
      </c>
      <c r="CJ955" s="135">
        <f t="shared" ref="CJ955" si="18735">AB955/AB963</f>
        <v>8.135418203274819E-2</v>
      </c>
      <c r="CK955" s="136">
        <f t="shared" ref="CK955" si="18736">AC955/AC963</f>
        <v>8.6986520785589314E-2</v>
      </c>
    </row>
    <row r="956" spans="1:89">
      <c r="A956" s="137" t="s">
        <v>33</v>
      </c>
      <c r="B956" s="206">
        <v>196</v>
      </c>
      <c r="C956" s="190">
        <v>206</v>
      </c>
      <c r="D956" s="191">
        <v>39</v>
      </c>
      <c r="E956" s="192">
        <v>193</v>
      </c>
      <c r="F956" s="189">
        <v>87</v>
      </c>
      <c r="G956" s="193">
        <v>244</v>
      </c>
      <c r="H956" s="191">
        <v>192</v>
      </c>
      <c r="I956" s="192">
        <v>421</v>
      </c>
      <c r="J956" s="189">
        <v>73</v>
      </c>
      <c r="K956" s="190">
        <v>32</v>
      </c>
      <c r="L956" s="191">
        <v>312</v>
      </c>
      <c r="M956" s="189">
        <v>64</v>
      </c>
      <c r="N956" s="194">
        <v>312</v>
      </c>
      <c r="O956" s="207">
        <v>268</v>
      </c>
      <c r="P956" s="189">
        <v>74</v>
      </c>
      <c r="Q956" s="190">
        <v>172</v>
      </c>
      <c r="R956" s="191">
        <v>132</v>
      </c>
      <c r="S956" s="192">
        <v>221</v>
      </c>
      <c r="T956" s="189">
        <v>16</v>
      </c>
      <c r="U956" s="193">
        <v>25</v>
      </c>
      <c r="V956" s="191">
        <v>384</v>
      </c>
      <c r="W956" s="208">
        <v>133</v>
      </c>
      <c r="X956" s="189">
        <v>74</v>
      </c>
      <c r="Y956" s="193">
        <v>114</v>
      </c>
      <c r="Z956" s="191">
        <v>183</v>
      </c>
      <c r="AA956" s="189">
        <v>411</v>
      </c>
      <c r="AB956" s="172">
        <f t="shared" si="18382"/>
        <v>2074</v>
      </c>
      <c r="AC956" s="173">
        <f t="shared" si="18299"/>
        <v>2504</v>
      </c>
      <c r="BI956" s="137" t="s">
        <v>33</v>
      </c>
      <c r="BJ956" s="129">
        <f>B956/B963</f>
        <v>5.2716514254975796E-2</v>
      </c>
      <c r="BK956" s="130">
        <f t="shared" ref="BK956" si="18737">C956/C963</f>
        <v>4.6712018140589569E-2</v>
      </c>
      <c r="BL956" s="131">
        <f t="shared" ref="BL956" si="18738">D956/D963</f>
        <v>2.1346469622331693E-2</v>
      </c>
      <c r="BM956" s="132">
        <f t="shared" ref="BM956" si="18739">E956/E963</f>
        <v>7.3664122137404586E-2</v>
      </c>
      <c r="BN956" s="129">
        <f t="shared" ref="BN956" si="18740">F956/F963</f>
        <v>2.5014376078205867E-2</v>
      </c>
      <c r="BO956" s="130">
        <f t="shared" ref="BO956" si="18741">G956/G963</f>
        <v>7.8255291853752407E-2</v>
      </c>
      <c r="BP956" s="131">
        <f t="shared" ref="BP956" si="18742">H956/H963</f>
        <v>3.1280547409579668E-2</v>
      </c>
      <c r="BQ956" s="132">
        <f t="shared" ref="BQ956" si="18743">I956/I963</f>
        <v>7.0201767550441885E-2</v>
      </c>
      <c r="BR956" s="129">
        <f t="shared" ref="BR956" si="18744">J956/J963</f>
        <v>7.101167315175097E-2</v>
      </c>
      <c r="BS956" s="130">
        <f t="shared" ref="BS956" si="18745">K956/K963</f>
        <v>3.669724770642202E-2</v>
      </c>
      <c r="BT956" s="131">
        <f t="shared" ref="BT956" si="18746">L956/L963</f>
        <v>0.12515042117930206</v>
      </c>
      <c r="BU956" s="129">
        <f t="shared" ref="BU956" si="18747">M956/M963</f>
        <v>2.7729636048526862E-2</v>
      </c>
      <c r="BV956" s="133">
        <f t="shared" ref="BV956" si="18748">N956/N963</f>
        <v>6.0735838037765236E-2</v>
      </c>
      <c r="BW956" s="134">
        <f t="shared" ref="BW956" si="18749">O956/O963</f>
        <v>5.4582484725050916E-2</v>
      </c>
      <c r="BX956" s="129">
        <f t="shared" ref="BX956" si="18750">P956/P963</f>
        <v>2.5739130434782608E-2</v>
      </c>
      <c r="BY956" s="130">
        <f t="shared" ref="BY956" si="18751">Q956/Q963</f>
        <v>7.057858022158392E-2</v>
      </c>
      <c r="BZ956" s="131">
        <f t="shared" ref="BZ956" si="18752">R956/R963</f>
        <v>4.0968342644320296E-2</v>
      </c>
      <c r="CA956" s="132">
        <f t="shared" ref="CA956" si="18753">S956/S963</f>
        <v>7.0314985682468981E-2</v>
      </c>
      <c r="CB956" s="129">
        <f t="shared" ref="CB956" si="18754">T956/T963</f>
        <v>3.1007751937984496E-2</v>
      </c>
      <c r="CC956" s="130">
        <f t="shared" ref="CC956" si="18755">U956/U963</f>
        <v>5.9952038369304558E-2</v>
      </c>
      <c r="CD956" s="131">
        <f t="shared" ref="CD956" si="18756">V956/V963</f>
        <v>0.10786516853932585</v>
      </c>
      <c r="CE956" s="132">
        <f t="shared" ref="CE956" si="18757">W956/W963</f>
        <v>4.3464052287581698E-2</v>
      </c>
      <c r="CF956" s="129">
        <f t="shared" ref="CF956" si="18758">X956/X963</f>
        <v>3.238512035010941E-2</v>
      </c>
      <c r="CG956" s="130">
        <f t="shared" ref="CG956" si="18759">Y956/Y963</f>
        <v>6.354515050167224E-2</v>
      </c>
      <c r="CH956" s="131">
        <f t="shared" ref="CH956" si="18760">Z956/Z963</f>
        <v>4.1619285876734136E-2</v>
      </c>
      <c r="CI956" s="129">
        <f t="shared" ref="CI956" si="18761">AA956/AA963</f>
        <v>7.4795268425841679E-2</v>
      </c>
      <c r="CJ956" s="135">
        <f t="shared" ref="CJ956" si="18762">AB956/AB963</f>
        <v>5.0990804936814675E-2</v>
      </c>
      <c r="CK956" s="136">
        <f t="shared" ref="CK956" si="18763">AC956/AC963</f>
        <v>6.1703752987851461E-2</v>
      </c>
    </row>
    <row r="957" spans="1:89">
      <c r="A957" s="146" t="s">
        <v>34</v>
      </c>
      <c r="B957" s="203">
        <v>8</v>
      </c>
      <c r="C957" s="197">
        <v>136</v>
      </c>
      <c r="D957" s="198">
        <v>9</v>
      </c>
      <c r="E957" s="199">
        <v>94</v>
      </c>
      <c r="F957" s="196">
        <v>23</v>
      </c>
      <c r="G957" s="200">
        <v>102</v>
      </c>
      <c r="H957" s="198">
        <v>33</v>
      </c>
      <c r="I957" s="199">
        <v>135</v>
      </c>
      <c r="J957" s="196">
        <v>7</v>
      </c>
      <c r="K957" s="197">
        <v>18</v>
      </c>
      <c r="L957" s="198">
        <v>65</v>
      </c>
      <c r="M957" s="196">
        <v>27</v>
      </c>
      <c r="N957" s="201">
        <v>68</v>
      </c>
      <c r="O957" s="204">
        <v>77</v>
      </c>
      <c r="P957" s="196">
        <v>28</v>
      </c>
      <c r="Q957" s="197">
        <v>67</v>
      </c>
      <c r="R957" s="198">
        <v>34</v>
      </c>
      <c r="S957" s="199">
        <v>85</v>
      </c>
      <c r="T957" s="196">
        <v>10</v>
      </c>
      <c r="U957" s="200">
        <v>7</v>
      </c>
      <c r="V957" s="198">
        <v>91</v>
      </c>
      <c r="W957" s="205">
        <v>31</v>
      </c>
      <c r="X957" s="196">
        <v>31</v>
      </c>
      <c r="Y957" s="200">
        <v>56</v>
      </c>
      <c r="Z957" s="198">
        <v>96</v>
      </c>
      <c r="AA957" s="196">
        <v>230</v>
      </c>
      <c r="AB957" s="172">
        <f t="shared" si="18382"/>
        <v>503</v>
      </c>
      <c r="AC957" s="173">
        <f t="shared" si="18299"/>
        <v>1065</v>
      </c>
      <c r="BI957" s="146" t="s">
        <v>34</v>
      </c>
      <c r="BJ957" s="129">
        <f>B957/B963</f>
        <v>2.1516944593867669E-3</v>
      </c>
      <c r="BK957" s="130">
        <f t="shared" ref="BK957" si="18764">C957/C963</f>
        <v>3.0839002267573697E-2</v>
      </c>
      <c r="BL957" s="131">
        <f t="shared" ref="BL957" si="18765">D957/D963</f>
        <v>4.9261083743842365E-3</v>
      </c>
      <c r="BM957" s="132">
        <f t="shared" ref="BM957" si="18766">E957/E963</f>
        <v>3.5877862595419849E-2</v>
      </c>
      <c r="BN957" s="129">
        <f t="shared" ref="BN957" si="18767">F957/F963</f>
        <v>6.6129959746981026E-3</v>
      </c>
      <c r="BO957" s="130">
        <f t="shared" ref="BO957" si="18768">G957/G963</f>
        <v>3.2713277742142402E-2</v>
      </c>
      <c r="BP957" s="131">
        <f t="shared" ref="BP957" si="18769">H957/H963</f>
        <v>5.3763440860215058E-3</v>
      </c>
      <c r="BQ957" s="132">
        <f t="shared" ref="BQ957" si="18770">I957/I963</f>
        <v>2.2511255627813906E-2</v>
      </c>
      <c r="BR957" s="129">
        <f t="shared" ref="BR957" si="18771">J957/J963</f>
        <v>6.8093385214007783E-3</v>
      </c>
      <c r="BS957" s="130">
        <f t="shared" ref="BS957" si="18772">K957/K963</f>
        <v>2.0642201834862386E-2</v>
      </c>
      <c r="BT957" s="131">
        <f t="shared" ref="BT957" si="18773">L957/L963</f>
        <v>2.6073004412354592E-2</v>
      </c>
      <c r="BU957" s="129">
        <f t="shared" ref="BU957" si="18774">M957/M963</f>
        <v>1.1698440207972271E-2</v>
      </c>
      <c r="BV957" s="133">
        <f t="shared" ref="BV957" si="18775">N957/N963</f>
        <v>1.323729803387191E-2</v>
      </c>
      <c r="BW957" s="134">
        <f t="shared" ref="BW957" si="18776">O957/O963</f>
        <v>1.5682281059063136E-2</v>
      </c>
      <c r="BX957" s="129">
        <f t="shared" ref="BX957" si="18777">P957/P963</f>
        <v>9.7391304347826078E-3</v>
      </c>
      <c r="BY957" s="130">
        <f t="shared" ref="BY957" si="18778">Q957/Q963</f>
        <v>2.7492819039803038E-2</v>
      </c>
      <c r="BZ957" s="131">
        <f t="shared" ref="BZ957" si="18779">R957/R963</f>
        <v>1.0552451893234015E-2</v>
      </c>
      <c r="CA957" s="132">
        <f t="shared" ref="CA957" si="18780">S957/S963</f>
        <v>2.7044225262488068E-2</v>
      </c>
      <c r="CB957" s="129">
        <f t="shared" ref="CB957" si="18781">T957/T963</f>
        <v>1.937984496124031E-2</v>
      </c>
      <c r="CC957" s="130">
        <f t="shared" ref="CC957" si="18782">U957/U963</f>
        <v>1.6786570743405275E-2</v>
      </c>
      <c r="CD957" s="131">
        <f t="shared" ref="CD957" si="18783">V957/V963</f>
        <v>2.5561797752808989E-2</v>
      </c>
      <c r="CE957" s="132">
        <f t="shared" ref="CE957" si="18784">W957/W963</f>
        <v>1.0130718954248366E-2</v>
      </c>
      <c r="CF957" s="129">
        <f t="shared" ref="CF957" si="18785">X957/X963</f>
        <v>1.3566739606126914E-2</v>
      </c>
      <c r="CG957" s="130">
        <f t="shared" ref="CG957" si="18786">Y957/Y963</f>
        <v>3.121516164994426E-2</v>
      </c>
      <c r="CH957" s="131">
        <f t="shared" ref="CH957" si="18787">Z957/Z963</f>
        <v>2.183306800090971E-2</v>
      </c>
      <c r="CI957" s="129">
        <f t="shared" ref="CI957" si="18788">AA957/AA963</f>
        <v>4.1856232939035488E-2</v>
      </c>
      <c r="CJ957" s="135">
        <f t="shared" ref="CJ957" si="18789">AB957/AB963</f>
        <v>1.236662241235187E-2</v>
      </c>
      <c r="CK957" s="136">
        <f t="shared" ref="CK957" si="18790">AC957/AC963</f>
        <v>2.624380867893842E-2</v>
      </c>
    </row>
    <row r="958" spans="1:89">
      <c r="A958" s="137" t="s">
        <v>35</v>
      </c>
      <c r="B958" s="206">
        <v>0</v>
      </c>
      <c r="C958" s="190">
        <v>37</v>
      </c>
      <c r="D958" s="191">
        <v>0</v>
      </c>
      <c r="E958" s="192">
        <v>23</v>
      </c>
      <c r="F958" s="189">
        <v>0</v>
      </c>
      <c r="G958" s="193">
        <v>16</v>
      </c>
      <c r="H958" s="191">
        <v>6</v>
      </c>
      <c r="I958" s="192">
        <v>27</v>
      </c>
      <c r="J958" s="189">
        <v>4</v>
      </c>
      <c r="K958" s="190">
        <v>3</v>
      </c>
      <c r="L958" s="191">
        <v>7</v>
      </c>
      <c r="M958" s="189">
        <v>2</v>
      </c>
      <c r="N958" s="194">
        <v>7</v>
      </c>
      <c r="O958" s="207">
        <v>11</v>
      </c>
      <c r="P958" s="189">
        <v>5</v>
      </c>
      <c r="Q958" s="190">
        <v>4</v>
      </c>
      <c r="R958" s="191">
        <v>2</v>
      </c>
      <c r="S958" s="192">
        <v>6</v>
      </c>
      <c r="T958" s="189">
        <v>1</v>
      </c>
      <c r="U958" s="193">
        <v>0</v>
      </c>
      <c r="V958" s="191">
        <v>4</v>
      </c>
      <c r="W958" s="208">
        <v>2</v>
      </c>
      <c r="X958" s="189">
        <v>0</v>
      </c>
      <c r="Y958" s="193">
        <v>8</v>
      </c>
      <c r="Z958" s="191">
        <v>5</v>
      </c>
      <c r="AA958" s="189">
        <v>6</v>
      </c>
      <c r="AB958" s="172">
        <f t="shared" si="18382"/>
        <v>41</v>
      </c>
      <c r="AC958" s="173">
        <f t="shared" si="18299"/>
        <v>145</v>
      </c>
      <c r="BI958" s="137" t="s">
        <v>35</v>
      </c>
      <c r="BJ958" s="129">
        <f>B958/B963</f>
        <v>0</v>
      </c>
      <c r="BK958" s="130">
        <f t="shared" ref="BK958" si="18791">C958/C963</f>
        <v>8.3900226757369616E-3</v>
      </c>
      <c r="BL958" s="131">
        <f t="shared" ref="BL958" si="18792">D958/D963</f>
        <v>0</v>
      </c>
      <c r="BM958" s="132">
        <f t="shared" ref="BM958" si="18793">E958/E963</f>
        <v>8.7786259541984737E-3</v>
      </c>
      <c r="BN958" s="129">
        <f t="shared" ref="BN958" si="18794">F958/F963</f>
        <v>0</v>
      </c>
      <c r="BO958" s="130">
        <f t="shared" ref="BO958" si="18795">G958/G963</f>
        <v>5.1314945477870426E-3</v>
      </c>
      <c r="BP958" s="131">
        <f t="shared" ref="BP958" si="18796">H958/H963</f>
        <v>9.7751710654936461E-4</v>
      </c>
      <c r="BQ958" s="132">
        <f t="shared" ref="BQ958" si="18797">I958/I963</f>
        <v>4.5022511255627812E-3</v>
      </c>
      <c r="BR958" s="129">
        <f t="shared" ref="BR958" si="18798">J958/J963</f>
        <v>3.8910505836575876E-3</v>
      </c>
      <c r="BS958" s="130">
        <f t="shared" ref="BS958" si="18799">K958/K963</f>
        <v>3.4403669724770644E-3</v>
      </c>
      <c r="BT958" s="131">
        <f t="shared" ref="BT958" si="18800">L958/L963</f>
        <v>2.8078620136381869E-3</v>
      </c>
      <c r="BU958" s="129">
        <f t="shared" ref="BU958" si="18801">M958/M963</f>
        <v>8.6655112651646442E-4</v>
      </c>
      <c r="BV958" s="133">
        <f t="shared" ref="BV958" si="18802">N958/N963</f>
        <v>1.3626630328985789E-3</v>
      </c>
      <c r="BW958" s="134">
        <f t="shared" ref="BW958" si="18803">O958/O963</f>
        <v>2.2403258655804481E-3</v>
      </c>
      <c r="BX958" s="129">
        <f t="shared" ref="BX958" si="18804">P958/P963</f>
        <v>1.7391304347826088E-3</v>
      </c>
      <c r="BY958" s="130">
        <f t="shared" ref="BY958" si="18805">Q958/Q963</f>
        <v>1.6413623307345096E-3</v>
      </c>
      <c r="BZ958" s="131">
        <f t="shared" ref="BZ958" si="18806">R958/R963</f>
        <v>6.207324643078833E-4</v>
      </c>
      <c r="CA958" s="132">
        <f t="shared" ref="CA958" si="18807">S958/S963</f>
        <v>1.9090041361756285E-3</v>
      </c>
      <c r="CB958" s="129">
        <f t="shared" ref="CB958" si="18808">T958/T963</f>
        <v>1.937984496124031E-3</v>
      </c>
      <c r="CC958" s="130">
        <f t="shared" ref="CC958" si="18809">U958/U963</f>
        <v>0</v>
      </c>
      <c r="CD958" s="131">
        <f t="shared" ref="CD958" si="18810">V958/V963</f>
        <v>1.1235955056179776E-3</v>
      </c>
      <c r="CE958" s="132">
        <f t="shared" ref="CE958" si="18811">W958/W963</f>
        <v>6.5359477124183002E-4</v>
      </c>
      <c r="CF958" s="129">
        <f t="shared" ref="CF958" si="18812">X958/X963</f>
        <v>0</v>
      </c>
      <c r="CG958" s="130">
        <f t="shared" ref="CG958" si="18813">Y958/Y963</f>
        <v>4.459308807134894E-3</v>
      </c>
      <c r="CH958" s="131">
        <f t="shared" ref="CH958" si="18814">Z958/Z963</f>
        <v>1.1371389583807142E-3</v>
      </c>
      <c r="CI958" s="129">
        <f t="shared" ref="CI958" si="18815">AA958/AA963</f>
        <v>1.091901728844404E-3</v>
      </c>
      <c r="CJ958" s="135">
        <f t="shared" ref="CJ958" si="18816">AB958/AB963</f>
        <v>1.0080149481241087E-3</v>
      </c>
      <c r="CK958" s="136">
        <f t="shared" ref="CK958" si="18817">AC958/AC963</f>
        <v>3.573100712155935E-3</v>
      </c>
    </row>
    <row r="959" spans="1:89">
      <c r="A959" s="146" t="s">
        <v>36</v>
      </c>
      <c r="B959" s="203">
        <v>0</v>
      </c>
      <c r="C959" s="197">
        <v>0</v>
      </c>
      <c r="D959" s="198">
        <v>0</v>
      </c>
      <c r="E959" s="199">
        <v>0</v>
      </c>
      <c r="F959" s="196">
        <v>0</v>
      </c>
      <c r="G959" s="200">
        <v>0</v>
      </c>
      <c r="H959" s="198">
        <v>0</v>
      </c>
      <c r="I959" s="199">
        <v>0</v>
      </c>
      <c r="J959" s="196">
        <v>0</v>
      </c>
      <c r="K959" s="200">
        <v>0</v>
      </c>
      <c r="L959" s="198">
        <v>0</v>
      </c>
      <c r="M959" s="196">
        <v>0</v>
      </c>
      <c r="N959" s="201">
        <v>0</v>
      </c>
      <c r="O959" s="204">
        <v>0</v>
      </c>
      <c r="P959" s="196">
        <v>0</v>
      </c>
      <c r="Q959" s="200">
        <v>0</v>
      </c>
      <c r="R959" s="198">
        <v>0</v>
      </c>
      <c r="S959" s="199">
        <v>0</v>
      </c>
      <c r="T959" s="196">
        <v>0</v>
      </c>
      <c r="U959" s="200">
        <v>0</v>
      </c>
      <c r="V959" s="198">
        <v>0</v>
      </c>
      <c r="W959" s="199">
        <v>0</v>
      </c>
      <c r="X959" s="196">
        <v>0</v>
      </c>
      <c r="Y959" s="200">
        <v>0</v>
      </c>
      <c r="Z959" s="198">
        <v>0</v>
      </c>
      <c r="AA959" s="196">
        <v>0</v>
      </c>
      <c r="AB959" s="172">
        <f t="shared" si="18382"/>
        <v>0</v>
      </c>
      <c r="AC959" s="173">
        <f t="shared" si="18299"/>
        <v>0</v>
      </c>
      <c r="BI959" s="146" t="s">
        <v>36</v>
      </c>
      <c r="BJ959" s="129">
        <f>B959/B963</f>
        <v>0</v>
      </c>
      <c r="BK959" s="130">
        <f t="shared" ref="BK959" si="18818">C959/C963</f>
        <v>0</v>
      </c>
      <c r="BL959" s="131">
        <f t="shared" ref="BL959" si="18819">D959/D963</f>
        <v>0</v>
      </c>
      <c r="BM959" s="132">
        <f t="shared" ref="BM959" si="18820">E959/E963</f>
        <v>0</v>
      </c>
      <c r="BN959" s="129">
        <f t="shared" ref="BN959" si="18821">F959/F963</f>
        <v>0</v>
      </c>
      <c r="BO959" s="130">
        <f t="shared" ref="BO959" si="18822">G959/G963</f>
        <v>0</v>
      </c>
      <c r="BP959" s="131">
        <f t="shared" ref="BP959" si="18823">H959/H963</f>
        <v>0</v>
      </c>
      <c r="BQ959" s="132">
        <f t="shared" ref="BQ959" si="18824">I959/I963</f>
        <v>0</v>
      </c>
      <c r="BR959" s="129">
        <f t="shared" ref="BR959" si="18825">J959/J963</f>
        <v>0</v>
      </c>
      <c r="BS959" s="130">
        <f t="shared" ref="BS959" si="18826">K959/K963</f>
        <v>0</v>
      </c>
      <c r="BT959" s="131">
        <f t="shared" ref="BT959" si="18827">L959/L963</f>
        <v>0</v>
      </c>
      <c r="BU959" s="129">
        <f t="shared" ref="BU959" si="18828">M959/M963</f>
        <v>0</v>
      </c>
      <c r="BV959" s="133">
        <f t="shared" ref="BV959" si="18829">N959/N963</f>
        <v>0</v>
      </c>
      <c r="BW959" s="134">
        <f t="shared" ref="BW959" si="18830">O959/O963</f>
        <v>0</v>
      </c>
      <c r="BX959" s="129">
        <f t="shared" ref="BX959" si="18831">P959/P963</f>
        <v>0</v>
      </c>
      <c r="BY959" s="130">
        <f t="shared" ref="BY959" si="18832">Q959/Q963</f>
        <v>0</v>
      </c>
      <c r="BZ959" s="131">
        <f t="shared" ref="BZ959" si="18833">R959/R963</f>
        <v>0</v>
      </c>
      <c r="CA959" s="132">
        <f t="shared" ref="CA959" si="18834">S959/S963</f>
        <v>0</v>
      </c>
      <c r="CB959" s="129">
        <f t="shared" ref="CB959" si="18835">T959/T963</f>
        <v>0</v>
      </c>
      <c r="CC959" s="130">
        <f t="shared" ref="CC959" si="18836">U959/U963</f>
        <v>0</v>
      </c>
      <c r="CD959" s="131">
        <f t="shared" ref="CD959" si="18837">V959/V963</f>
        <v>0</v>
      </c>
      <c r="CE959" s="132">
        <f t="shared" ref="CE959" si="18838">W959/W963</f>
        <v>0</v>
      </c>
      <c r="CF959" s="129">
        <f t="shared" ref="CF959" si="18839">X959/X963</f>
        <v>0</v>
      </c>
      <c r="CG959" s="130">
        <f t="shared" ref="CG959" si="18840">Y959/Y963</f>
        <v>0</v>
      </c>
      <c r="CH959" s="131">
        <f t="shared" ref="CH959" si="18841">Z959/Z963</f>
        <v>0</v>
      </c>
      <c r="CI959" s="129">
        <f t="shared" ref="CI959" si="18842">AA959/AA963</f>
        <v>0</v>
      </c>
      <c r="CJ959" s="135">
        <f t="shared" ref="CJ959" si="18843">AB959/AB963</f>
        <v>0</v>
      </c>
      <c r="CK959" s="136">
        <f t="shared" ref="CK959" si="18844">AC959/AC963</f>
        <v>0</v>
      </c>
    </row>
    <row r="960" spans="1:89">
      <c r="A960" s="137" t="s">
        <v>37</v>
      </c>
      <c r="B960" s="59">
        <v>0</v>
      </c>
      <c r="C960" s="60">
        <v>0</v>
      </c>
      <c r="D960" s="139">
        <v>0</v>
      </c>
      <c r="E960" s="140">
        <v>0</v>
      </c>
      <c r="F960" s="138">
        <v>0</v>
      </c>
      <c r="G960" s="141">
        <v>0</v>
      </c>
      <c r="H960" s="139">
        <v>0</v>
      </c>
      <c r="I960" s="140">
        <v>0</v>
      </c>
      <c r="J960" s="138">
        <v>0</v>
      </c>
      <c r="K960" s="141">
        <v>0</v>
      </c>
      <c r="L960" s="139">
        <v>0</v>
      </c>
      <c r="M960" s="138">
        <v>0</v>
      </c>
      <c r="N960" s="142">
        <v>0</v>
      </c>
      <c r="O960" s="143">
        <v>0</v>
      </c>
      <c r="P960" s="138">
        <v>0</v>
      </c>
      <c r="Q960" s="141">
        <v>0</v>
      </c>
      <c r="R960" s="139"/>
      <c r="S960" s="140">
        <v>0</v>
      </c>
      <c r="T960" s="138">
        <v>0</v>
      </c>
      <c r="U960" s="141">
        <v>0</v>
      </c>
      <c r="V960" s="139">
        <v>0</v>
      </c>
      <c r="W960" s="140">
        <v>0</v>
      </c>
      <c r="X960" s="138">
        <v>0</v>
      </c>
      <c r="Y960" s="141">
        <v>0</v>
      </c>
      <c r="Z960" s="144">
        <v>0</v>
      </c>
      <c r="AA960" s="145">
        <v>0</v>
      </c>
      <c r="AB960" s="172">
        <f t="shared" si="18382"/>
        <v>0</v>
      </c>
      <c r="AC960" s="173">
        <f t="shared" si="18299"/>
        <v>0</v>
      </c>
      <c r="BI960" s="137" t="s">
        <v>37</v>
      </c>
      <c r="BJ960" s="129">
        <f>B960/B963</f>
        <v>0</v>
      </c>
      <c r="BK960" s="130">
        <f t="shared" ref="BK960" si="18845">C960/C963</f>
        <v>0</v>
      </c>
      <c r="BL960" s="131">
        <f t="shared" ref="BL960" si="18846">D960/D963</f>
        <v>0</v>
      </c>
      <c r="BM960" s="132">
        <f t="shared" ref="BM960" si="18847">E960/E963</f>
        <v>0</v>
      </c>
      <c r="BN960" s="129">
        <f t="shared" ref="BN960" si="18848">F960/F963</f>
        <v>0</v>
      </c>
      <c r="BO960" s="130">
        <f t="shared" ref="BO960" si="18849">G960/G963</f>
        <v>0</v>
      </c>
      <c r="BP960" s="131">
        <f t="shared" ref="BP960" si="18850">H960/H963</f>
        <v>0</v>
      </c>
      <c r="BQ960" s="132">
        <f t="shared" ref="BQ960" si="18851">I960/I963</f>
        <v>0</v>
      </c>
      <c r="BR960" s="129">
        <f t="shared" ref="BR960" si="18852">J960/J963</f>
        <v>0</v>
      </c>
      <c r="BS960" s="130">
        <f t="shared" ref="BS960" si="18853">K960/K963</f>
        <v>0</v>
      </c>
      <c r="BT960" s="131">
        <f t="shared" ref="BT960" si="18854">L960/L963</f>
        <v>0</v>
      </c>
      <c r="BU960" s="129">
        <f t="shared" ref="BU960" si="18855">M960/M963</f>
        <v>0</v>
      </c>
      <c r="BV960" s="133">
        <f t="shared" ref="BV960" si="18856">N960/N963</f>
        <v>0</v>
      </c>
      <c r="BW960" s="134">
        <f t="shared" ref="BW960" si="18857">O960/O963</f>
        <v>0</v>
      </c>
      <c r="BX960" s="129">
        <f t="shared" ref="BX960" si="18858">P960/P963</f>
        <v>0</v>
      </c>
      <c r="BY960" s="130">
        <f t="shared" ref="BY960" si="18859">Q960/Q963</f>
        <v>0</v>
      </c>
      <c r="BZ960" s="131">
        <f t="shared" ref="BZ960" si="18860">R960/R963</f>
        <v>0</v>
      </c>
      <c r="CA960" s="132">
        <f t="shared" ref="CA960" si="18861">S960/S963</f>
        <v>0</v>
      </c>
      <c r="CB960" s="129">
        <f t="shared" ref="CB960" si="18862">T960/T963</f>
        <v>0</v>
      </c>
      <c r="CC960" s="130">
        <f t="shared" ref="CC960" si="18863">U960/U963</f>
        <v>0</v>
      </c>
      <c r="CD960" s="131">
        <f t="shared" ref="CD960" si="18864">V960/V963</f>
        <v>0</v>
      </c>
      <c r="CE960" s="132">
        <f t="shared" ref="CE960" si="18865">W960/W963</f>
        <v>0</v>
      </c>
      <c r="CF960" s="129">
        <f t="shared" ref="CF960" si="18866">X960/X963</f>
        <v>0</v>
      </c>
      <c r="CG960" s="130">
        <f t="shared" ref="CG960" si="18867">Y960/Y963</f>
        <v>0</v>
      </c>
      <c r="CH960" s="131">
        <f t="shared" ref="CH960" si="18868">Z960/Z963</f>
        <v>0</v>
      </c>
      <c r="CI960" s="129">
        <f t="shared" ref="CI960" si="18869">AA960/AA963</f>
        <v>0</v>
      </c>
      <c r="CJ960" s="135">
        <f t="shared" ref="CJ960" si="18870">AB960/AB963</f>
        <v>0</v>
      </c>
      <c r="CK960" s="136">
        <f t="shared" ref="CK960" si="18871">AC960/AC963</f>
        <v>0</v>
      </c>
    </row>
    <row r="961" spans="1:89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>
        <f t="shared" si="18382"/>
        <v>0</v>
      </c>
      <c r="AC961" s="173">
        <f t="shared" si="18299"/>
        <v>0</v>
      </c>
      <c r="BI961" s="146" t="s">
        <v>38</v>
      </c>
      <c r="BJ961" s="129">
        <f>B961/B963</f>
        <v>0</v>
      </c>
      <c r="BK961" s="130">
        <f t="shared" ref="BK961" si="18872">C961/C963</f>
        <v>0</v>
      </c>
      <c r="BL961" s="131">
        <f t="shared" ref="BL961" si="18873">D961/D963</f>
        <v>0</v>
      </c>
      <c r="BM961" s="132">
        <f t="shared" ref="BM961" si="18874">E961/E963</f>
        <v>0</v>
      </c>
      <c r="BN961" s="129">
        <f t="shared" ref="BN961" si="18875">F961/F963</f>
        <v>0</v>
      </c>
      <c r="BO961" s="130">
        <f t="shared" ref="BO961" si="18876">G961/G963</f>
        <v>0</v>
      </c>
      <c r="BP961" s="131">
        <f t="shared" ref="BP961" si="18877">H961/H963</f>
        <v>0</v>
      </c>
      <c r="BQ961" s="132">
        <f t="shared" ref="BQ961" si="18878">I961/I963</f>
        <v>0</v>
      </c>
      <c r="BR961" s="129">
        <f t="shared" ref="BR961" si="18879">J961/J963</f>
        <v>0</v>
      </c>
      <c r="BS961" s="130">
        <f t="shared" ref="BS961" si="18880">K961/K963</f>
        <v>0</v>
      </c>
      <c r="BT961" s="131">
        <f t="shared" ref="BT961" si="18881">L961/L963</f>
        <v>0</v>
      </c>
      <c r="BU961" s="129">
        <f t="shared" ref="BU961" si="18882">M961/M963</f>
        <v>0</v>
      </c>
      <c r="BV961" s="133">
        <f t="shared" ref="BV961" si="18883">N961/N963</f>
        <v>0</v>
      </c>
      <c r="BW961" s="134">
        <f t="shared" ref="BW961" si="18884">O961/O963</f>
        <v>0</v>
      </c>
      <c r="BX961" s="129">
        <f t="shared" ref="BX961" si="18885">P961/P963</f>
        <v>0</v>
      </c>
      <c r="BY961" s="130">
        <f t="shared" ref="BY961" si="18886">Q961/Q963</f>
        <v>0</v>
      </c>
      <c r="BZ961" s="131">
        <f t="shared" ref="BZ961" si="18887">R961/R963</f>
        <v>0</v>
      </c>
      <c r="CA961" s="132">
        <f t="shared" ref="CA961" si="18888">S961/S963</f>
        <v>0</v>
      </c>
      <c r="CB961" s="129">
        <f t="shared" ref="CB961" si="18889">T961/T963</f>
        <v>0</v>
      </c>
      <c r="CC961" s="130">
        <f t="shared" ref="CC961" si="18890">U961/U963</f>
        <v>0</v>
      </c>
      <c r="CD961" s="131">
        <f t="shared" ref="CD961" si="18891">V961/V963</f>
        <v>0</v>
      </c>
      <c r="CE961" s="132">
        <f t="shared" ref="CE961" si="18892">W961/W963</f>
        <v>0</v>
      </c>
      <c r="CF961" s="129">
        <f t="shared" ref="CF961" si="18893">X961/X963</f>
        <v>0</v>
      </c>
      <c r="CG961" s="130">
        <f t="shared" ref="CG961" si="18894">Y961/Y963</f>
        <v>0</v>
      </c>
      <c r="CH961" s="131">
        <f t="shared" ref="CH961" si="18895">Z961/Z963</f>
        <v>0</v>
      </c>
      <c r="CI961" s="129">
        <f t="shared" ref="CI961" si="18896">AA961/AA963</f>
        <v>0</v>
      </c>
      <c r="CJ961" s="135">
        <f t="shared" ref="CJ961" si="18897">AB961/AB963</f>
        <v>0</v>
      </c>
      <c r="CK961" s="136">
        <f t="shared" ref="CK961" si="18898">AC961/AC963</f>
        <v>0</v>
      </c>
    </row>
    <row r="962" spans="1:89" ht="14" thickBot="1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/>
      <c r="AC962" s="173"/>
      <c r="BI962" s="137" t="s">
        <v>39</v>
      </c>
      <c r="BJ962" s="129">
        <f>B962/B963</f>
        <v>0</v>
      </c>
      <c r="BK962" s="130">
        <f t="shared" ref="BK962" si="18899">C962/C963</f>
        <v>0</v>
      </c>
      <c r="BL962" s="131">
        <f t="shared" ref="BL962" si="18900">D962/D963</f>
        <v>0</v>
      </c>
      <c r="BM962" s="132">
        <f t="shared" ref="BM962" si="18901">E962/E963</f>
        <v>0</v>
      </c>
      <c r="BN962" s="129">
        <f t="shared" ref="BN962" si="18902">F962/F963</f>
        <v>0</v>
      </c>
      <c r="BO962" s="130">
        <f t="shared" ref="BO962" si="18903">G962/G963</f>
        <v>0</v>
      </c>
      <c r="BP962" s="131">
        <f t="shared" ref="BP962" si="18904">H962/H963</f>
        <v>0</v>
      </c>
      <c r="BQ962" s="132">
        <f t="shared" ref="BQ962" si="18905">I962/I963</f>
        <v>0</v>
      </c>
      <c r="BR962" s="129">
        <f t="shared" ref="BR962" si="18906">J962/J963</f>
        <v>0</v>
      </c>
      <c r="BS962" s="130">
        <f t="shared" ref="BS962" si="18907">K962/K963</f>
        <v>0</v>
      </c>
      <c r="BT962" s="131">
        <f t="shared" ref="BT962" si="18908">L962/L963</f>
        <v>0</v>
      </c>
      <c r="BU962" s="129">
        <f t="shared" ref="BU962" si="18909">M962/M963</f>
        <v>0</v>
      </c>
      <c r="BV962" s="133">
        <f t="shared" ref="BV962" si="18910">N962/N963</f>
        <v>0</v>
      </c>
      <c r="BW962" s="134">
        <f t="shared" ref="BW962" si="18911">O962/O963</f>
        <v>0</v>
      </c>
      <c r="BX962" s="129">
        <f t="shared" ref="BX962" si="18912">P962/P963</f>
        <v>0</v>
      </c>
      <c r="BY962" s="130">
        <f t="shared" ref="BY962" si="18913">Q962/Q963</f>
        <v>0</v>
      </c>
      <c r="BZ962" s="131">
        <f t="shared" ref="BZ962" si="18914">R962/R963</f>
        <v>0</v>
      </c>
      <c r="CA962" s="132">
        <f t="shared" ref="CA962" si="18915">S962/S963</f>
        <v>0</v>
      </c>
      <c r="CB962" s="129">
        <f t="shared" ref="CB962" si="18916">T962/T963</f>
        <v>0</v>
      </c>
      <c r="CC962" s="130">
        <f t="shared" ref="CC962" si="18917">U962/U963</f>
        <v>0</v>
      </c>
      <c r="CD962" s="131">
        <f t="shared" ref="CD962" si="18918">V962/V963</f>
        <v>0</v>
      </c>
      <c r="CE962" s="132">
        <f t="shared" ref="CE962" si="18919">W962/W963</f>
        <v>0</v>
      </c>
      <c r="CF962" s="129">
        <f t="shared" ref="CF962" si="18920">X962/X963</f>
        <v>0</v>
      </c>
      <c r="CG962" s="130">
        <f t="shared" ref="CG962" si="18921">Y962/Y963</f>
        <v>0</v>
      </c>
      <c r="CH962" s="131">
        <f t="shared" ref="CH962" si="18922">Z962/Z963</f>
        <v>0</v>
      </c>
      <c r="CI962" s="129">
        <f t="shared" ref="CI962" si="18923">AA962/AA963</f>
        <v>0</v>
      </c>
      <c r="CJ962" s="135">
        <f t="shared" ref="CJ962" si="18924">AB962/AB963</f>
        <v>0</v>
      </c>
      <c r="CK962" s="136">
        <f t="shared" ref="CK962" si="18925">AC962/AC963</f>
        <v>0</v>
      </c>
    </row>
    <row r="963" spans="1:89" ht="15" thickTop="1" thickBot="1">
      <c r="A963" s="269" t="s">
        <v>13</v>
      </c>
      <c r="B963" s="20">
        <f t="shared" ref="B963:AA963" si="18926">SUM(B940:B962)</f>
        <v>3718</v>
      </c>
      <c r="C963" s="21">
        <f t="shared" si="18926"/>
        <v>4410</v>
      </c>
      <c r="D963" s="20">
        <f t="shared" si="18926"/>
        <v>1827</v>
      </c>
      <c r="E963" s="21">
        <f t="shared" si="18926"/>
        <v>2620</v>
      </c>
      <c r="F963" s="20">
        <f t="shared" si="18926"/>
        <v>3478</v>
      </c>
      <c r="G963" s="21">
        <f t="shared" si="18926"/>
        <v>3118</v>
      </c>
      <c r="H963" s="20">
        <f t="shared" si="18926"/>
        <v>6138</v>
      </c>
      <c r="I963" s="21">
        <f t="shared" si="18926"/>
        <v>5997</v>
      </c>
      <c r="J963" s="20">
        <f t="shared" si="18926"/>
        <v>1028</v>
      </c>
      <c r="K963" s="21">
        <f t="shared" si="18926"/>
        <v>872</v>
      </c>
      <c r="L963" s="20">
        <f t="shared" si="18926"/>
        <v>2493</v>
      </c>
      <c r="M963" s="21">
        <f t="shared" si="18926"/>
        <v>2308</v>
      </c>
      <c r="N963" s="20">
        <f t="shared" si="18926"/>
        <v>5137</v>
      </c>
      <c r="O963" s="21">
        <f t="shared" si="18926"/>
        <v>4910</v>
      </c>
      <c r="P963" s="20">
        <f t="shared" si="18926"/>
        <v>2875</v>
      </c>
      <c r="Q963" s="21">
        <f t="shared" si="18926"/>
        <v>2437</v>
      </c>
      <c r="R963" s="20">
        <f t="shared" si="18926"/>
        <v>3222</v>
      </c>
      <c r="S963" s="21">
        <f t="shared" si="18926"/>
        <v>3143</v>
      </c>
      <c r="T963" s="20">
        <f t="shared" si="18926"/>
        <v>516</v>
      </c>
      <c r="U963" s="21">
        <f t="shared" si="18926"/>
        <v>417</v>
      </c>
      <c r="V963" s="20">
        <f t="shared" si="18926"/>
        <v>3560</v>
      </c>
      <c r="W963" s="21">
        <f t="shared" si="18926"/>
        <v>3060</v>
      </c>
      <c r="X963" s="20">
        <f t="shared" si="18926"/>
        <v>2285</v>
      </c>
      <c r="Y963" s="21">
        <f t="shared" si="18926"/>
        <v>1794</v>
      </c>
      <c r="Z963" s="20">
        <f t="shared" si="18926"/>
        <v>4397</v>
      </c>
      <c r="AA963" s="21">
        <f t="shared" si="18926"/>
        <v>5495</v>
      </c>
      <c r="AB963" s="174">
        <f t="shared" ref="AB963:AC963" si="18927">SUM(AB939:AB962)</f>
        <v>40674</v>
      </c>
      <c r="AC963" s="175">
        <f t="shared" si="18927"/>
        <v>40581</v>
      </c>
      <c r="BI963" s="269" t="s">
        <v>13</v>
      </c>
      <c r="BJ963" s="155">
        <f>SUM(BJ939:BJ962)</f>
        <v>1</v>
      </c>
      <c r="BK963" s="156">
        <f t="shared" ref="BK963:CK963" si="18928">SUM(BK939:BK962)</f>
        <v>1</v>
      </c>
      <c r="BL963" s="155">
        <f t="shared" si="18928"/>
        <v>0.99999999999999989</v>
      </c>
      <c r="BM963" s="156">
        <f t="shared" si="18928"/>
        <v>0.99999999999999989</v>
      </c>
      <c r="BN963" s="155">
        <f t="shared" si="18928"/>
        <v>1</v>
      </c>
      <c r="BO963" s="156">
        <f t="shared" si="18928"/>
        <v>0.99999999999999989</v>
      </c>
      <c r="BP963" s="155">
        <f t="shared" si="18928"/>
        <v>0.99999999999999989</v>
      </c>
      <c r="BQ963" s="156">
        <f t="shared" si="18928"/>
        <v>0.99999999999999989</v>
      </c>
      <c r="BR963" s="155">
        <f t="shared" si="18928"/>
        <v>0.99999999999999989</v>
      </c>
      <c r="BS963" s="156">
        <f t="shared" si="18928"/>
        <v>1</v>
      </c>
      <c r="BT963" s="155">
        <f t="shared" si="18928"/>
        <v>1</v>
      </c>
      <c r="BU963" s="156">
        <f t="shared" si="18928"/>
        <v>1.0000000000000002</v>
      </c>
      <c r="BV963" s="155">
        <f t="shared" si="18928"/>
        <v>0.99999999999999989</v>
      </c>
      <c r="BW963" s="156">
        <f t="shared" si="18928"/>
        <v>0.99999999999999989</v>
      </c>
      <c r="BX963" s="155">
        <f t="shared" si="18928"/>
        <v>1.0000000000000002</v>
      </c>
      <c r="BY963" s="156">
        <f t="shared" si="18928"/>
        <v>1</v>
      </c>
      <c r="BZ963" s="155">
        <f t="shared" si="18928"/>
        <v>1</v>
      </c>
      <c r="CA963" s="156">
        <f t="shared" si="18928"/>
        <v>1</v>
      </c>
      <c r="CB963" s="155">
        <f t="shared" si="18928"/>
        <v>1.0000000000000002</v>
      </c>
      <c r="CC963" s="156">
        <f t="shared" si="18928"/>
        <v>1</v>
      </c>
      <c r="CD963" s="155">
        <f t="shared" si="18928"/>
        <v>0.99999999999999989</v>
      </c>
      <c r="CE963" s="156">
        <f t="shared" si="18928"/>
        <v>1</v>
      </c>
      <c r="CF963" s="155">
        <f t="shared" si="18928"/>
        <v>1.0000000000000002</v>
      </c>
      <c r="CG963" s="156">
        <f t="shared" si="18928"/>
        <v>1.0000000000000002</v>
      </c>
      <c r="CH963" s="155">
        <f t="shared" si="18928"/>
        <v>0.99999999999999989</v>
      </c>
      <c r="CI963" s="156">
        <f t="shared" si="18928"/>
        <v>1</v>
      </c>
      <c r="CJ963" s="155">
        <f t="shared" si="18928"/>
        <v>1</v>
      </c>
      <c r="CK963" s="156">
        <f t="shared" si="18928"/>
        <v>0.99999999999999989</v>
      </c>
    </row>
    <row r="964" spans="1:89" ht="14" thickTop="1">
      <c r="A964" s="187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workbookViewId="0">
      <selection activeCell="I17" sqref="I17"/>
    </sheetView>
  </sheetViews>
  <sheetFormatPr baseColWidth="10" defaultColWidth="8.83203125" defaultRowHeight="13"/>
  <cols>
    <col min="1" max="1" width="12.5" style="8" customWidth="1"/>
    <col min="2" max="27" width="9.1640625" style="8" customWidth="1"/>
    <col min="28" max="29" width="11" style="46" customWidth="1"/>
    <col min="30" max="16384" width="8.83203125" style="8"/>
  </cols>
  <sheetData>
    <row r="2" spans="1:31" ht="16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4" thickBot="1">
      <c r="A4" s="46" t="s">
        <v>46</v>
      </c>
    </row>
    <row r="5" spans="1:31" ht="15" thickTop="1" thickBot="1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31" s="74" customFormat="1" ht="15" thickTop="1" thickBot="1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4" thickTop="1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1956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1332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8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3107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52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2409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154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239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110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155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184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341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196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263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38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91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3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0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0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9894</v>
      </c>
      <c r="AC8" s="5">
        <f t="shared" si="0"/>
        <v>745</v>
      </c>
      <c r="AD8" s="18"/>
      <c r="AE8" s="18"/>
    </row>
    <row r="9" spans="1:31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7010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3403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45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7329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230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6858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1604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923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676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1550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2677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5035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4746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3178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3363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3366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2236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473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1408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1806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3335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3155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2446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7189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4319</v>
      </c>
      <c r="AB9" s="6">
        <f t="shared" si="0"/>
        <v>51275</v>
      </c>
      <c r="AC9" s="7">
        <f t="shared" si="0"/>
        <v>27086</v>
      </c>
      <c r="AD9" s="18"/>
      <c r="AE9" s="18"/>
    </row>
    <row r="10" spans="1:31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8305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4527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4500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3609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7354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4132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9868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7259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1409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2717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3098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5596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8037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9625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5235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5247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6498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3803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807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2625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4692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5149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5062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3954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7905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8528</v>
      </c>
      <c r="AB10" s="4">
        <f t="shared" si="0"/>
        <v>72770</v>
      </c>
      <c r="AC10" s="5">
        <f t="shared" si="0"/>
        <v>66771</v>
      </c>
      <c r="AD10" s="18"/>
      <c r="AE10" s="18"/>
    </row>
    <row r="11" spans="1:31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8471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6065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4771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4343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7130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4272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11237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8444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1611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3488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3241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7576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8697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10742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6125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4888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6937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4324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1016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2676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4624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5849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5101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4765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8456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8940</v>
      </c>
      <c r="AB11" s="6">
        <f t="shared" si="0"/>
        <v>77417</v>
      </c>
      <c r="AC11" s="7">
        <f t="shared" si="0"/>
        <v>76372</v>
      </c>
      <c r="AD11" s="18"/>
      <c r="AE11" s="18"/>
    </row>
    <row r="12" spans="1:31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8185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7840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5431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3863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7480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4034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11724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9087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1848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3370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3048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7377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8725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11128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5721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4356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7656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4222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972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2127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4372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7465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4291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4208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8852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8851</v>
      </c>
      <c r="AB12" s="4">
        <f t="shared" si="0"/>
        <v>78305</v>
      </c>
      <c r="AC12" s="5">
        <f t="shared" si="0"/>
        <v>77928</v>
      </c>
      <c r="AD12" s="18"/>
      <c r="AE12" s="18"/>
    </row>
    <row r="13" spans="1:31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7564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9006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5364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3438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7999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3306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11360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9068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2035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3268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3050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7769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8470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12762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5504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4286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7763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4598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974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1574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4466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8727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4239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3306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8512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8598</v>
      </c>
      <c r="AB13" s="6">
        <f t="shared" si="0"/>
        <v>77300</v>
      </c>
      <c r="AC13" s="7">
        <f t="shared" si="0"/>
        <v>79706</v>
      </c>
      <c r="AD13" s="18"/>
      <c r="AE13" s="18"/>
    </row>
    <row r="14" spans="1:31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5782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6765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4399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3499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6952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3645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9130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8721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2175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2600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3102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6340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7095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10825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4647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3785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6765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4440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987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1237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4388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6892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3716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2800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7746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9764</v>
      </c>
      <c r="AB14" s="4">
        <f t="shared" si="0"/>
        <v>66884</v>
      </c>
      <c r="AC14" s="5">
        <f t="shared" si="0"/>
        <v>71313</v>
      </c>
      <c r="AD14" s="18"/>
      <c r="AE14" s="18"/>
    </row>
    <row r="15" spans="1:31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5718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6214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3511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3616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6252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3707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8386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8615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2152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1896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3482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4650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6893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7753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4293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3482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5648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4477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997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1158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4417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5254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3121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2286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6996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9553</v>
      </c>
      <c r="AB15" s="6">
        <f t="shared" si="0"/>
        <v>61866</v>
      </c>
      <c r="AC15" s="7">
        <f t="shared" si="0"/>
        <v>62661</v>
      </c>
      <c r="AD15" s="18"/>
      <c r="AE15" s="18"/>
    </row>
    <row r="16" spans="1:31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5221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6515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3261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4140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5651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3877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8584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8986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2090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1556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3323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3973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6883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7126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3979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3620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5203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4788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1014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939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4847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4995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2969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2674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7615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10425</v>
      </c>
      <c r="AB16" s="4">
        <f t="shared" si="0"/>
        <v>60640</v>
      </c>
      <c r="AC16" s="5">
        <f t="shared" si="0"/>
        <v>63614</v>
      </c>
      <c r="AD16" s="18"/>
      <c r="AE16" s="18"/>
    </row>
    <row r="17" spans="1:31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4845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6297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3020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4179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5326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3916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8637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8512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2094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1397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3490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3695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6945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6541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4086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3331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4907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4608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988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880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4511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4475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2917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2449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6954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9681</v>
      </c>
      <c r="AB17" s="6">
        <f t="shared" si="0"/>
        <v>58720</v>
      </c>
      <c r="AC17" s="7">
        <f t="shared" si="0"/>
        <v>59961</v>
      </c>
      <c r="AD17" s="18"/>
      <c r="AE17" s="18"/>
    </row>
    <row r="18" spans="1:31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4787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7246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2799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4344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5158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4118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8997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8719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2337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1109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4388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3257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8023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6209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4443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3394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4694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4608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1316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785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5448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4384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3101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2331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7400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9527</v>
      </c>
      <c r="AB18" s="4">
        <f t="shared" si="0"/>
        <v>62891</v>
      </c>
      <c r="AC18" s="5">
        <f t="shared" si="0"/>
        <v>60031</v>
      </c>
      <c r="AD18" s="18"/>
      <c r="AE18" s="18"/>
    </row>
    <row r="19" spans="1:31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4994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8388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2767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5745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5199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5568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9523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10010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2509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1023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6146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2855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8767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6263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5330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3743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4891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5344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2192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584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7012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4779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4201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2613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7775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10417</v>
      </c>
      <c r="AB19" s="6">
        <f t="shared" si="0"/>
        <v>71306</v>
      </c>
      <c r="AC19" s="7">
        <f t="shared" si="0"/>
        <v>67332</v>
      </c>
      <c r="AD19" s="18"/>
      <c r="AE19" s="18"/>
    </row>
    <row r="20" spans="1:31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5975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9091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3648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5618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5997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7302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10817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11101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3024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1002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6846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2834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9609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7470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6025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4813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5578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6237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3301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629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8308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4559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5611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3271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8328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11935</v>
      </c>
      <c r="AB20" s="4">
        <f t="shared" si="0"/>
        <v>83067</v>
      </c>
      <c r="AC20" s="5">
        <f t="shared" si="0"/>
        <v>75862</v>
      </c>
      <c r="AD20" s="18"/>
      <c r="AE20" s="18"/>
    </row>
    <row r="21" spans="1:31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7373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10085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3818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5152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5993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8292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11800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12220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3046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1119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6111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2848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9835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8558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5892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5834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5708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6822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2904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493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8879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4322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6117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4059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8197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13621</v>
      </c>
      <c r="AB21" s="6">
        <f t="shared" si="0"/>
        <v>85673</v>
      </c>
      <c r="AC21" s="7">
        <f t="shared" si="0"/>
        <v>83425</v>
      </c>
      <c r="AD21" s="18"/>
      <c r="AE21" s="18"/>
    </row>
    <row r="22" spans="1:31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8894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10320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3239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5584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4362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9247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11070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13396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2792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1205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6727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2518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10626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7908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5065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6126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5230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7195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1987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554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11155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3799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5570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4198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6636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14210</v>
      </c>
      <c r="AB22" s="4">
        <f t="shared" si="0"/>
        <v>83353</v>
      </c>
      <c r="AC22" s="5">
        <f t="shared" si="0"/>
        <v>86260</v>
      </c>
      <c r="AD22" s="18"/>
      <c r="AE22" s="18"/>
    </row>
    <row r="23" spans="1:31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7758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9844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2149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5693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3312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9565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10069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13159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2400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1147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7007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2204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11910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7618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4504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6052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4032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7232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1291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468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11832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3381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3553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3732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5144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13694</v>
      </c>
      <c r="AB23" s="6">
        <f t="shared" si="0"/>
        <v>74961</v>
      </c>
      <c r="AC23" s="7">
        <f t="shared" si="0"/>
        <v>83789</v>
      </c>
      <c r="AD23" s="18"/>
      <c r="AE23" s="18"/>
    </row>
    <row r="24" spans="1:31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4283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7485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1180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4852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2004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6605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4171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9539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1342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1084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7076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1758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7262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5201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2306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4005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2776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4821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734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325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8121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2476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1671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2162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3808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10561</v>
      </c>
      <c r="AB24" s="4">
        <f t="shared" si="0"/>
        <v>46734</v>
      </c>
      <c r="AC24" s="5">
        <f t="shared" si="0"/>
        <v>60874</v>
      </c>
      <c r="AD24" s="18"/>
      <c r="AE24" s="18"/>
    </row>
    <row r="25" spans="1:31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153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4039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145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2528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347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2793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744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3218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223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459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1828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670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1973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1948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794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1490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788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2005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351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151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1838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953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516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1255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1909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4531</v>
      </c>
      <c r="AB25" s="6">
        <f t="shared" si="0"/>
        <v>11609</v>
      </c>
      <c r="AC25" s="7">
        <f t="shared" si="0"/>
        <v>26040</v>
      </c>
      <c r="AD25" s="18"/>
      <c r="AE25" s="18"/>
    </row>
    <row r="26" spans="1:31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908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3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639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11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300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148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423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33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45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172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40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110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226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60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81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68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121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32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8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59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36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18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105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47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439</v>
      </c>
      <c r="AB26" s="4">
        <f t="shared" si="0"/>
        <v>762</v>
      </c>
      <c r="AC26" s="5">
        <f t="shared" si="0"/>
        <v>3371</v>
      </c>
      <c r="AD26" s="18"/>
      <c r="AE26" s="18"/>
    </row>
    <row r="27" spans="1:31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33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32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1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66</v>
      </c>
      <c r="AD27" s="18"/>
      <c r="AE27" s="18"/>
    </row>
    <row r="28" spans="1:31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1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1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</v>
      </c>
      <c r="AC28" s="5">
        <f t="shared" si="0"/>
        <v>1</v>
      </c>
      <c r="AD28" s="18"/>
      <c r="AE28" s="18"/>
    </row>
    <row r="29" spans="1:31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5" thickTop="1" thickBot="1">
      <c r="A31" s="9" t="s">
        <v>13</v>
      </c>
      <c r="B31" s="22">
        <f>SUM(B7:B30)</f>
        <v>107275</v>
      </c>
      <c r="C31" s="21">
        <f t="shared" ref="C31:AC31" si="1">SUM(C7:C30)</f>
        <v>120669</v>
      </c>
      <c r="D31" s="22">
        <f t="shared" si="1"/>
        <v>58741</v>
      </c>
      <c r="E31" s="21">
        <f t="shared" si="1"/>
        <v>70928</v>
      </c>
      <c r="F31" s="22">
        <f t="shared" si="1"/>
        <v>96963</v>
      </c>
      <c r="G31" s="21">
        <f t="shared" si="1"/>
        <v>84962</v>
      </c>
      <c r="H31" s="22">
        <f t="shared" si="1"/>
        <v>155532</v>
      </c>
      <c r="I31" s="21">
        <f t="shared" si="1"/>
        <v>152235</v>
      </c>
      <c r="J31" s="22">
        <f t="shared" si="1"/>
        <v>34282</v>
      </c>
      <c r="K31" s="21">
        <f t="shared" si="1"/>
        <v>29271</v>
      </c>
      <c r="L31" s="22">
        <f t="shared" si="1"/>
        <v>73840</v>
      </c>
      <c r="M31" s="21">
        <f t="shared" si="1"/>
        <v>68821</v>
      </c>
      <c r="N31" s="22">
        <f t="shared" si="1"/>
        <v>135236</v>
      </c>
      <c r="O31" s="21">
        <f t="shared" si="1"/>
        <v>132845</v>
      </c>
      <c r="P31" s="22">
        <f t="shared" si="1"/>
        <v>77450</v>
      </c>
      <c r="Q31" s="21">
        <f t="shared" si="1"/>
        <v>71934</v>
      </c>
      <c r="R31" s="22">
        <f t="shared" si="1"/>
        <v>88599</v>
      </c>
      <c r="S31" s="21">
        <f t="shared" si="1"/>
        <v>81884</v>
      </c>
      <c r="T31" s="22">
        <f>SUM(T7:T30)</f>
        <v>22337</v>
      </c>
      <c r="U31" s="21">
        <f t="shared" si="1"/>
        <v>18621</v>
      </c>
      <c r="V31" s="22">
        <f t="shared" si="1"/>
        <v>100775</v>
      </c>
      <c r="W31" s="21">
        <f t="shared" si="1"/>
        <v>80830</v>
      </c>
      <c r="X31" s="22">
        <f t="shared" si="1"/>
        <v>64929</v>
      </c>
      <c r="Y31" s="21">
        <f t="shared" si="1"/>
        <v>52614</v>
      </c>
      <c r="Z31" s="22">
        <f t="shared" si="1"/>
        <v>119469</v>
      </c>
      <c r="AA31" s="21">
        <f t="shared" si="1"/>
        <v>167594</v>
      </c>
      <c r="AB31" s="22">
        <f t="shared" si="1"/>
        <v>1135428</v>
      </c>
      <c r="AC31" s="21">
        <f t="shared" si="1"/>
        <v>1133208</v>
      </c>
    </row>
    <row r="32" spans="1:31" s="73" customFormat="1" ht="17" thickTop="1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>
      <c r="D33" s="17"/>
      <c r="E33" s="17"/>
      <c r="F33" s="17"/>
      <c r="G33" s="17"/>
      <c r="AC33" s="100"/>
    </row>
    <row r="35" spans="1:31">
      <c r="A35" s="46" t="s">
        <v>55</v>
      </c>
      <c r="B35" s="18"/>
      <c r="C35" s="18"/>
    </row>
    <row r="36" spans="1:31" ht="14" thickBot="1">
      <c r="B36" s="18"/>
      <c r="C36" s="18"/>
    </row>
    <row r="37" spans="1:31" ht="15" thickTop="1" thickBot="1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31" ht="15" thickTop="1" thickBot="1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4" thickTop="1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>
      <c r="A40" s="90" t="s">
        <v>17</v>
      </c>
      <c r="B40" s="23">
        <f t="shared" ref="B40:AA40" si="2">+B8/$B$65</f>
        <v>88.909090909090907</v>
      </c>
      <c r="C40" s="23">
        <f t="shared" si="2"/>
        <v>0</v>
      </c>
      <c r="D40" s="23">
        <f t="shared" si="2"/>
        <v>60.545454545454547</v>
      </c>
      <c r="E40" s="23">
        <f t="shared" si="2"/>
        <v>0.36363636363636365</v>
      </c>
      <c r="F40" s="23">
        <f t="shared" si="2"/>
        <v>141.22727272727272</v>
      </c>
      <c r="G40" s="23">
        <f t="shared" si="2"/>
        <v>2.3636363636363638</v>
      </c>
      <c r="H40" s="23">
        <f t="shared" si="2"/>
        <v>109.5</v>
      </c>
      <c r="I40" s="23">
        <f t="shared" si="2"/>
        <v>7</v>
      </c>
      <c r="J40" s="23">
        <f t="shared" si="2"/>
        <v>10.863636363636363</v>
      </c>
      <c r="K40" s="23">
        <f t="shared" si="2"/>
        <v>5</v>
      </c>
      <c r="L40" s="23">
        <f t="shared" si="2"/>
        <v>7.0454545454545459</v>
      </c>
      <c r="M40" s="23">
        <f t="shared" si="2"/>
        <v>8.3636363636363633</v>
      </c>
      <c r="N40" s="23">
        <f t="shared" si="2"/>
        <v>15.5</v>
      </c>
      <c r="O40" s="23">
        <f t="shared" si="2"/>
        <v>8.9090909090909083</v>
      </c>
      <c r="P40" s="23">
        <f t="shared" si="2"/>
        <v>11.954545454545455</v>
      </c>
      <c r="Q40" s="23">
        <f t="shared" si="2"/>
        <v>1.7272727272727273</v>
      </c>
      <c r="R40" s="23">
        <f t="shared" si="2"/>
        <v>4.1363636363636367</v>
      </c>
      <c r="S40" s="23">
        <f t="shared" si="2"/>
        <v>0.13636363636363635</v>
      </c>
      <c r="T40" s="23">
        <f t="shared" si="2"/>
        <v>4.5454545454545456E-2</v>
      </c>
      <c r="U40" s="23">
        <f t="shared" si="2"/>
        <v>0</v>
      </c>
      <c r="V40" s="23">
        <f t="shared" si="2"/>
        <v>0</v>
      </c>
      <c r="W40" s="23">
        <f t="shared" si="2"/>
        <v>0</v>
      </c>
      <c r="X40" s="23">
        <f t="shared" si="2"/>
        <v>0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449.72727272727269</v>
      </c>
      <c r="AC40" s="5">
        <f t="shared" ref="AC40:AC62" si="3">C40+E40+G40+I40+K40+M40+O40+Q40+S40+U40+W40+Y40+AA40</f>
        <v>33.86363636363636</v>
      </c>
      <c r="AD40" s="18"/>
      <c r="AE40" s="18"/>
    </row>
    <row r="41" spans="1:31">
      <c r="A41" s="91" t="s">
        <v>18</v>
      </c>
      <c r="B41" s="23">
        <f t="shared" ref="B41:AA41" si="4">+B9/$B$65</f>
        <v>318.63636363636363</v>
      </c>
      <c r="C41" s="23">
        <f t="shared" si="4"/>
        <v>4.5454545454545456E-2</v>
      </c>
      <c r="D41" s="23">
        <f t="shared" si="4"/>
        <v>154.68181818181819</v>
      </c>
      <c r="E41" s="23">
        <f t="shared" si="4"/>
        <v>2.0454545454545454</v>
      </c>
      <c r="F41" s="23">
        <f t="shared" si="4"/>
        <v>333.13636363636363</v>
      </c>
      <c r="G41" s="23">
        <f t="shared" si="4"/>
        <v>10.454545454545455</v>
      </c>
      <c r="H41" s="23">
        <f t="shared" si="4"/>
        <v>311.72727272727275</v>
      </c>
      <c r="I41" s="23">
        <f t="shared" si="4"/>
        <v>72.909090909090907</v>
      </c>
      <c r="J41" s="23">
        <f t="shared" si="4"/>
        <v>41.954545454545453</v>
      </c>
      <c r="K41" s="23">
        <f t="shared" si="4"/>
        <v>30.727272727272727</v>
      </c>
      <c r="L41" s="23">
        <f t="shared" si="4"/>
        <v>70.454545454545453</v>
      </c>
      <c r="M41" s="23">
        <f t="shared" si="4"/>
        <v>121.68181818181819</v>
      </c>
      <c r="N41" s="23">
        <f t="shared" si="4"/>
        <v>228.86363636363637</v>
      </c>
      <c r="O41" s="23">
        <f t="shared" si="4"/>
        <v>215.72727272727272</v>
      </c>
      <c r="P41" s="23">
        <f t="shared" si="4"/>
        <v>144.45454545454547</v>
      </c>
      <c r="Q41" s="23">
        <f t="shared" si="4"/>
        <v>152.86363636363637</v>
      </c>
      <c r="R41" s="23">
        <f t="shared" si="4"/>
        <v>153</v>
      </c>
      <c r="S41" s="23">
        <f t="shared" si="4"/>
        <v>101.63636363636364</v>
      </c>
      <c r="T41" s="23">
        <f t="shared" si="4"/>
        <v>21.5</v>
      </c>
      <c r="U41" s="23">
        <f t="shared" si="4"/>
        <v>64</v>
      </c>
      <c r="V41" s="23">
        <f t="shared" si="4"/>
        <v>82.090909090909093</v>
      </c>
      <c r="W41" s="23">
        <f t="shared" si="4"/>
        <v>151.59090909090909</v>
      </c>
      <c r="X41" s="23">
        <f t="shared" si="4"/>
        <v>143.40909090909091</v>
      </c>
      <c r="Y41" s="23">
        <f t="shared" si="4"/>
        <v>111.18181818181819</v>
      </c>
      <c r="Z41" s="23">
        <f t="shared" si="4"/>
        <v>326.77272727272725</v>
      </c>
      <c r="AA41" s="23">
        <f t="shared" si="4"/>
        <v>196.31818181818181</v>
      </c>
      <c r="AB41" s="6">
        <f t="shared" ref="AB41:AB62" si="5">B41+D41+F41+H41+J41+L41+N41+P41+R41+T41+V41+X41+Z41</f>
        <v>2330.681818181818</v>
      </c>
      <c r="AC41" s="7">
        <f t="shared" si="3"/>
        <v>1231.1818181818182</v>
      </c>
      <c r="AD41" s="18"/>
      <c r="AE41" s="18"/>
    </row>
    <row r="42" spans="1:31">
      <c r="A42" s="90" t="s">
        <v>19</v>
      </c>
      <c r="B42" s="23">
        <f t="shared" ref="B42:AA42" si="6">+B10/$B$65</f>
        <v>377.5</v>
      </c>
      <c r="C42" s="23">
        <f t="shared" si="6"/>
        <v>205.77272727272728</v>
      </c>
      <c r="D42" s="23">
        <f t="shared" si="6"/>
        <v>204.54545454545453</v>
      </c>
      <c r="E42" s="23">
        <f t="shared" si="6"/>
        <v>164.04545454545453</v>
      </c>
      <c r="F42" s="23">
        <f t="shared" si="6"/>
        <v>334.27272727272725</v>
      </c>
      <c r="G42" s="23">
        <f t="shared" si="6"/>
        <v>187.81818181818181</v>
      </c>
      <c r="H42" s="23">
        <f t="shared" si="6"/>
        <v>448.54545454545456</v>
      </c>
      <c r="I42" s="23">
        <f t="shared" si="6"/>
        <v>329.95454545454544</v>
      </c>
      <c r="J42" s="23">
        <f t="shared" si="6"/>
        <v>64.045454545454547</v>
      </c>
      <c r="K42" s="23">
        <f t="shared" si="6"/>
        <v>123.5</v>
      </c>
      <c r="L42" s="23">
        <f t="shared" si="6"/>
        <v>140.81818181818181</v>
      </c>
      <c r="M42" s="23">
        <f t="shared" si="6"/>
        <v>254.36363636363637</v>
      </c>
      <c r="N42" s="23">
        <f t="shared" si="6"/>
        <v>365.31818181818181</v>
      </c>
      <c r="O42" s="23">
        <f t="shared" si="6"/>
        <v>437.5</v>
      </c>
      <c r="P42" s="23">
        <f t="shared" si="6"/>
        <v>237.95454545454547</v>
      </c>
      <c r="Q42" s="23">
        <f t="shared" si="6"/>
        <v>238.5</v>
      </c>
      <c r="R42" s="23">
        <f t="shared" si="6"/>
        <v>295.36363636363637</v>
      </c>
      <c r="S42" s="23">
        <f t="shared" si="6"/>
        <v>172.86363636363637</v>
      </c>
      <c r="T42" s="23">
        <f t="shared" si="6"/>
        <v>36.68181818181818</v>
      </c>
      <c r="U42" s="23">
        <f t="shared" si="6"/>
        <v>119.31818181818181</v>
      </c>
      <c r="V42" s="23">
        <f t="shared" si="6"/>
        <v>213.27272727272728</v>
      </c>
      <c r="W42" s="23">
        <f t="shared" si="6"/>
        <v>234.04545454545453</v>
      </c>
      <c r="X42" s="23">
        <f t="shared" si="6"/>
        <v>230.09090909090909</v>
      </c>
      <c r="Y42" s="23">
        <f t="shared" si="6"/>
        <v>179.72727272727272</v>
      </c>
      <c r="Z42" s="23">
        <f t="shared" si="6"/>
        <v>359.31818181818181</v>
      </c>
      <c r="AA42" s="23">
        <f t="shared" si="6"/>
        <v>387.63636363636363</v>
      </c>
      <c r="AB42" s="4">
        <f t="shared" si="5"/>
        <v>3307.7272727272725</v>
      </c>
      <c r="AC42" s="5">
        <f t="shared" si="3"/>
        <v>3035.0454545454545</v>
      </c>
      <c r="AD42" s="18"/>
      <c r="AE42" s="18"/>
    </row>
    <row r="43" spans="1:31">
      <c r="A43" s="91" t="s">
        <v>20</v>
      </c>
      <c r="B43" s="23">
        <f t="shared" ref="B43:AA43" si="7">+B11/$B$65</f>
        <v>385.04545454545456</v>
      </c>
      <c r="C43" s="23">
        <f t="shared" si="7"/>
        <v>275.68181818181819</v>
      </c>
      <c r="D43" s="23">
        <f t="shared" si="7"/>
        <v>216.86363636363637</v>
      </c>
      <c r="E43" s="23">
        <f t="shared" si="7"/>
        <v>197.40909090909091</v>
      </c>
      <c r="F43" s="23">
        <f t="shared" si="7"/>
        <v>324.09090909090907</v>
      </c>
      <c r="G43" s="23">
        <f t="shared" si="7"/>
        <v>194.18181818181819</v>
      </c>
      <c r="H43" s="23">
        <f t="shared" si="7"/>
        <v>510.77272727272725</v>
      </c>
      <c r="I43" s="23">
        <f t="shared" si="7"/>
        <v>383.81818181818181</v>
      </c>
      <c r="J43" s="23">
        <f t="shared" si="7"/>
        <v>73.227272727272734</v>
      </c>
      <c r="K43" s="23">
        <f t="shared" si="7"/>
        <v>158.54545454545453</v>
      </c>
      <c r="L43" s="23">
        <f t="shared" si="7"/>
        <v>147.31818181818181</v>
      </c>
      <c r="M43" s="23">
        <f t="shared" si="7"/>
        <v>344.36363636363637</v>
      </c>
      <c r="N43" s="23">
        <f t="shared" si="7"/>
        <v>395.31818181818181</v>
      </c>
      <c r="O43" s="23">
        <f t="shared" si="7"/>
        <v>488.27272727272725</v>
      </c>
      <c r="P43" s="23">
        <f t="shared" si="7"/>
        <v>278.40909090909093</v>
      </c>
      <c r="Q43" s="23">
        <f t="shared" si="7"/>
        <v>222.18181818181819</v>
      </c>
      <c r="R43" s="23">
        <f t="shared" si="7"/>
        <v>315.31818181818181</v>
      </c>
      <c r="S43" s="23">
        <f t="shared" si="7"/>
        <v>196.54545454545453</v>
      </c>
      <c r="T43" s="23">
        <f t="shared" si="7"/>
        <v>46.18181818181818</v>
      </c>
      <c r="U43" s="23">
        <f t="shared" si="7"/>
        <v>121.63636363636364</v>
      </c>
      <c r="V43" s="23">
        <f t="shared" si="7"/>
        <v>210.18181818181819</v>
      </c>
      <c r="W43" s="23">
        <f t="shared" si="7"/>
        <v>265.86363636363637</v>
      </c>
      <c r="X43" s="23">
        <f t="shared" si="7"/>
        <v>231.86363636363637</v>
      </c>
      <c r="Y43" s="23">
        <f t="shared" si="7"/>
        <v>216.59090909090909</v>
      </c>
      <c r="Z43" s="23">
        <f t="shared" si="7"/>
        <v>384.36363636363637</v>
      </c>
      <c r="AA43" s="23">
        <f t="shared" si="7"/>
        <v>406.36363636363637</v>
      </c>
      <c r="AB43" s="6">
        <f t="shared" si="5"/>
        <v>3518.9545454545455</v>
      </c>
      <c r="AC43" s="7">
        <f t="shared" si="3"/>
        <v>3471.4545454545455</v>
      </c>
      <c r="AD43" s="18"/>
      <c r="AE43" s="18"/>
    </row>
    <row r="44" spans="1:31">
      <c r="A44" s="90" t="s">
        <v>21</v>
      </c>
      <c r="B44" s="23">
        <f t="shared" ref="B44:AA44" si="8">+B12/$B$65</f>
        <v>372.04545454545456</v>
      </c>
      <c r="C44" s="23">
        <f t="shared" si="8"/>
        <v>356.36363636363637</v>
      </c>
      <c r="D44" s="23">
        <f t="shared" si="8"/>
        <v>246.86363636363637</v>
      </c>
      <c r="E44" s="23">
        <f t="shared" si="8"/>
        <v>175.59090909090909</v>
      </c>
      <c r="F44" s="23">
        <f t="shared" si="8"/>
        <v>340</v>
      </c>
      <c r="G44" s="23">
        <f t="shared" si="8"/>
        <v>183.36363636363637</v>
      </c>
      <c r="H44" s="23">
        <f t="shared" si="8"/>
        <v>532.90909090909088</v>
      </c>
      <c r="I44" s="23">
        <f t="shared" si="8"/>
        <v>413.04545454545456</v>
      </c>
      <c r="J44" s="23">
        <f t="shared" si="8"/>
        <v>84</v>
      </c>
      <c r="K44" s="23">
        <f t="shared" si="8"/>
        <v>153.18181818181819</v>
      </c>
      <c r="L44" s="23">
        <f t="shared" si="8"/>
        <v>138.54545454545453</v>
      </c>
      <c r="M44" s="23">
        <f t="shared" si="8"/>
        <v>335.31818181818181</v>
      </c>
      <c r="N44" s="23">
        <f t="shared" si="8"/>
        <v>396.59090909090907</v>
      </c>
      <c r="O44" s="23">
        <f t="shared" si="8"/>
        <v>505.81818181818181</v>
      </c>
      <c r="P44" s="23">
        <f t="shared" si="8"/>
        <v>260.04545454545456</v>
      </c>
      <c r="Q44" s="23">
        <f t="shared" si="8"/>
        <v>198</v>
      </c>
      <c r="R44" s="23">
        <f t="shared" si="8"/>
        <v>348</v>
      </c>
      <c r="S44" s="23">
        <f t="shared" si="8"/>
        <v>191.90909090909091</v>
      </c>
      <c r="T44" s="23">
        <f t="shared" si="8"/>
        <v>44.18181818181818</v>
      </c>
      <c r="U44" s="23">
        <f t="shared" si="8"/>
        <v>96.681818181818187</v>
      </c>
      <c r="V44" s="23">
        <f t="shared" si="8"/>
        <v>198.72727272727272</v>
      </c>
      <c r="W44" s="23">
        <f t="shared" si="8"/>
        <v>339.31818181818181</v>
      </c>
      <c r="X44" s="23">
        <f t="shared" si="8"/>
        <v>195.04545454545453</v>
      </c>
      <c r="Y44" s="23">
        <f t="shared" si="8"/>
        <v>191.27272727272728</v>
      </c>
      <c r="Z44" s="23">
        <f t="shared" si="8"/>
        <v>402.36363636363637</v>
      </c>
      <c r="AA44" s="23">
        <f t="shared" si="8"/>
        <v>402.31818181818181</v>
      </c>
      <c r="AB44" s="4">
        <f t="shared" si="5"/>
        <v>3559.3181818181815</v>
      </c>
      <c r="AC44" s="5">
        <f t="shared" si="3"/>
        <v>3542.1818181818189</v>
      </c>
      <c r="AD44" s="18"/>
      <c r="AE44" s="18"/>
    </row>
    <row r="45" spans="1:31">
      <c r="A45" s="91" t="s">
        <v>22</v>
      </c>
      <c r="B45" s="23">
        <f t="shared" ref="B45:AA45" si="9">+B13/$B$65</f>
        <v>343.81818181818181</v>
      </c>
      <c r="C45" s="23">
        <f t="shared" si="9"/>
        <v>409.36363636363637</v>
      </c>
      <c r="D45" s="23">
        <f t="shared" si="9"/>
        <v>243.81818181818181</v>
      </c>
      <c r="E45" s="23">
        <f t="shared" si="9"/>
        <v>156.27272727272728</v>
      </c>
      <c r="F45" s="23">
        <f t="shared" si="9"/>
        <v>363.59090909090907</v>
      </c>
      <c r="G45" s="23">
        <f t="shared" si="9"/>
        <v>150.27272727272728</v>
      </c>
      <c r="H45" s="23">
        <f t="shared" si="9"/>
        <v>516.36363636363637</v>
      </c>
      <c r="I45" s="23">
        <f t="shared" si="9"/>
        <v>412.18181818181819</v>
      </c>
      <c r="J45" s="23">
        <f t="shared" si="9"/>
        <v>92.5</v>
      </c>
      <c r="K45" s="23">
        <f t="shared" si="9"/>
        <v>148.54545454545453</v>
      </c>
      <c r="L45" s="23">
        <f t="shared" si="9"/>
        <v>138.63636363636363</v>
      </c>
      <c r="M45" s="23">
        <f t="shared" si="9"/>
        <v>353.13636363636363</v>
      </c>
      <c r="N45" s="23">
        <f t="shared" si="9"/>
        <v>385</v>
      </c>
      <c r="O45" s="23">
        <f t="shared" si="9"/>
        <v>580.09090909090912</v>
      </c>
      <c r="P45" s="23">
        <f t="shared" si="9"/>
        <v>250.18181818181819</v>
      </c>
      <c r="Q45" s="23">
        <f t="shared" si="9"/>
        <v>194.81818181818181</v>
      </c>
      <c r="R45" s="23">
        <f t="shared" si="9"/>
        <v>352.86363636363637</v>
      </c>
      <c r="S45" s="23">
        <f t="shared" si="9"/>
        <v>209</v>
      </c>
      <c r="T45" s="23">
        <f t="shared" si="9"/>
        <v>44.272727272727273</v>
      </c>
      <c r="U45" s="23">
        <f t="shared" si="9"/>
        <v>71.545454545454547</v>
      </c>
      <c r="V45" s="23">
        <f t="shared" si="9"/>
        <v>203</v>
      </c>
      <c r="W45" s="23">
        <f t="shared" si="9"/>
        <v>396.68181818181819</v>
      </c>
      <c r="X45" s="23">
        <f t="shared" si="9"/>
        <v>192.68181818181819</v>
      </c>
      <c r="Y45" s="23">
        <f t="shared" si="9"/>
        <v>150.27272727272728</v>
      </c>
      <c r="Z45" s="23">
        <f t="shared" si="9"/>
        <v>386.90909090909093</v>
      </c>
      <c r="AA45" s="23">
        <f t="shared" si="9"/>
        <v>390.81818181818181</v>
      </c>
      <c r="AB45" s="6">
        <f t="shared" si="5"/>
        <v>3513.6363636363635</v>
      </c>
      <c r="AC45" s="7">
        <f t="shared" si="3"/>
        <v>3623</v>
      </c>
      <c r="AD45" s="18"/>
      <c r="AE45" s="18"/>
    </row>
    <row r="46" spans="1:31">
      <c r="A46" s="90" t="s">
        <v>23</v>
      </c>
      <c r="B46" s="23">
        <f t="shared" ref="B46:AA46" si="10">+B14/$B$65</f>
        <v>262.81818181818181</v>
      </c>
      <c r="C46" s="23">
        <f t="shared" si="10"/>
        <v>307.5</v>
      </c>
      <c r="D46" s="23">
        <f t="shared" si="10"/>
        <v>199.95454545454547</v>
      </c>
      <c r="E46" s="23">
        <f t="shared" si="10"/>
        <v>159.04545454545453</v>
      </c>
      <c r="F46" s="23">
        <f t="shared" si="10"/>
        <v>316</v>
      </c>
      <c r="G46" s="23">
        <f t="shared" si="10"/>
        <v>165.68181818181819</v>
      </c>
      <c r="H46" s="23">
        <f t="shared" si="10"/>
        <v>415</v>
      </c>
      <c r="I46" s="23">
        <f t="shared" si="10"/>
        <v>396.40909090909093</v>
      </c>
      <c r="J46" s="23">
        <f t="shared" si="10"/>
        <v>98.86363636363636</v>
      </c>
      <c r="K46" s="23">
        <f t="shared" si="10"/>
        <v>118.18181818181819</v>
      </c>
      <c r="L46" s="23">
        <f t="shared" si="10"/>
        <v>141</v>
      </c>
      <c r="M46" s="23">
        <f t="shared" si="10"/>
        <v>288.18181818181819</v>
      </c>
      <c r="N46" s="23">
        <f t="shared" si="10"/>
        <v>322.5</v>
      </c>
      <c r="O46" s="23">
        <f t="shared" si="10"/>
        <v>492.04545454545456</v>
      </c>
      <c r="P46" s="23">
        <f t="shared" si="10"/>
        <v>211.22727272727272</v>
      </c>
      <c r="Q46" s="23">
        <f t="shared" si="10"/>
        <v>172.04545454545453</v>
      </c>
      <c r="R46" s="23">
        <f t="shared" si="10"/>
        <v>307.5</v>
      </c>
      <c r="S46" s="23">
        <f t="shared" si="10"/>
        <v>201.81818181818181</v>
      </c>
      <c r="T46" s="23">
        <f t="shared" si="10"/>
        <v>44.863636363636367</v>
      </c>
      <c r="U46" s="23">
        <f t="shared" si="10"/>
        <v>56.227272727272727</v>
      </c>
      <c r="V46" s="23">
        <f t="shared" si="10"/>
        <v>199.45454545454547</v>
      </c>
      <c r="W46" s="23">
        <f t="shared" si="10"/>
        <v>313.27272727272725</v>
      </c>
      <c r="X46" s="23">
        <f t="shared" si="10"/>
        <v>168.90909090909091</v>
      </c>
      <c r="Y46" s="23">
        <f t="shared" si="10"/>
        <v>127.27272727272727</v>
      </c>
      <c r="Z46" s="23">
        <f t="shared" si="10"/>
        <v>352.09090909090907</v>
      </c>
      <c r="AA46" s="23">
        <f t="shared" si="10"/>
        <v>443.81818181818181</v>
      </c>
      <c r="AB46" s="4">
        <f t="shared" si="5"/>
        <v>3040.181818181818</v>
      </c>
      <c r="AC46" s="5">
        <f t="shared" si="3"/>
        <v>3241.5000000000005</v>
      </c>
      <c r="AD46" s="18"/>
      <c r="AE46" s="18"/>
    </row>
    <row r="47" spans="1:31">
      <c r="A47" s="91" t="s">
        <v>24</v>
      </c>
      <c r="B47" s="23">
        <f t="shared" ref="B47:AA47" si="11">+B15/$B$65</f>
        <v>259.90909090909093</v>
      </c>
      <c r="C47" s="23">
        <f t="shared" si="11"/>
        <v>282.45454545454544</v>
      </c>
      <c r="D47" s="23">
        <f t="shared" si="11"/>
        <v>159.59090909090909</v>
      </c>
      <c r="E47" s="23">
        <f t="shared" si="11"/>
        <v>164.36363636363637</v>
      </c>
      <c r="F47" s="23">
        <f t="shared" si="11"/>
        <v>284.18181818181819</v>
      </c>
      <c r="G47" s="23">
        <f t="shared" si="11"/>
        <v>168.5</v>
      </c>
      <c r="H47" s="23">
        <f t="shared" si="11"/>
        <v>381.18181818181819</v>
      </c>
      <c r="I47" s="23">
        <f t="shared" si="11"/>
        <v>391.59090909090907</v>
      </c>
      <c r="J47" s="23">
        <f t="shared" si="11"/>
        <v>97.818181818181813</v>
      </c>
      <c r="K47" s="23">
        <f t="shared" si="11"/>
        <v>86.181818181818187</v>
      </c>
      <c r="L47" s="23">
        <f t="shared" si="11"/>
        <v>158.27272727272728</v>
      </c>
      <c r="M47" s="23">
        <f t="shared" si="11"/>
        <v>211.36363636363637</v>
      </c>
      <c r="N47" s="23">
        <f t="shared" si="11"/>
        <v>313.31818181818181</v>
      </c>
      <c r="O47" s="23">
        <f t="shared" si="11"/>
        <v>352.40909090909093</v>
      </c>
      <c r="P47" s="23">
        <f t="shared" si="11"/>
        <v>195.13636363636363</v>
      </c>
      <c r="Q47" s="23">
        <f t="shared" si="11"/>
        <v>158.27272727272728</v>
      </c>
      <c r="R47" s="23">
        <f t="shared" si="11"/>
        <v>256.72727272727275</v>
      </c>
      <c r="S47" s="23">
        <f t="shared" si="11"/>
        <v>203.5</v>
      </c>
      <c r="T47" s="23">
        <f t="shared" si="11"/>
        <v>45.31818181818182</v>
      </c>
      <c r="U47" s="23">
        <f t="shared" si="11"/>
        <v>52.636363636363633</v>
      </c>
      <c r="V47" s="23">
        <f t="shared" si="11"/>
        <v>200.77272727272728</v>
      </c>
      <c r="W47" s="23">
        <f t="shared" si="11"/>
        <v>238.81818181818181</v>
      </c>
      <c r="X47" s="23">
        <f t="shared" si="11"/>
        <v>141.86363636363637</v>
      </c>
      <c r="Y47" s="23">
        <f t="shared" si="11"/>
        <v>103.90909090909091</v>
      </c>
      <c r="Z47" s="23">
        <f t="shared" si="11"/>
        <v>318</v>
      </c>
      <c r="AA47" s="23">
        <f t="shared" si="11"/>
        <v>434.22727272727275</v>
      </c>
      <c r="AB47" s="6">
        <f t="shared" si="5"/>
        <v>2812.0909090909099</v>
      </c>
      <c r="AC47" s="7">
        <f t="shared" si="3"/>
        <v>2848.227272727273</v>
      </c>
      <c r="AD47" s="18"/>
      <c r="AE47" s="18"/>
    </row>
    <row r="48" spans="1:31">
      <c r="A48" s="90" t="s">
        <v>25</v>
      </c>
      <c r="B48" s="23">
        <f t="shared" ref="B48:AA48" si="12">+B16/$B$65</f>
        <v>237.31818181818181</v>
      </c>
      <c r="C48" s="23">
        <f t="shared" si="12"/>
        <v>296.13636363636363</v>
      </c>
      <c r="D48" s="23">
        <f t="shared" si="12"/>
        <v>148.22727272727272</v>
      </c>
      <c r="E48" s="23">
        <f t="shared" si="12"/>
        <v>188.18181818181819</v>
      </c>
      <c r="F48" s="23">
        <f t="shared" si="12"/>
        <v>256.86363636363637</v>
      </c>
      <c r="G48" s="23">
        <f t="shared" si="12"/>
        <v>176.22727272727272</v>
      </c>
      <c r="H48" s="23">
        <f t="shared" si="12"/>
        <v>390.18181818181819</v>
      </c>
      <c r="I48" s="23">
        <f t="shared" si="12"/>
        <v>408.45454545454544</v>
      </c>
      <c r="J48" s="23">
        <f t="shared" si="12"/>
        <v>95</v>
      </c>
      <c r="K48" s="23">
        <f t="shared" si="12"/>
        <v>70.727272727272734</v>
      </c>
      <c r="L48" s="23">
        <f t="shared" si="12"/>
        <v>151.04545454545453</v>
      </c>
      <c r="M48" s="23">
        <f t="shared" si="12"/>
        <v>180.59090909090909</v>
      </c>
      <c r="N48" s="23">
        <f t="shared" si="12"/>
        <v>312.86363636363637</v>
      </c>
      <c r="O48" s="23">
        <f t="shared" si="12"/>
        <v>323.90909090909093</v>
      </c>
      <c r="P48" s="23">
        <f t="shared" si="12"/>
        <v>180.86363636363637</v>
      </c>
      <c r="Q48" s="23">
        <f t="shared" si="12"/>
        <v>164.54545454545453</v>
      </c>
      <c r="R48" s="23">
        <f t="shared" si="12"/>
        <v>236.5</v>
      </c>
      <c r="S48" s="23">
        <f t="shared" si="12"/>
        <v>217.63636363636363</v>
      </c>
      <c r="T48" s="23">
        <f t="shared" si="12"/>
        <v>46.090909090909093</v>
      </c>
      <c r="U48" s="23">
        <f t="shared" si="12"/>
        <v>42.68181818181818</v>
      </c>
      <c r="V48" s="23">
        <f t="shared" si="12"/>
        <v>220.31818181818181</v>
      </c>
      <c r="W48" s="23">
        <f t="shared" si="12"/>
        <v>227.04545454545453</v>
      </c>
      <c r="X48" s="23">
        <f t="shared" si="12"/>
        <v>134.95454545454547</v>
      </c>
      <c r="Y48" s="23">
        <f t="shared" si="12"/>
        <v>121.54545454545455</v>
      </c>
      <c r="Z48" s="23">
        <f t="shared" si="12"/>
        <v>346.13636363636363</v>
      </c>
      <c r="AA48" s="23">
        <f t="shared" si="12"/>
        <v>473.86363636363637</v>
      </c>
      <c r="AB48" s="4">
        <f t="shared" si="5"/>
        <v>2756.3636363636365</v>
      </c>
      <c r="AC48" s="5">
        <f t="shared" si="3"/>
        <v>2891.5454545454545</v>
      </c>
      <c r="AD48" s="18"/>
      <c r="AE48" s="18"/>
    </row>
    <row r="49" spans="1:31">
      <c r="A49" s="91" t="s">
        <v>26</v>
      </c>
      <c r="B49" s="23">
        <f t="shared" ref="B49:AA49" si="13">+B17/$B$65</f>
        <v>220.22727272727272</v>
      </c>
      <c r="C49" s="23">
        <f t="shared" si="13"/>
        <v>286.22727272727275</v>
      </c>
      <c r="D49" s="23">
        <f t="shared" si="13"/>
        <v>137.27272727272728</v>
      </c>
      <c r="E49" s="23">
        <f t="shared" si="13"/>
        <v>189.95454545454547</v>
      </c>
      <c r="F49" s="23">
        <f t="shared" si="13"/>
        <v>242.09090909090909</v>
      </c>
      <c r="G49" s="23">
        <f t="shared" si="13"/>
        <v>178</v>
      </c>
      <c r="H49" s="23">
        <f t="shared" si="13"/>
        <v>392.59090909090907</v>
      </c>
      <c r="I49" s="23">
        <f t="shared" si="13"/>
        <v>386.90909090909093</v>
      </c>
      <c r="J49" s="23">
        <f t="shared" si="13"/>
        <v>95.181818181818187</v>
      </c>
      <c r="K49" s="23">
        <f t="shared" si="13"/>
        <v>63.5</v>
      </c>
      <c r="L49" s="23">
        <f t="shared" si="13"/>
        <v>158.63636363636363</v>
      </c>
      <c r="M49" s="23">
        <f t="shared" si="13"/>
        <v>167.95454545454547</v>
      </c>
      <c r="N49" s="23">
        <f t="shared" si="13"/>
        <v>315.68181818181819</v>
      </c>
      <c r="O49" s="23">
        <f t="shared" si="13"/>
        <v>297.31818181818181</v>
      </c>
      <c r="P49" s="23">
        <f t="shared" si="13"/>
        <v>185.72727272727272</v>
      </c>
      <c r="Q49" s="23">
        <f t="shared" si="13"/>
        <v>151.40909090909091</v>
      </c>
      <c r="R49" s="23">
        <f t="shared" si="13"/>
        <v>223.04545454545453</v>
      </c>
      <c r="S49" s="23">
        <f t="shared" si="13"/>
        <v>209.45454545454547</v>
      </c>
      <c r="T49" s="23">
        <f t="shared" si="13"/>
        <v>44.909090909090907</v>
      </c>
      <c r="U49" s="23">
        <f t="shared" si="13"/>
        <v>40</v>
      </c>
      <c r="V49" s="23">
        <f t="shared" si="13"/>
        <v>205.04545454545453</v>
      </c>
      <c r="W49" s="23">
        <f t="shared" si="13"/>
        <v>203.40909090909091</v>
      </c>
      <c r="X49" s="23">
        <f t="shared" si="13"/>
        <v>132.59090909090909</v>
      </c>
      <c r="Y49" s="23">
        <f t="shared" si="13"/>
        <v>111.31818181818181</v>
      </c>
      <c r="Z49" s="23">
        <f t="shared" si="13"/>
        <v>316.09090909090907</v>
      </c>
      <c r="AA49" s="23">
        <f t="shared" si="13"/>
        <v>440.04545454545456</v>
      </c>
      <c r="AB49" s="6">
        <f t="shared" si="5"/>
        <v>2669.090909090909</v>
      </c>
      <c r="AC49" s="7">
        <f t="shared" si="3"/>
        <v>2725.5000000000005</v>
      </c>
      <c r="AD49" s="18"/>
      <c r="AE49" s="18"/>
    </row>
    <row r="50" spans="1:31">
      <c r="A50" s="90" t="s">
        <v>27</v>
      </c>
      <c r="B50" s="23">
        <f t="shared" ref="B50:AA50" si="14">+B18/$B$65</f>
        <v>217.59090909090909</v>
      </c>
      <c r="C50" s="23">
        <f t="shared" si="14"/>
        <v>329.36363636363637</v>
      </c>
      <c r="D50" s="23">
        <f t="shared" si="14"/>
        <v>127.22727272727273</v>
      </c>
      <c r="E50" s="23">
        <f t="shared" si="14"/>
        <v>197.45454545454547</v>
      </c>
      <c r="F50" s="23">
        <f t="shared" si="14"/>
        <v>234.45454545454547</v>
      </c>
      <c r="G50" s="23">
        <f t="shared" si="14"/>
        <v>187.18181818181819</v>
      </c>
      <c r="H50" s="23">
        <f t="shared" si="14"/>
        <v>408.95454545454544</v>
      </c>
      <c r="I50" s="23">
        <f t="shared" si="14"/>
        <v>396.31818181818181</v>
      </c>
      <c r="J50" s="23">
        <f t="shared" si="14"/>
        <v>106.22727272727273</v>
      </c>
      <c r="K50" s="23">
        <f t="shared" si="14"/>
        <v>50.409090909090907</v>
      </c>
      <c r="L50" s="23">
        <f t="shared" si="14"/>
        <v>199.45454545454547</v>
      </c>
      <c r="M50" s="23">
        <f t="shared" si="14"/>
        <v>148.04545454545453</v>
      </c>
      <c r="N50" s="23">
        <f t="shared" si="14"/>
        <v>364.68181818181819</v>
      </c>
      <c r="O50" s="23">
        <f t="shared" si="14"/>
        <v>282.22727272727275</v>
      </c>
      <c r="P50" s="23">
        <f t="shared" si="14"/>
        <v>201.95454545454547</v>
      </c>
      <c r="Q50" s="23">
        <f t="shared" si="14"/>
        <v>154.27272727272728</v>
      </c>
      <c r="R50" s="23">
        <f t="shared" si="14"/>
        <v>213.36363636363637</v>
      </c>
      <c r="S50" s="23">
        <f t="shared" si="14"/>
        <v>209.45454545454547</v>
      </c>
      <c r="T50" s="23">
        <f t="shared" si="14"/>
        <v>59.81818181818182</v>
      </c>
      <c r="U50" s="23">
        <f t="shared" si="14"/>
        <v>35.68181818181818</v>
      </c>
      <c r="V50" s="23">
        <f t="shared" si="14"/>
        <v>247.63636363636363</v>
      </c>
      <c r="W50" s="23">
        <f t="shared" si="14"/>
        <v>199.27272727272728</v>
      </c>
      <c r="X50" s="23">
        <f t="shared" si="14"/>
        <v>140.95454545454547</v>
      </c>
      <c r="Y50" s="23">
        <f t="shared" si="14"/>
        <v>105.95454545454545</v>
      </c>
      <c r="Z50" s="23">
        <f t="shared" si="14"/>
        <v>336.36363636363637</v>
      </c>
      <c r="AA50" s="23">
        <f t="shared" si="14"/>
        <v>433.04545454545456</v>
      </c>
      <c r="AB50" s="4">
        <f t="shared" si="5"/>
        <v>2858.6818181818185</v>
      </c>
      <c r="AC50" s="5">
        <f t="shared" si="3"/>
        <v>2728.6818181818185</v>
      </c>
      <c r="AD50" s="18"/>
      <c r="AE50" s="18"/>
    </row>
    <row r="51" spans="1:31">
      <c r="A51" s="91" t="s">
        <v>28</v>
      </c>
      <c r="B51" s="23">
        <f t="shared" ref="B51:AA51" si="15">+B19/$B$65</f>
        <v>227</v>
      </c>
      <c r="C51" s="23">
        <f t="shared" si="15"/>
        <v>381.27272727272725</v>
      </c>
      <c r="D51" s="23">
        <f t="shared" si="15"/>
        <v>125.77272727272727</v>
      </c>
      <c r="E51" s="23">
        <f t="shared" si="15"/>
        <v>261.13636363636363</v>
      </c>
      <c r="F51" s="23">
        <f t="shared" si="15"/>
        <v>236.31818181818181</v>
      </c>
      <c r="G51" s="23">
        <f t="shared" si="15"/>
        <v>253.09090909090909</v>
      </c>
      <c r="H51" s="23">
        <f t="shared" si="15"/>
        <v>432.86363636363637</v>
      </c>
      <c r="I51" s="23">
        <f t="shared" si="15"/>
        <v>455</v>
      </c>
      <c r="J51" s="23">
        <f t="shared" si="15"/>
        <v>114.04545454545455</v>
      </c>
      <c r="K51" s="23">
        <f t="shared" si="15"/>
        <v>46.5</v>
      </c>
      <c r="L51" s="23">
        <f t="shared" si="15"/>
        <v>279.36363636363637</v>
      </c>
      <c r="M51" s="23">
        <f t="shared" si="15"/>
        <v>129.77272727272728</v>
      </c>
      <c r="N51" s="23">
        <f t="shared" si="15"/>
        <v>398.5</v>
      </c>
      <c r="O51" s="23">
        <f t="shared" si="15"/>
        <v>284.68181818181819</v>
      </c>
      <c r="P51" s="23">
        <f t="shared" si="15"/>
        <v>242.27272727272728</v>
      </c>
      <c r="Q51" s="23">
        <f t="shared" si="15"/>
        <v>170.13636363636363</v>
      </c>
      <c r="R51" s="23">
        <f t="shared" si="15"/>
        <v>222.31818181818181</v>
      </c>
      <c r="S51" s="23">
        <f t="shared" si="15"/>
        <v>242.90909090909091</v>
      </c>
      <c r="T51" s="23">
        <f t="shared" si="15"/>
        <v>99.63636363636364</v>
      </c>
      <c r="U51" s="23">
        <f t="shared" si="15"/>
        <v>26.545454545454547</v>
      </c>
      <c r="V51" s="23">
        <f t="shared" si="15"/>
        <v>318.72727272727275</v>
      </c>
      <c r="W51" s="23">
        <f t="shared" si="15"/>
        <v>217.22727272727272</v>
      </c>
      <c r="X51" s="23">
        <f t="shared" si="15"/>
        <v>190.95454545454547</v>
      </c>
      <c r="Y51" s="23">
        <f t="shared" si="15"/>
        <v>118.77272727272727</v>
      </c>
      <c r="Z51" s="23">
        <f t="shared" si="15"/>
        <v>353.40909090909093</v>
      </c>
      <c r="AA51" s="23">
        <f t="shared" si="15"/>
        <v>473.5</v>
      </c>
      <c r="AB51" s="6">
        <f t="shared" si="5"/>
        <v>3241.1818181818185</v>
      </c>
      <c r="AC51" s="7">
        <f t="shared" si="3"/>
        <v>3060.5454545454545</v>
      </c>
      <c r="AD51" s="18"/>
      <c r="AE51" s="18"/>
    </row>
    <row r="52" spans="1:31">
      <c r="A52" s="90" t="s">
        <v>29</v>
      </c>
      <c r="B52" s="23">
        <f t="shared" ref="B52:AA52" si="16">+B20/$B$65</f>
        <v>271.59090909090907</v>
      </c>
      <c r="C52" s="23">
        <f t="shared" si="16"/>
        <v>413.22727272727275</v>
      </c>
      <c r="D52" s="23">
        <f t="shared" si="16"/>
        <v>165.81818181818181</v>
      </c>
      <c r="E52" s="23">
        <f t="shared" si="16"/>
        <v>255.36363636363637</v>
      </c>
      <c r="F52" s="23">
        <f t="shared" si="16"/>
        <v>272.59090909090907</v>
      </c>
      <c r="G52" s="23">
        <f t="shared" si="16"/>
        <v>331.90909090909093</v>
      </c>
      <c r="H52" s="23">
        <f t="shared" si="16"/>
        <v>491.68181818181819</v>
      </c>
      <c r="I52" s="23">
        <f t="shared" si="16"/>
        <v>504.59090909090907</v>
      </c>
      <c r="J52" s="23">
        <f t="shared" si="16"/>
        <v>137.45454545454547</v>
      </c>
      <c r="K52" s="23">
        <f t="shared" si="16"/>
        <v>45.545454545454547</v>
      </c>
      <c r="L52" s="23">
        <f t="shared" si="16"/>
        <v>311.18181818181819</v>
      </c>
      <c r="M52" s="23">
        <f t="shared" si="16"/>
        <v>128.81818181818181</v>
      </c>
      <c r="N52" s="23">
        <f t="shared" si="16"/>
        <v>436.77272727272725</v>
      </c>
      <c r="O52" s="23">
        <f t="shared" si="16"/>
        <v>339.54545454545456</v>
      </c>
      <c r="P52" s="23">
        <f t="shared" si="16"/>
        <v>273.86363636363637</v>
      </c>
      <c r="Q52" s="23">
        <f t="shared" si="16"/>
        <v>218.77272727272728</v>
      </c>
      <c r="R52" s="23">
        <f t="shared" si="16"/>
        <v>253.54545454545453</v>
      </c>
      <c r="S52" s="23">
        <f t="shared" si="16"/>
        <v>283.5</v>
      </c>
      <c r="T52" s="23">
        <f t="shared" si="16"/>
        <v>150.04545454545453</v>
      </c>
      <c r="U52" s="23">
        <f t="shared" si="16"/>
        <v>28.59090909090909</v>
      </c>
      <c r="V52" s="23">
        <f t="shared" si="16"/>
        <v>377.63636363636363</v>
      </c>
      <c r="W52" s="23">
        <f t="shared" si="16"/>
        <v>207.22727272727272</v>
      </c>
      <c r="X52" s="23">
        <f t="shared" si="16"/>
        <v>255.04545454545453</v>
      </c>
      <c r="Y52" s="23">
        <f t="shared" si="16"/>
        <v>148.68181818181819</v>
      </c>
      <c r="Z52" s="23">
        <f t="shared" si="16"/>
        <v>378.54545454545456</v>
      </c>
      <c r="AA52" s="23">
        <f t="shared" si="16"/>
        <v>542.5</v>
      </c>
      <c r="AB52" s="4">
        <f t="shared" si="5"/>
        <v>3775.772727272727</v>
      </c>
      <c r="AC52" s="5">
        <f t="shared" si="3"/>
        <v>3448.2727272727266</v>
      </c>
      <c r="AD52" s="18"/>
      <c r="AE52" s="18"/>
    </row>
    <row r="53" spans="1:31">
      <c r="A53" s="91" t="s">
        <v>30</v>
      </c>
      <c r="B53" s="23">
        <f t="shared" ref="B53:AA53" si="17">+B21/$B$65</f>
        <v>335.13636363636363</v>
      </c>
      <c r="C53" s="23">
        <f t="shared" si="17"/>
        <v>458.40909090909093</v>
      </c>
      <c r="D53" s="23">
        <f t="shared" si="17"/>
        <v>173.54545454545453</v>
      </c>
      <c r="E53" s="23">
        <f t="shared" si="17"/>
        <v>234.18181818181819</v>
      </c>
      <c r="F53" s="23">
        <f t="shared" si="17"/>
        <v>272.40909090909093</v>
      </c>
      <c r="G53" s="23">
        <f t="shared" si="17"/>
        <v>376.90909090909093</v>
      </c>
      <c r="H53" s="23">
        <f t="shared" si="17"/>
        <v>536.36363636363637</v>
      </c>
      <c r="I53" s="23">
        <f t="shared" si="17"/>
        <v>555.4545454545455</v>
      </c>
      <c r="J53" s="23">
        <f t="shared" si="17"/>
        <v>138.45454545454547</v>
      </c>
      <c r="K53" s="23">
        <f t="shared" si="17"/>
        <v>50.863636363636367</v>
      </c>
      <c r="L53" s="23">
        <f t="shared" si="17"/>
        <v>277.77272727272725</v>
      </c>
      <c r="M53" s="23">
        <f t="shared" si="17"/>
        <v>129.45454545454547</v>
      </c>
      <c r="N53" s="23">
        <f t="shared" si="17"/>
        <v>447.04545454545456</v>
      </c>
      <c r="O53" s="23">
        <f t="shared" si="17"/>
        <v>389</v>
      </c>
      <c r="P53" s="23">
        <f t="shared" si="17"/>
        <v>267.81818181818181</v>
      </c>
      <c r="Q53" s="23">
        <f t="shared" si="17"/>
        <v>265.18181818181819</v>
      </c>
      <c r="R53" s="23">
        <f t="shared" si="17"/>
        <v>259.45454545454544</v>
      </c>
      <c r="S53" s="23">
        <f t="shared" si="17"/>
        <v>310.09090909090907</v>
      </c>
      <c r="T53" s="23">
        <f t="shared" si="17"/>
        <v>132</v>
      </c>
      <c r="U53" s="23">
        <f t="shared" si="17"/>
        <v>22.40909090909091</v>
      </c>
      <c r="V53" s="23">
        <f t="shared" si="17"/>
        <v>403.59090909090907</v>
      </c>
      <c r="W53" s="23">
        <f t="shared" si="17"/>
        <v>196.45454545454547</v>
      </c>
      <c r="X53" s="23">
        <f t="shared" si="17"/>
        <v>278.04545454545456</v>
      </c>
      <c r="Y53" s="23">
        <f t="shared" si="17"/>
        <v>184.5</v>
      </c>
      <c r="Z53" s="23">
        <f t="shared" si="17"/>
        <v>372.59090909090907</v>
      </c>
      <c r="AA53" s="23">
        <f t="shared" si="17"/>
        <v>619.13636363636363</v>
      </c>
      <c r="AB53" s="6">
        <f t="shared" si="5"/>
        <v>3894.227272727273</v>
      </c>
      <c r="AC53" s="7">
        <f t="shared" si="3"/>
        <v>3792.045454545454</v>
      </c>
      <c r="AD53" s="18"/>
      <c r="AE53" s="18"/>
    </row>
    <row r="54" spans="1:31">
      <c r="A54" s="90" t="s">
        <v>31</v>
      </c>
      <c r="B54" s="23">
        <f t="shared" ref="B54:AA54" si="18">+B22/$B$65</f>
        <v>404.27272727272725</v>
      </c>
      <c r="C54" s="23">
        <f t="shared" si="18"/>
        <v>469.09090909090907</v>
      </c>
      <c r="D54" s="23">
        <f t="shared" si="18"/>
        <v>147.22727272727272</v>
      </c>
      <c r="E54" s="23">
        <f t="shared" si="18"/>
        <v>253.81818181818181</v>
      </c>
      <c r="F54" s="23">
        <f t="shared" si="18"/>
        <v>198.27272727272728</v>
      </c>
      <c r="G54" s="23">
        <f t="shared" si="18"/>
        <v>420.31818181818181</v>
      </c>
      <c r="H54" s="23">
        <f t="shared" si="18"/>
        <v>503.18181818181819</v>
      </c>
      <c r="I54" s="23">
        <f t="shared" si="18"/>
        <v>608.90909090909088</v>
      </c>
      <c r="J54" s="23">
        <f t="shared" si="18"/>
        <v>126.90909090909091</v>
      </c>
      <c r="K54" s="23">
        <f t="shared" si="18"/>
        <v>54.772727272727273</v>
      </c>
      <c r="L54" s="23">
        <f t="shared" si="18"/>
        <v>305.77272727272725</v>
      </c>
      <c r="M54" s="23">
        <f t="shared" si="18"/>
        <v>114.45454545454545</v>
      </c>
      <c r="N54" s="23">
        <f t="shared" si="18"/>
        <v>483</v>
      </c>
      <c r="O54" s="23">
        <f t="shared" si="18"/>
        <v>359.45454545454544</v>
      </c>
      <c r="P54" s="23">
        <f t="shared" si="18"/>
        <v>230.22727272727272</v>
      </c>
      <c r="Q54" s="23">
        <f t="shared" si="18"/>
        <v>278.45454545454544</v>
      </c>
      <c r="R54" s="23">
        <f t="shared" si="18"/>
        <v>237.72727272727272</v>
      </c>
      <c r="S54" s="23">
        <f t="shared" si="18"/>
        <v>327.04545454545456</v>
      </c>
      <c r="T54" s="23">
        <f t="shared" si="18"/>
        <v>90.318181818181813</v>
      </c>
      <c r="U54" s="23">
        <f t="shared" si="18"/>
        <v>25.181818181818183</v>
      </c>
      <c r="V54" s="23">
        <f t="shared" si="18"/>
        <v>507.04545454545456</v>
      </c>
      <c r="W54" s="23">
        <f t="shared" si="18"/>
        <v>172.68181818181819</v>
      </c>
      <c r="X54" s="23">
        <f t="shared" si="18"/>
        <v>253.18181818181819</v>
      </c>
      <c r="Y54" s="23">
        <f t="shared" si="18"/>
        <v>190.81818181818181</v>
      </c>
      <c r="Z54" s="23">
        <f t="shared" si="18"/>
        <v>301.63636363636363</v>
      </c>
      <c r="AA54" s="23">
        <f t="shared" si="18"/>
        <v>645.90909090909088</v>
      </c>
      <c r="AB54" s="4">
        <f t="shared" si="5"/>
        <v>3788.772727272727</v>
      </c>
      <c r="AC54" s="5">
        <f t="shared" si="3"/>
        <v>3920.9090909090905</v>
      </c>
      <c r="AD54" s="18"/>
      <c r="AE54" s="18"/>
    </row>
    <row r="55" spans="1:31">
      <c r="A55" s="91" t="s">
        <v>32</v>
      </c>
      <c r="B55" s="23">
        <f t="shared" ref="B55:AA55" si="19">+B23/$B$65</f>
        <v>352.63636363636363</v>
      </c>
      <c r="C55" s="23">
        <f t="shared" si="19"/>
        <v>447.45454545454544</v>
      </c>
      <c r="D55" s="23">
        <f t="shared" si="19"/>
        <v>97.681818181818187</v>
      </c>
      <c r="E55" s="23">
        <f t="shared" si="19"/>
        <v>258.77272727272725</v>
      </c>
      <c r="F55" s="23">
        <f t="shared" si="19"/>
        <v>150.54545454545453</v>
      </c>
      <c r="G55" s="23">
        <f t="shared" si="19"/>
        <v>434.77272727272725</v>
      </c>
      <c r="H55" s="23">
        <f t="shared" si="19"/>
        <v>457.68181818181819</v>
      </c>
      <c r="I55" s="23">
        <f t="shared" si="19"/>
        <v>598.13636363636363</v>
      </c>
      <c r="J55" s="23">
        <f t="shared" si="19"/>
        <v>109.09090909090909</v>
      </c>
      <c r="K55" s="23">
        <f t="shared" si="19"/>
        <v>52.136363636363633</v>
      </c>
      <c r="L55" s="23">
        <f t="shared" si="19"/>
        <v>318.5</v>
      </c>
      <c r="M55" s="23">
        <f t="shared" si="19"/>
        <v>100.18181818181819</v>
      </c>
      <c r="N55" s="23">
        <f t="shared" si="19"/>
        <v>541.36363636363637</v>
      </c>
      <c r="O55" s="23">
        <f t="shared" si="19"/>
        <v>346.27272727272725</v>
      </c>
      <c r="P55" s="23">
        <f t="shared" si="19"/>
        <v>204.72727272727272</v>
      </c>
      <c r="Q55" s="23">
        <f t="shared" si="19"/>
        <v>275.09090909090907</v>
      </c>
      <c r="R55" s="23">
        <f t="shared" si="19"/>
        <v>183.27272727272728</v>
      </c>
      <c r="S55" s="23">
        <f t="shared" si="19"/>
        <v>328.72727272727275</v>
      </c>
      <c r="T55" s="23">
        <f t="shared" si="19"/>
        <v>58.68181818181818</v>
      </c>
      <c r="U55" s="23">
        <f t="shared" si="19"/>
        <v>21.272727272727273</v>
      </c>
      <c r="V55" s="23">
        <f t="shared" si="19"/>
        <v>537.81818181818187</v>
      </c>
      <c r="W55" s="23">
        <f t="shared" si="19"/>
        <v>153.68181818181819</v>
      </c>
      <c r="X55" s="23">
        <f t="shared" si="19"/>
        <v>161.5</v>
      </c>
      <c r="Y55" s="23">
        <f t="shared" si="19"/>
        <v>169.63636363636363</v>
      </c>
      <c r="Z55" s="23">
        <f t="shared" si="19"/>
        <v>233.81818181818181</v>
      </c>
      <c r="AA55" s="23">
        <f t="shared" si="19"/>
        <v>622.4545454545455</v>
      </c>
      <c r="AB55" s="6">
        <f t="shared" si="5"/>
        <v>3407.318181818182</v>
      </c>
      <c r="AC55" s="7">
        <f t="shared" si="3"/>
        <v>3808.5909090909095</v>
      </c>
      <c r="AD55" s="18"/>
      <c r="AE55" s="18"/>
    </row>
    <row r="56" spans="1:31">
      <c r="A56" s="90" t="s">
        <v>33</v>
      </c>
      <c r="B56" s="23">
        <f t="shared" ref="B56:AA56" si="20">+B24/$B$65</f>
        <v>194.68181818181819</v>
      </c>
      <c r="C56" s="23">
        <f t="shared" si="20"/>
        <v>340.22727272727275</v>
      </c>
      <c r="D56" s="23">
        <f t="shared" si="20"/>
        <v>53.636363636363633</v>
      </c>
      <c r="E56" s="23">
        <f t="shared" si="20"/>
        <v>220.54545454545453</v>
      </c>
      <c r="F56" s="23">
        <f t="shared" si="20"/>
        <v>91.090909090909093</v>
      </c>
      <c r="G56" s="23">
        <f t="shared" si="20"/>
        <v>300.22727272727275</v>
      </c>
      <c r="H56" s="23">
        <f t="shared" si="20"/>
        <v>189.59090909090909</v>
      </c>
      <c r="I56" s="23">
        <f t="shared" si="20"/>
        <v>433.59090909090907</v>
      </c>
      <c r="J56" s="23">
        <f t="shared" si="20"/>
        <v>61</v>
      </c>
      <c r="K56" s="23">
        <f t="shared" si="20"/>
        <v>49.272727272727273</v>
      </c>
      <c r="L56" s="23">
        <f t="shared" si="20"/>
        <v>321.63636363636363</v>
      </c>
      <c r="M56" s="23">
        <f t="shared" si="20"/>
        <v>79.909090909090907</v>
      </c>
      <c r="N56" s="23">
        <f t="shared" si="20"/>
        <v>330.09090909090907</v>
      </c>
      <c r="O56" s="23">
        <f t="shared" si="20"/>
        <v>236.40909090909091</v>
      </c>
      <c r="P56" s="23">
        <f t="shared" si="20"/>
        <v>104.81818181818181</v>
      </c>
      <c r="Q56" s="23">
        <f t="shared" si="20"/>
        <v>182.04545454545453</v>
      </c>
      <c r="R56" s="23">
        <f t="shared" si="20"/>
        <v>126.18181818181819</v>
      </c>
      <c r="S56" s="23">
        <f t="shared" si="20"/>
        <v>219.13636363636363</v>
      </c>
      <c r="T56" s="23">
        <f t="shared" si="20"/>
        <v>33.363636363636367</v>
      </c>
      <c r="U56" s="23">
        <f t="shared" si="20"/>
        <v>14.772727272727273</v>
      </c>
      <c r="V56" s="23">
        <f t="shared" si="20"/>
        <v>369.13636363636363</v>
      </c>
      <c r="W56" s="23">
        <f t="shared" si="20"/>
        <v>112.54545454545455</v>
      </c>
      <c r="X56" s="23">
        <f t="shared" si="20"/>
        <v>75.954545454545453</v>
      </c>
      <c r="Y56" s="23">
        <f t="shared" si="20"/>
        <v>98.272727272727266</v>
      </c>
      <c r="Z56" s="23">
        <f t="shared" si="20"/>
        <v>173.09090909090909</v>
      </c>
      <c r="AA56" s="23">
        <f t="shared" si="20"/>
        <v>480.04545454545456</v>
      </c>
      <c r="AB56" s="4">
        <f t="shared" si="5"/>
        <v>2124.272727272727</v>
      </c>
      <c r="AC56" s="5">
        <f t="shared" si="3"/>
        <v>2767.0000000000005</v>
      </c>
      <c r="AD56" s="18"/>
      <c r="AE56" s="18"/>
    </row>
    <row r="57" spans="1:31">
      <c r="A57" s="91" t="s">
        <v>34</v>
      </c>
      <c r="B57" s="23">
        <f t="shared" ref="B57:AA57" si="21">+B25/$B$65</f>
        <v>6.9545454545454541</v>
      </c>
      <c r="C57" s="23">
        <f t="shared" si="21"/>
        <v>183.59090909090909</v>
      </c>
      <c r="D57" s="23">
        <f t="shared" si="21"/>
        <v>6.5909090909090908</v>
      </c>
      <c r="E57" s="23">
        <f t="shared" si="21"/>
        <v>114.90909090909091</v>
      </c>
      <c r="F57" s="23">
        <f t="shared" si="21"/>
        <v>15.772727272727273</v>
      </c>
      <c r="G57" s="23">
        <f t="shared" si="21"/>
        <v>126.95454545454545</v>
      </c>
      <c r="H57" s="23">
        <f t="shared" si="21"/>
        <v>33.81818181818182</v>
      </c>
      <c r="I57" s="23">
        <f t="shared" si="21"/>
        <v>146.27272727272728</v>
      </c>
      <c r="J57" s="23">
        <f t="shared" si="21"/>
        <v>10.136363636363637</v>
      </c>
      <c r="K57" s="23">
        <f t="shared" si="21"/>
        <v>20.863636363636363</v>
      </c>
      <c r="L57" s="23">
        <f t="shared" si="21"/>
        <v>83.090909090909093</v>
      </c>
      <c r="M57" s="23">
        <f t="shared" si="21"/>
        <v>30.454545454545453</v>
      </c>
      <c r="N57" s="23">
        <f t="shared" si="21"/>
        <v>89.681818181818187</v>
      </c>
      <c r="O57" s="23">
        <f t="shared" si="21"/>
        <v>88.545454545454547</v>
      </c>
      <c r="P57" s="23">
        <f t="shared" si="21"/>
        <v>36.090909090909093</v>
      </c>
      <c r="Q57" s="23">
        <f t="shared" si="21"/>
        <v>67.727272727272734</v>
      </c>
      <c r="R57" s="23">
        <f t="shared" si="21"/>
        <v>35.81818181818182</v>
      </c>
      <c r="S57" s="23">
        <f t="shared" si="21"/>
        <v>91.13636363636364</v>
      </c>
      <c r="T57" s="23">
        <f t="shared" si="21"/>
        <v>15.954545454545455</v>
      </c>
      <c r="U57" s="23">
        <f t="shared" si="21"/>
        <v>6.8636363636363633</v>
      </c>
      <c r="V57" s="23">
        <f t="shared" si="21"/>
        <v>83.545454545454547</v>
      </c>
      <c r="W57" s="23">
        <f t="shared" si="21"/>
        <v>43.31818181818182</v>
      </c>
      <c r="X57" s="23">
        <f t="shared" si="21"/>
        <v>23.454545454545453</v>
      </c>
      <c r="Y57" s="23">
        <f t="shared" si="21"/>
        <v>57.045454545454547</v>
      </c>
      <c r="Z57" s="23">
        <f t="shared" si="21"/>
        <v>86.772727272727266</v>
      </c>
      <c r="AA57" s="23">
        <f t="shared" si="21"/>
        <v>205.95454545454547</v>
      </c>
      <c r="AB57" s="6">
        <f t="shared" si="5"/>
        <v>527.68181818181813</v>
      </c>
      <c r="AC57" s="7">
        <f t="shared" si="3"/>
        <v>1183.6363636363637</v>
      </c>
      <c r="AD57" s="18"/>
      <c r="AE57" s="18"/>
    </row>
    <row r="58" spans="1:31">
      <c r="A58" s="90" t="s">
        <v>35</v>
      </c>
      <c r="B58" s="23">
        <f t="shared" ref="B58:AA58" si="22">+B26/$B$65</f>
        <v>4.5454545454545456E-2</v>
      </c>
      <c r="C58" s="23">
        <f t="shared" si="22"/>
        <v>41.272727272727273</v>
      </c>
      <c r="D58" s="23">
        <f t="shared" si="22"/>
        <v>0.13636363636363635</v>
      </c>
      <c r="E58" s="23">
        <f t="shared" si="22"/>
        <v>29.045454545454547</v>
      </c>
      <c r="F58" s="23">
        <f t="shared" si="22"/>
        <v>0.5</v>
      </c>
      <c r="G58" s="23">
        <f t="shared" si="22"/>
        <v>13.636363636363637</v>
      </c>
      <c r="H58" s="23">
        <f t="shared" si="22"/>
        <v>6.7272727272727275</v>
      </c>
      <c r="I58" s="23">
        <f t="shared" si="22"/>
        <v>19.227272727272727</v>
      </c>
      <c r="J58" s="23">
        <f t="shared" si="22"/>
        <v>1.5</v>
      </c>
      <c r="K58" s="23">
        <f t="shared" si="22"/>
        <v>2.0454545454545454</v>
      </c>
      <c r="L58" s="23">
        <f t="shared" si="22"/>
        <v>7.8181818181818183</v>
      </c>
      <c r="M58" s="23">
        <f t="shared" si="22"/>
        <v>1.8181818181818181</v>
      </c>
      <c r="N58" s="23">
        <f t="shared" si="22"/>
        <v>5</v>
      </c>
      <c r="O58" s="23">
        <f t="shared" si="22"/>
        <v>10.272727272727273</v>
      </c>
      <c r="P58" s="23">
        <f t="shared" si="22"/>
        <v>2.7272727272727271</v>
      </c>
      <c r="Q58" s="23">
        <f t="shared" si="22"/>
        <v>3.6818181818181817</v>
      </c>
      <c r="R58" s="23">
        <f t="shared" si="22"/>
        <v>3.0909090909090908</v>
      </c>
      <c r="S58" s="23">
        <f t="shared" si="22"/>
        <v>5.5</v>
      </c>
      <c r="T58" s="23">
        <f t="shared" si="22"/>
        <v>1.4545454545454546</v>
      </c>
      <c r="U58" s="23">
        <f t="shared" si="22"/>
        <v>0.36363636363636365</v>
      </c>
      <c r="V58" s="23">
        <f t="shared" si="22"/>
        <v>2.6818181818181817</v>
      </c>
      <c r="W58" s="23">
        <f t="shared" si="22"/>
        <v>1.6363636363636365</v>
      </c>
      <c r="X58" s="23">
        <f t="shared" si="22"/>
        <v>0.81818181818181823</v>
      </c>
      <c r="Y58" s="23">
        <f t="shared" si="22"/>
        <v>4.7727272727272725</v>
      </c>
      <c r="Z58" s="23">
        <f t="shared" si="22"/>
        <v>2.1363636363636362</v>
      </c>
      <c r="AA58" s="23">
        <f t="shared" si="22"/>
        <v>19.954545454545453</v>
      </c>
      <c r="AB58" s="4">
        <f t="shared" si="5"/>
        <v>34.636363636363633</v>
      </c>
      <c r="AC58" s="5">
        <f t="shared" si="3"/>
        <v>153.22727272727275</v>
      </c>
      <c r="AD58" s="18"/>
      <c r="AE58" s="18"/>
    </row>
    <row r="59" spans="1:31">
      <c r="A59" s="91" t="s">
        <v>36</v>
      </c>
      <c r="B59" s="23">
        <f t="shared" ref="B59:AA59" si="23">+B27/$B$65</f>
        <v>0</v>
      </c>
      <c r="C59" s="23">
        <f t="shared" si="23"/>
        <v>1.5</v>
      </c>
      <c r="D59" s="23">
        <f t="shared" si="23"/>
        <v>0</v>
      </c>
      <c r="E59" s="23">
        <f t="shared" si="23"/>
        <v>1.4545454545454546</v>
      </c>
      <c r="F59" s="23">
        <f t="shared" si="23"/>
        <v>0</v>
      </c>
      <c r="G59" s="23">
        <f t="shared" si="23"/>
        <v>4.5454545454545456E-2</v>
      </c>
      <c r="H59" s="23">
        <f t="shared" si="23"/>
        <v>0</v>
      </c>
      <c r="I59" s="23">
        <f t="shared" si="23"/>
        <v>0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</v>
      </c>
      <c r="AC59" s="7">
        <f t="shared" si="3"/>
        <v>3</v>
      </c>
      <c r="AD59" s="18"/>
      <c r="AE59" s="18"/>
    </row>
    <row r="60" spans="1:31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4.5454545454545456E-2</v>
      </c>
      <c r="E60" s="23">
        <f t="shared" si="24"/>
        <v>4.5454545454545456E-2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4.5454545454545456E-2</v>
      </c>
      <c r="AC60" s="5">
        <f t="shared" si="3"/>
        <v>4.5454545454545456E-2</v>
      </c>
      <c r="AD60" s="18"/>
      <c r="AE60" s="18"/>
    </row>
    <row r="61" spans="1:31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5" thickTop="1" thickBot="1">
      <c r="A63" s="9" t="s">
        <v>47</v>
      </c>
      <c r="B63" s="53">
        <f>SUM(B39:B62)</f>
        <v>4876.1363636363631</v>
      </c>
      <c r="C63" s="48">
        <f t="shared" ref="C63:AC63" si="25">SUM(C39:C62)</f>
        <v>5484.954545454546</v>
      </c>
      <c r="D63" s="53">
        <f t="shared" si="25"/>
        <v>2670.0454545454536</v>
      </c>
      <c r="E63" s="48">
        <f t="shared" si="25"/>
        <v>3224</v>
      </c>
      <c r="F63" s="53">
        <f t="shared" si="25"/>
        <v>4407.409090909091</v>
      </c>
      <c r="G63" s="48">
        <f t="shared" si="25"/>
        <v>3861.9090909090914</v>
      </c>
      <c r="H63" s="53">
        <f t="shared" si="25"/>
        <v>7069.6363636363621</v>
      </c>
      <c r="I63" s="48">
        <f t="shared" si="25"/>
        <v>6919.7727272727279</v>
      </c>
      <c r="J63" s="53">
        <f t="shared" si="25"/>
        <v>1558.2727272727275</v>
      </c>
      <c r="K63" s="53">
        <f t="shared" si="25"/>
        <v>1330.4999999999998</v>
      </c>
      <c r="L63" s="53">
        <f t="shared" si="25"/>
        <v>3356.3636363636365</v>
      </c>
      <c r="M63" s="48">
        <f t="shared" si="25"/>
        <v>3128.227272727273</v>
      </c>
      <c r="N63" s="53">
        <f t="shared" si="25"/>
        <v>6147.090909090909</v>
      </c>
      <c r="O63" s="48">
        <f t="shared" si="25"/>
        <v>6038.409090909091</v>
      </c>
      <c r="P63" s="53">
        <f t="shared" si="25"/>
        <v>3520.4545454545455</v>
      </c>
      <c r="Q63" s="48">
        <f t="shared" si="25"/>
        <v>3269.7272727272721</v>
      </c>
      <c r="R63" s="53">
        <f t="shared" si="25"/>
        <v>4027.227272727273</v>
      </c>
      <c r="S63" s="48">
        <f t="shared" si="25"/>
        <v>3722</v>
      </c>
      <c r="T63" s="53">
        <f>SUM(T39:T62)</f>
        <v>1015.3181818181818</v>
      </c>
      <c r="U63" s="48">
        <f t="shared" si="25"/>
        <v>846.40909090909065</v>
      </c>
      <c r="V63" s="53">
        <f t="shared" si="25"/>
        <v>4580.6818181818189</v>
      </c>
      <c r="W63" s="48">
        <f t="shared" si="25"/>
        <v>3674.0909090909086</v>
      </c>
      <c r="X63" s="53">
        <f t="shared" si="25"/>
        <v>2951.318181818182</v>
      </c>
      <c r="Y63" s="48">
        <f t="shared" si="25"/>
        <v>2391.545454545455</v>
      </c>
      <c r="Z63" s="53">
        <f t="shared" si="25"/>
        <v>5430.4090909090919</v>
      </c>
      <c r="AA63" s="53">
        <f t="shared" si="25"/>
        <v>7617.909090909091</v>
      </c>
      <c r="AB63" s="53">
        <f>AB31/B65</f>
        <v>51610.36363636364</v>
      </c>
      <c r="AC63" s="49">
        <f t="shared" si="25"/>
        <v>51509.454545454544</v>
      </c>
    </row>
    <row r="64" spans="1:31" ht="17" thickTop="1">
      <c r="A64" s="178"/>
      <c r="B64" s="18"/>
      <c r="C64" s="18"/>
      <c r="AB64" s="182" t="str">
        <f>IF(AB63='Daily Total'!D43,"Correct","Wrong")</f>
        <v>Wrong</v>
      </c>
      <c r="AC64" s="182" t="str">
        <f>IF(AC63='Daily Total'!E43,"Correct","Wrong")</f>
        <v>Wrong</v>
      </c>
    </row>
    <row r="65" spans="1:31">
      <c r="A65" s="8" t="s">
        <v>82</v>
      </c>
      <c r="B65" s="8">
        <f>COUNTIF('Daily Total'!G7:G36,"&gt;0")</f>
        <v>22</v>
      </c>
      <c r="C65" s="18"/>
    </row>
    <row r="66" spans="1:31">
      <c r="B66" s="18"/>
      <c r="C66" s="18"/>
    </row>
    <row r="67" spans="1:31">
      <c r="A67" s="46" t="s">
        <v>50</v>
      </c>
      <c r="B67" s="18"/>
      <c r="C67" s="18"/>
    </row>
    <row r="68" spans="1:31" ht="14" thickBot="1">
      <c r="B68" s="18"/>
      <c r="C68" s="18"/>
    </row>
    <row r="69" spans="1:31" ht="15" thickTop="1" thickBot="1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4" thickTop="1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>
      <c r="A72" s="90" t="s">
        <v>17</v>
      </c>
      <c r="B72" s="85">
        <f>B8/B31</f>
        <v>1.8233512001864367E-2</v>
      </c>
      <c r="C72" s="86">
        <f t="shared" ref="C72:AC72" si="27">C8/C31</f>
        <v>0</v>
      </c>
      <c r="D72" s="85">
        <f t="shared" si="27"/>
        <v>2.2675814167276688E-2</v>
      </c>
      <c r="E72" s="86">
        <f t="shared" si="27"/>
        <v>1.1279043537108053E-4</v>
      </c>
      <c r="F72" s="85">
        <f t="shared" si="27"/>
        <v>3.2043150480080031E-2</v>
      </c>
      <c r="G72" s="86">
        <f t="shared" si="27"/>
        <v>6.1203832301499493E-4</v>
      </c>
      <c r="H72" s="85">
        <f t="shared" si="27"/>
        <v>1.5488774014350745E-2</v>
      </c>
      <c r="I72" s="86">
        <f t="shared" si="27"/>
        <v>1.0115939172989129E-3</v>
      </c>
      <c r="J72" s="85">
        <f t="shared" si="27"/>
        <v>6.9715885887637824E-3</v>
      </c>
      <c r="K72" s="86">
        <f t="shared" si="27"/>
        <v>3.7579857196542651E-3</v>
      </c>
      <c r="L72" s="85">
        <f t="shared" si="27"/>
        <v>2.099133261105092E-3</v>
      </c>
      <c r="M72" s="86">
        <f t="shared" si="27"/>
        <v>2.673602534110228E-3</v>
      </c>
      <c r="N72" s="85">
        <f t="shared" si="27"/>
        <v>2.5215179390103227E-3</v>
      </c>
      <c r="O72" s="86">
        <f t="shared" si="27"/>
        <v>1.4754036659264556E-3</v>
      </c>
      <c r="P72" s="85">
        <f t="shared" si="27"/>
        <v>3.3957391865719819E-3</v>
      </c>
      <c r="Q72" s="86">
        <f t="shared" si="27"/>
        <v>5.2826201796090863E-4</v>
      </c>
      <c r="R72" s="85">
        <f t="shared" si="27"/>
        <v>1.0270996286639803E-3</v>
      </c>
      <c r="S72" s="86">
        <f t="shared" si="27"/>
        <v>3.6637194079429436E-5</v>
      </c>
      <c r="T72" s="85">
        <f t="shared" si="27"/>
        <v>4.4768769306531763E-5</v>
      </c>
      <c r="U72" s="86">
        <f t="shared" si="27"/>
        <v>0</v>
      </c>
      <c r="V72" s="85">
        <f t="shared" si="27"/>
        <v>0</v>
      </c>
      <c r="W72" s="86">
        <f t="shared" si="27"/>
        <v>0</v>
      </c>
      <c r="X72" s="85">
        <f t="shared" si="27"/>
        <v>0</v>
      </c>
      <c r="Y72" s="86">
        <f t="shared" si="27"/>
        <v>0</v>
      </c>
      <c r="Z72" s="85">
        <f t="shared" si="27"/>
        <v>0</v>
      </c>
      <c r="AA72" s="85">
        <f t="shared" si="27"/>
        <v>0</v>
      </c>
      <c r="AB72" s="105">
        <f t="shared" si="27"/>
        <v>8.7138946723173995E-3</v>
      </c>
      <c r="AC72" s="106">
        <f t="shared" si="27"/>
        <v>6.5742564471835704E-4</v>
      </c>
      <c r="AD72" s="18"/>
      <c r="AE72" s="18"/>
    </row>
    <row r="73" spans="1:31">
      <c r="A73" s="91" t="s">
        <v>18</v>
      </c>
      <c r="B73" s="85">
        <f>B9/B31</f>
        <v>6.5346073176415748E-2</v>
      </c>
      <c r="C73" s="86">
        <f t="shared" ref="C73:AC73" si="28">C9/C31</f>
        <v>8.2871325692597102E-6</v>
      </c>
      <c r="D73" s="85">
        <f t="shared" si="28"/>
        <v>5.7932278987419351E-2</v>
      </c>
      <c r="E73" s="86">
        <f t="shared" si="28"/>
        <v>6.3444619896232805E-4</v>
      </c>
      <c r="F73" s="85">
        <f t="shared" si="28"/>
        <v>7.5585532625846968E-2</v>
      </c>
      <c r="G73" s="86">
        <f t="shared" si="28"/>
        <v>2.7070925825663237E-3</v>
      </c>
      <c r="H73" s="85">
        <f t="shared" si="28"/>
        <v>4.4093819921302367E-2</v>
      </c>
      <c r="I73" s="86">
        <f t="shared" si="28"/>
        <v>1.0536341839918547E-2</v>
      </c>
      <c r="J73" s="85">
        <f t="shared" si="28"/>
        <v>2.6923750072924565E-2</v>
      </c>
      <c r="K73" s="86">
        <f t="shared" si="28"/>
        <v>2.3094530422602576E-2</v>
      </c>
      <c r="L73" s="85">
        <f t="shared" si="28"/>
        <v>2.099133261105092E-2</v>
      </c>
      <c r="M73" s="86">
        <f t="shared" si="28"/>
        <v>3.8898010781592829E-2</v>
      </c>
      <c r="N73" s="85">
        <f t="shared" si="28"/>
        <v>3.7231210624389957E-2</v>
      </c>
      <c r="O73" s="86">
        <f t="shared" si="28"/>
        <v>3.5725845910647751E-2</v>
      </c>
      <c r="P73" s="85">
        <f t="shared" si="28"/>
        <v>4.103292446739832E-2</v>
      </c>
      <c r="Q73" s="86">
        <f t="shared" si="28"/>
        <v>4.6751188589540409E-2</v>
      </c>
      <c r="R73" s="85">
        <f t="shared" si="28"/>
        <v>3.7991399451461079E-2</v>
      </c>
      <c r="S73" s="86">
        <f t="shared" si="28"/>
        <v>2.7306921987201405E-2</v>
      </c>
      <c r="T73" s="85">
        <f t="shared" si="28"/>
        <v>2.1175627881989526E-2</v>
      </c>
      <c r="U73" s="86">
        <f t="shared" si="28"/>
        <v>7.5613554588904994E-2</v>
      </c>
      <c r="V73" s="85">
        <f t="shared" si="28"/>
        <v>1.7921111386752668E-2</v>
      </c>
      <c r="W73" s="86">
        <f t="shared" si="28"/>
        <v>4.1259433378696031E-2</v>
      </c>
      <c r="X73" s="85">
        <f t="shared" si="28"/>
        <v>4.8591538449691205E-2</v>
      </c>
      <c r="Y73" s="86">
        <f t="shared" si="28"/>
        <v>4.6489527502185733E-2</v>
      </c>
      <c r="Z73" s="85">
        <f t="shared" si="28"/>
        <v>6.0174605964727249E-2</v>
      </c>
      <c r="AA73" s="85">
        <f t="shared" si="28"/>
        <v>2.5770612313089969E-2</v>
      </c>
      <c r="AB73" s="105">
        <f t="shared" si="28"/>
        <v>4.5159182264309143E-2</v>
      </c>
      <c r="AC73" s="106">
        <f t="shared" si="28"/>
        <v>2.3902055050793854E-2</v>
      </c>
      <c r="AD73" s="18"/>
      <c r="AE73" s="18"/>
    </row>
    <row r="74" spans="1:31">
      <c r="A74" s="90" t="s">
        <v>19</v>
      </c>
      <c r="B74" s="85">
        <f>B10/B31</f>
        <v>7.7417851316709391E-2</v>
      </c>
      <c r="C74" s="86">
        <f t="shared" ref="C74:AC74" si="29">C10/C31</f>
        <v>3.7515849141038712E-2</v>
      </c>
      <c r="D74" s="85">
        <f t="shared" si="29"/>
        <v>7.6607480294853675E-2</v>
      </c>
      <c r="E74" s="86">
        <f t="shared" si="29"/>
        <v>5.0882585156778702E-2</v>
      </c>
      <c r="F74" s="85">
        <f t="shared" si="29"/>
        <v>7.5843362932252509E-2</v>
      </c>
      <c r="G74" s="86">
        <f t="shared" si="29"/>
        <v>4.8633506744191521E-2</v>
      </c>
      <c r="H74" s="85">
        <f t="shared" si="29"/>
        <v>6.3446750507934052E-2</v>
      </c>
      <c r="I74" s="86">
        <f t="shared" si="29"/>
        <v>4.7682858738135117E-2</v>
      </c>
      <c r="J74" s="85">
        <f t="shared" si="29"/>
        <v>4.1100285864301964E-2</v>
      </c>
      <c r="K74" s="86">
        <f t="shared" si="29"/>
        <v>9.2822247275460359E-2</v>
      </c>
      <c r="L74" s="85">
        <f t="shared" si="29"/>
        <v>4.1955579631635972E-2</v>
      </c>
      <c r="M74" s="86">
        <f t="shared" si="29"/>
        <v>8.1312390113482805E-2</v>
      </c>
      <c r="N74" s="85">
        <f t="shared" si="29"/>
        <v>5.9429441864592265E-2</v>
      </c>
      <c r="O74" s="86">
        <f t="shared" si="29"/>
        <v>7.2452858594602737E-2</v>
      </c>
      <c r="P74" s="85">
        <f t="shared" si="29"/>
        <v>6.7591994835377658E-2</v>
      </c>
      <c r="Q74" s="86">
        <f t="shared" si="29"/>
        <v>7.2941863374760191E-2</v>
      </c>
      <c r="R74" s="85">
        <f t="shared" si="29"/>
        <v>7.3341685572071921E-2</v>
      </c>
      <c r="S74" s="86">
        <f t="shared" si="29"/>
        <v>4.6443749694690048E-2</v>
      </c>
      <c r="T74" s="85">
        <f t="shared" si="29"/>
        <v>3.6128396830371133E-2</v>
      </c>
      <c r="U74" s="86">
        <f t="shared" si="29"/>
        <v>0.14096987272434347</v>
      </c>
      <c r="V74" s="85">
        <f t="shared" si="29"/>
        <v>4.6559166459935498E-2</v>
      </c>
      <c r="W74" s="86">
        <f t="shared" si="29"/>
        <v>6.3701595942100703E-2</v>
      </c>
      <c r="X74" s="85">
        <f t="shared" si="29"/>
        <v>7.7962081658426899E-2</v>
      </c>
      <c r="Y74" s="86">
        <f t="shared" si="29"/>
        <v>7.5151100467556159E-2</v>
      </c>
      <c r="Z74" s="85">
        <f t="shared" si="29"/>
        <v>6.6167792481731658E-2</v>
      </c>
      <c r="AA74" s="85">
        <f t="shared" si="29"/>
        <v>5.0884876546893089E-2</v>
      </c>
      <c r="AB74" s="105">
        <f t="shared" si="29"/>
        <v>6.4090369446587539E-2</v>
      </c>
      <c r="AC74" s="106">
        <f t="shared" si="29"/>
        <v>5.892210432683144E-2</v>
      </c>
      <c r="AD74" s="18"/>
      <c r="AE74" s="18"/>
    </row>
    <row r="75" spans="1:31">
      <c r="A75" s="91" t="s">
        <v>20</v>
      </c>
      <c r="B75" s="85">
        <f>B11/B31</f>
        <v>7.8965276159403408E-2</v>
      </c>
      <c r="C75" s="86">
        <f t="shared" ref="C75:AC75" si="30">C11/C31</f>
        <v>5.0261459032560143E-2</v>
      </c>
      <c r="D75" s="85">
        <f t="shared" si="30"/>
        <v>8.1220952997054868E-2</v>
      </c>
      <c r="E75" s="86">
        <f t="shared" si="30"/>
        <v>6.1231107602075341E-2</v>
      </c>
      <c r="F75" s="85">
        <f t="shared" si="30"/>
        <v>7.3533203386858911E-2</v>
      </c>
      <c r="G75" s="86">
        <f t="shared" si="30"/>
        <v>5.028130222923189E-2</v>
      </c>
      <c r="H75" s="85">
        <f t="shared" si="30"/>
        <v>7.2248797675076512E-2</v>
      </c>
      <c r="I75" s="86">
        <f t="shared" si="30"/>
        <v>5.5466876868000128E-2</v>
      </c>
      <c r="J75" s="85">
        <f t="shared" si="30"/>
        <v>4.6992590864010267E-2</v>
      </c>
      <c r="K75" s="86">
        <f t="shared" si="30"/>
        <v>0.11916231081958252</v>
      </c>
      <c r="L75" s="85">
        <f t="shared" si="30"/>
        <v>4.3892199349945829E-2</v>
      </c>
      <c r="M75" s="86">
        <f t="shared" si="30"/>
        <v>0.11008267825227765</v>
      </c>
      <c r="N75" s="85">
        <f t="shared" si="30"/>
        <v>6.430979916590257E-2</v>
      </c>
      <c r="O75" s="86">
        <f t="shared" si="30"/>
        <v>8.0861153976438713E-2</v>
      </c>
      <c r="P75" s="85">
        <f t="shared" si="30"/>
        <v>7.9083279535183987E-2</v>
      </c>
      <c r="Q75" s="86">
        <f t="shared" si="30"/>
        <v>6.7951177468234772E-2</v>
      </c>
      <c r="R75" s="85">
        <f t="shared" si="30"/>
        <v>7.8296594769692654E-2</v>
      </c>
      <c r="S75" s="86">
        <f t="shared" si="30"/>
        <v>5.2806409066484296E-2</v>
      </c>
      <c r="T75" s="85">
        <f t="shared" si="30"/>
        <v>4.5485069615436274E-2</v>
      </c>
      <c r="U75" s="86">
        <f t="shared" si="30"/>
        <v>0.143708715965845</v>
      </c>
      <c r="V75" s="85">
        <f t="shared" si="30"/>
        <v>4.5884395931530639E-2</v>
      </c>
      <c r="W75" s="86">
        <f t="shared" si="30"/>
        <v>7.2361746876159844E-2</v>
      </c>
      <c r="X75" s="85">
        <f t="shared" si="30"/>
        <v>7.8562737759706763E-2</v>
      </c>
      <c r="Y75" s="86">
        <f t="shared" si="30"/>
        <v>9.0565248793096895E-2</v>
      </c>
      <c r="Z75" s="85">
        <f t="shared" si="30"/>
        <v>7.0779867580711309E-2</v>
      </c>
      <c r="AA75" s="85">
        <f t="shared" si="30"/>
        <v>5.3343198443858375E-2</v>
      </c>
      <c r="AB75" s="105">
        <f t="shared" si="30"/>
        <v>6.8183099236587441E-2</v>
      </c>
      <c r="AC75" s="106">
        <f t="shared" si="30"/>
        <v>6.7394511863664922E-2</v>
      </c>
      <c r="AD75" s="18"/>
      <c r="AE75" s="18"/>
    </row>
    <row r="76" spans="1:31">
      <c r="A76" s="90" t="s">
        <v>21</v>
      </c>
      <c r="B76" s="85">
        <f>B12/B31</f>
        <v>7.629923094849686E-2</v>
      </c>
      <c r="C76" s="86">
        <f t="shared" ref="C76:AC76" si="31">C12/C31</f>
        <v>6.4971119342996125E-2</v>
      </c>
      <c r="D76" s="85">
        <f t="shared" si="31"/>
        <v>9.2456716773633402E-2</v>
      </c>
      <c r="E76" s="86">
        <f t="shared" si="31"/>
        <v>5.4463681479810511E-2</v>
      </c>
      <c r="F76" s="85">
        <f t="shared" si="31"/>
        <v>7.7142827676536407E-2</v>
      </c>
      <c r="G76" s="86">
        <f t="shared" si="31"/>
        <v>4.7480049904663264E-2</v>
      </c>
      <c r="H76" s="85">
        <f t="shared" si="31"/>
        <v>7.5379986112182704E-2</v>
      </c>
      <c r="I76" s="86">
        <f t="shared" si="31"/>
        <v>5.9690609912306632E-2</v>
      </c>
      <c r="J76" s="85">
        <f t="shared" si="31"/>
        <v>5.3905839799311593E-2</v>
      </c>
      <c r="K76" s="86">
        <f t="shared" si="31"/>
        <v>0.11513101704758977</v>
      </c>
      <c r="L76" s="85">
        <f t="shared" si="31"/>
        <v>4.1278439869989164E-2</v>
      </c>
      <c r="M76" s="86">
        <f t="shared" si="31"/>
        <v>0.10719111898984322</v>
      </c>
      <c r="N76" s="85">
        <f t="shared" si="31"/>
        <v>6.4516844627170278E-2</v>
      </c>
      <c r="O76" s="86">
        <f t="shared" si="31"/>
        <v>8.3766795889946927E-2</v>
      </c>
      <c r="P76" s="85">
        <f t="shared" si="31"/>
        <v>7.386701097482247E-2</v>
      </c>
      <c r="Q76" s="86">
        <f t="shared" si="31"/>
        <v>6.0555509216782051E-2</v>
      </c>
      <c r="R76" s="85">
        <f t="shared" si="31"/>
        <v>8.6411810517048729E-2</v>
      </c>
      <c r="S76" s="86">
        <f t="shared" si="31"/>
        <v>5.1560744467783692E-2</v>
      </c>
      <c r="T76" s="85">
        <f t="shared" si="31"/>
        <v>4.3515243765948876E-2</v>
      </c>
      <c r="U76" s="86">
        <f t="shared" si="31"/>
        <v>0.1142258740132109</v>
      </c>
      <c r="V76" s="85">
        <f t="shared" si="31"/>
        <v>4.3383775738030268E-2</v>
      </c>
      <c r="W76" s="86">
        <f t="shared" si="31"/>
        <v>9.2354323889644929E-2</v>
      </c>
      <c r="X76" s="85">
        <f t="shared" si="31"/>
        <v>6.60875725792789E-2</v>
      </c>
      <c r="Y76" s="86">
        <f t="shared" si="31"/>
        <v>7.9978712890105289E-2</v>
      </c>
      <c r="Z76" s="85">
        <f t="shared" si="31"/>
        <v>7.4094534983970742E-2</v>
      </c>
      <c r="AA76" s="85">
        <f t="shared" si="31"/>
        <v>5.2812153179708103E-2</v>
      </c>
      <c r="AB76" s="105">
        <f t="shared" si="31"/>
        <v>6.8965183173217495E-2</v>
      </c>
      <c r="AC76" s="106">
        <f t="shared" si="31"/>
        <v>6.8767604888069975E-2</v>
      </c>
      <c r="AD76" s="18"/>
      <c r="AE76" s="18"/>
    </row>
    <row r="77" spans="1:31">
      <c r="A77" s="91" t="s">
        <v>22</v>
      </c>
      <c r="B77" s="85">
        <f>B13/B31</f>
        <v>7.051037054299697E-2</v>
      </c>
      <c r="C77" s="86">
        <f t="shared" ref="C77:AC77" si="32">C13/C31</f>
        <v>7.4633915918752958E-2</v>
      </c>
      <c r="D77" s="85">
        <f t="shared" si="32"/>
        <v>9.1316116511465581E-2</v>
      </c>
      <c r="E77" s="86">
        <f t="shared" si="32"/>
        <v>4.847168960072186E-2</v>
      </c>
      <c r="F77" s="85">
        <f t="shared" si="32"/>
        <v>8.249538483751534E-2</v>
      </c>
      <c r="G77" s="86">
        <f t="shared" si="32"/>
        <v>3.8911513382453335E-2</v>
      </c>
      <c r="H77" s="85">
        <f t="shared" si="32"/>
        <v>7.3039631715659803E-2</v>
      </c>
      <c r="I77" s="86">
        <f t="shared" si="32"/>
        <v>5.9565802870561957E-2</v>
      </c>
      <c r="J77" s="85">
        <f t="shared" si="32"/>
        <v>5.9360597398051454E-2</v>
      </c>
      <c r="K77" s="86">
        <f t="shared" si="32"/>
        <v>0.11164633938027399</v>
      </c>
      <c r="L77" s="85">
        <f t="shared" si="32"/>
        <v>4.1305525460455038E-2</v>
      </c>
      <c r="M77" s="86">
        <f t="shared" si="32"/>
        <v>0.1128870548233824</v>
      </c>
      <c r="N77" s="85">
        <f t="shared" si="32"/>
        <v>6.2631252033482215E-2</v>
      </c>
      <c r="O77" s="86">
        <f t="shared" si="32"/>
        <v>9.6066844819150135E-2</v>
      </c>
      <c r="P77" s="85">
        <f t="shared" si="32"/>
        <v>7.1065203357004517E-2</v>
      </c>
      <c r="Q77" s="86">
        <f t="shared" si="32"/>
        <v>5.9582394973169847E-2</v>
      </c>
      <c r="R77" s="85">
        <f t="shared" si="32"/>
        <v>8.7619499091411868E-2</v>
      </c>
      <c r="S77" s="86">
        <f t="shared" si="32"/>
        <v>5.6152606125738851E-2</v>
      </c>
      <c r="T77" s="85">
        <f t="shared" si="32"/>
        <v>4.360478130456194E-2</v>
      </c>
      <c r="U77" s="86">
        <f t="shared" si="32"/>
        <v>8.4528220825949199E-2</v>
      </c>
      <c r="V77" s="85">
        <f t="shared" si="32"/>
        <v>4.4316546762589927E-2</v>
      </c>
      <c r="W77" s="86">
        <f t="shared" si="32"/>
        <v>0.10796733885933441</v>
      </c>
      <c r="X77" s="85">
        <f t="shared" si="32"/>
        <v>6.5286697777572428E-2</v>
      </c>
      <c r="Y77" s="86">
        <f t="shared" si="32"/>
        <v>6.2834986885619795E-2</v>
      </c>
      <c r="Z77" s="85">
        <f t="shared" si="32"/>
        <v>7.1248608425616686E-2</v>
      </c>
      <c r="AA77" s="85">
        <f t="shared" si="32"/>
        <v>5.1302552597348353E-2</v>
      </c>
      <c r="AB77" s="105">
        <f t="shared" si="32"/>
        <v>6.8080054393585498E-2</v>
      </c>
      <c r="AC77" s="106">
        <f t="shared" si="32"/>
        <v>7.0336601930095805E-2</v>
      </c>
      <c r="AD77" s="18"/>
      <c r="AE77" s="18"/>
    </row>
    <row r="78" spans="1:31">
      <c r="A78" s="90" t="s">
        <v>23</v>
      </c>
      <c r="B78" s="85">
        <f>B14/B31</f>
        <v>5.389885807504078E-2</v>
      </c>
      <c r="C78" s="86">
        <f t="shared" ref="C78:AC78" si="33">C14/C31</f>
        <v>5.6062451831041943E-2</v>
      </c>
      <c r="D78" s="85">
        <f t="shared" si="33"/>
        <v>7.4888067959346966E-2</v>
      </c>
      <c r="E78" s="86">
        <f t="shared" si="33"/>
        <v>4.9331716670426351E-2</v>
      </c>
      <c r="F78" s="85">
        <f t="shared" si="33"/>
        <v>7.1697451605251483E-2</v>
      </c>
      <c r="G78" s="86">
        <f t="shared" si="33"/>
        <v>4.2901532449801084E-2</v>
      </c>
      <c r="H78" s="85">
        <f t="shared" si="33"/>
        <v>5.8701746264434328E-2</v>
      </c>
      <c r="I78" s="86">
        <f t="shared" si="33"/>
        <v>5.7286432160804021E-2</v>
      </c>
      <c r="J78" s="85">
        <f t="shared" si="33"/>
        <v>6.3444373140423546E-2</v>
      </c>
      <c r="K78" s="86">
        <f t="shared" si="33"/>
        <v>8.8825117010009905E-2</v>
      </c>
      <c r="L78" s="85">
        <f t="shared" si="33"/>
        <v>4.2009750812567713E-2</v>
      </c>
      <c r="M78" s="86">
        <f t="shared" si="33"/>
        <v>9.2123043838363297E-2</v>
      </c>
      <c r="N78" s="85">
        <f t="shared" si="33"/>
        <v>5.2463840989085749E-2</v>
      </c>
      <c r="O78" s="86">
        <f t="shared" si="33"/>
        <v>8.1485942263540209E-2</v>
      </c>
      <c r="P78" s="85">
        <f t="shared" si="33"/>
        <v>0.06</v>
      </c>
      <c r="Q78" s="86">
        <f t="shared" si="33"/>
        <v>5.2617677315316816E-2</v>
      </c>
      <c r="R78" s="85">
        <f t="shared" si="33"/>
        <v>7.6355263603426676E-2</v>
      </c>
      <c r="S78" s="86">
        <f t="shared" si="33"/>
        <v>5.4223047237555569E-2</v>
      </c>
      <c r="T78" s="85">
        <f t="shared" si="33"/>
        <v>4.4186775305546849E-2</v>
      </c>
      <c r="U78" s="86">
        <f t="shared" si="33"/>
        <v>6.6430374308576345E-2</v>
      </c>
      <c r="V78" s="85">
        <f t="shared" si="33"/>
        <v>4.354254527412553E-2</v>
      </c>
      <c r="W78" s="86">
        <f t="shared" si="33"/>
        <v>8.5265371767907952E-2</v>
      </c>
      <c r="X78" s="85">
        <f t="shared" si="33"/>
        <v>5.7231745445024566E-2</v>
      </c>
      <c r="Y78" s="86">
        <f t="shared" si="33"/>
        <v>5.3217774736762077E-2</v>
      </c>
      <c r="Z78" s="85">
        <f t="shared" si="33"/>
        <v>6.4836903297089618E-2</v>
      </c>
      <c r="AA78" s="85">
        <f t="shared" si="33"/>
        <v>5.825984223778894E-2</v>
      </c>
      <c r="AB78" s="105">
        <f t="shared" si="33"/>
        <v>5.8906421190951783E-2</v>
      </c>
      <c r="AC78" s="106">
        <f t="shared" si="33"/>
        <v>6.2930194633288861E-2</v>
      </c>
      <c r="AD78" s="18"/>
      <c r="AE78" s="18"/>
    </row>
    <row r="79" spans="1:31">
      <c r="A79" s="91" t="s">
        <v>24</v>
      </c>
      <c r="B79" s="85">
        <f>B15/B31</f>
        <v>5.3302260545327426E-2</v>
      </c>
      <c r="C79" s="86">
        <f t="shared" ref="C79:AC79" si="34">C15/C31</f>
        <v>5.1496241785379843E-2</v>
      </c>
      <c r="D79" s="85">
        <f t="shared" si="34"/>
        <v>5.9770858514495838E-2</v>
      </c>
      <c r="E79" s="86">
        <f t="shared" si="34"/>
        <v>5.0981276787728402E-2</v>
      </c>
      <c r="F79" s="85">
        <f t="shared" si="34"/>
        <v>6.4478203025896477E-2</v>
      </c>
      <c r="G79" s="86">
        <f t="shared" si="34"/>
        <v>4.3631270450318969E-2</v>
      </c>
      <c r="H79" s="85">
        <f t="shared" si="34"/>
        <v>5.3918164750662245E-2</v>
      </c>
      <c r="I79" s="86">
        <f t="shared" si="34"/>
        <v>5.6590140243702174E-2</v>
      </c>
      <c r="J79" s="85">
        <f t="shared" si="34"/>
        <v>6.2773467125605276E-2</v>
      </c>
      <c r="K79" s="86">
        <f t="shared" si="34"/>
        <v>6.4774008404222608E-2</v>
      </c>
      <c r="L79" s="85">
        <f t="shared" si="34"/>
        <v>4.7156013001083422E-2</v>
      </c>
      <c r="M79" s="86">
        <f t="shared" si="34"/>
        <v>6.756658578050305E-2</v>
      </c>
      <c r="N79" s="85">
        <f t="shared" si="34"/>
        <v>5.0970155875654413E-2</v>
      </c>
      <c r="O79" s="86">
        <f t="shared" si="34"/>
        <v>5.8361248071060259E-2</v>
      </c>
      <c r="P79" s="85">
        <f t="shared" si="34"/>
        <v>5.5429309231762425E-2</v>
      </c>
      <c r="Q79" s="86">
        <f t="shared" si="34"/>
        <v>4.8405482803681149E-2</v>
      </c>
      <c r="R79" s="85">
        <f t="shared" si="34"/>
        <v>6.3747897831803971E-2</v>
      </c>
      <c r="S79" s="86">
        <f t="shared" si="34"/>
        <v>5.4674905964535198E-2</v>
      </c>
      <c r="T79" s="85">
        <f t="shared" si="34"/>
        <v>4.4634462998612165E-2</v>
      </c>
      <c r="U79" s="86">
        <f t="shared" si="34"/>
        <v>6.2187852424681812E-2</v>
      </c>
      <c r="V79" s="85">
        <f t="shared" si="34"/>
        <v>4.3830315058298187E-2</v>
      </c>
      <c r="W79" s="86">
        <f t="shared" si="34"/>
        <v>6.5000618582209582E-2</v>
      </c>
      <c r="X79" s="85">
        <f t="shared" si="34"/>
        <v>4.8067889540883119E-2</v>
      </c>
      <c r="Y79" s="86">
        <f t="shared" si="34"/>
        <v>4.344851180294218E-2</v>
      </c>
      <c r="Z79" s="85">
        <f t="shared" si="34"/>
        <v>5.8559124124249802E-2</v>
      </c>
      <c r="AA79" s="85">
        <f t="shared" si="34"/>
        <v>5.7000847285702351E-2</v>
      </c>
      <c r="AB79" s="105">
        <f t="shared" si="34"/>
        <v>5.4486942368868835E-2</v>
      </c>
      <c r="AC79" s="106">
        <f t="shared" si="34"/>
        <v>5.5295232649257682E-2</v>
      </c>
      <c r="AD79" s="18"/>
      <c r="AE79" s="18"/>
    </row>
    <row r="80" spans="1:31">
      <c r="A80" s="90" t="s">
        <v>25</v>
      </c>
      <c r="B80" s="85">
        <f>B16/B31</f>
        <v>4.8669307853647169E-2</v>
      </c>
      <c r="C80" s="86">
        <f t="shared" ref="C80:AC80" si="35">C16/C31</f>
        <v>5.3990668688727012E-2</v>
      </c>
      <c r="D80" s="85">
        <f t="shared" si="35"/>
        <v>5.5514887387003969E-2</v>
      </c>
      <c r="E80" s="86">
        <f t="shared" si="35"/>
        <v>5.8369050304534174E-2</v>
      </c>
      <c r="F80" s="85">
        <f t="shared" si="35"/>
        <v>5.8279962459907388E-2</v>
      </c>
      <c r="G80" s="86">
        <f t="shared" si="35"/>
        <v>4.563216496786799E-2</v>
      </c>
      <c r="H80" s="85">
        <f t="shared" si="35"/>
        <v>5.5191214669649977E-2</v>
      </c>
      <c r="I80" s="86">
        <f t="shared" si="35"/>
        <v>5.9027161953558643E-2</v>
      </c>
      <c r="J80" s="85">
        <f t="shared" si="35"/>
        <v>6.0964937868269065E-2</v>
      </c>
      <c r="K80" s="86">
        <f t="shared" si="35"/>
        <v>5.3158416179836701E-2</v>
      </c>
      <c r="L80" s="85">
        <f t="shared" si="35"/>
        <v>4.5002708559046589E-2</v>
      </c>
      <c r="M80" s="86">
        <f t="shared" si="35"/>
        <v>5.7729472108803997E-2</v>
      </c>
      <c r="N80" s="85">
        <f t="shared" si="35"/>
        <v>5.0896211068058798E-2</v>
      </c>
      <c r="O80" s="86">
        <f t="shared" si="35"/>
        <v>5.3641461854040423E-2</v>
      </c>
      <c r="P80" s="85">
        <f t="shared" si="35"/>
        <v>5.1375080697224018E-2</v>
      </c>
      <c r="Q80" s="86">
        <f t="shared" si="35"/>
        <v>5.0323908026802346E-2</v>
      </c>
      <c r="R80" s="85">
        <f t="shared" si="35"/>
        <v>5.8725267779546043E-2</v>
      </c>
      <c r="S80" s="86">
        <f t="shared" si="35"/>
        <v>5.8472961750769381E-2</v>
      </c>
      <c r="T80" s="85">
        <f t="shared" si="35"/>
        <v>4.539553207682321E-2</v>
      </c>
      <c r="U80" s="86">
        <f t="shared" si="35"/>
        <v>5.0426937328822301E-2</v>
      </c>
      <c r="V80" s="85">
        <f t="shared" si="35"/>
        <v>4.8097246340858345E-2</v>
      </c>
      <c r="W80" s="86">
        <f t="shared" si="35"/>
        <v>6.1796362736607692E-2</v>
      </c>
      <c r="X80" s="85">
        <f t="shared" si="35"/>
        <v>4.5726870889741103E-2</v>
      </c>
      <c r="Y80" s="86">
        <f t="shared" si="35"/>
        <v>5.0822974873607783E-2</v>
      </c>
      <c r="Z80" s="85">
        <f t="shared" si="35"/>
        <v>6.374038453490026E-2</v>
      </c>
      <c r="AA80" s="85">
        <f t="shared" si="35"/>
        <v>6.2203897514230819E-2</v>
      </c>
      <c r="AB80" s="105">
        <f t="shared" si="35"/>
        <v>5.3407173330233183E-2</v>
      </c>
      <c r="AC80" s="106">
        <f t="shared" si="35"/>
        <v>5.6136208004179289E-2</v>
      </c>
      <c r="AD80" s="18"/>
      <c r="AE80" s="18"/>
    </row>
    <row r="81" spans="1:31">
      <c r="A81" s="91" t="s">
        <v>26</v>
      </c>
      <c r="B81" s="85">
        <f>B17/B31</f>
        <v>4.5164297366581216E-2</v>
      </c>
      <c r="C81" s="86">
        <f t="shared" ref="C81:AC81" si="36">C17/C31</f>
        <v>5.2184073788628396E-2</v>
      </c>
      <c r="D81" s="85">
        <f t="shared" si="36"/>
        <v>5.1412131220101805E-2</v>
      </c>
      <c r="E81" s="86">
        <f t="shared" si="36"/>
        <v>5.8918903676968191E-2</v>
      </c>
      <c r="F81" s="85">
        <f t="shared" si="36"/>
        <v>5.4928168476635418E-2</v>
      </c>
      <c r="G81" s="86">
        <f t="shared" si="36"/>
        <v>4.6091193710129236E-2</v>
      </c>
      <c r="H81" s="85">
        <f t="shared" si="36"/>
        <v>5.5531980557055785E-2</v>
      </c>
      <c r="I81" s="86">
        <f t="shared" si="36"/>
        <v>5.591355470161264E-2</v>
      </c>
      <c r="J81" s="85">
        <f t="shared" si="36"/>
        <v>6.1081617175193982E-2</v>
      </c>
      <c r="K81" s="86">
        <f t="shared" si="36"/>
        <v>4.7726418639609171E-2</v>
      </c>
      <c r="L81" s="85">
        <f t="shared" si="36"/>
        <v>4.726435536294691E-2</v>
      </c>
      <c r="M81" s="86">
        <f t="shared" si="36"/>
        <v>5.3690007410528762E-2</v>
      </c>
      <c r="N81" s="85">
        <f t="shared" si="36"/>
        <v>5.1354668875151589E-2</v>
      </c>
      <c r="O81" s="86">
        <f t="shared" si="36"/>
        <v>4.9237833565433403E-2</v>
      </c>
      <c r="P81" s="85">
        <f t="shared" si="36"/>
        <v>5.275661717236927E-2</v>
      </c>
      <c r="Q81" s="86">
        <f t="shared" si="36"/>
        <v>4.6306336363889124E-2</v>
      </c>
      <c r="R81" s="85">
        <f t="shared" si="36"/>
        <v>5.5384372284111562E-2</v>
      </c>
      <c r="S81" s="86">
        <f t="shared" si="36"/>
        <v>5.6274730106003618E-2</v>
      </c>
      <c r="T81" s="85">
        <f t="shared" si="36"/>
        <v>4.4231544074853385E-2</v>
      </c>
      <c r="U81" s="86">
        <f t="shared" si="36"/>
        <v>4.7258471618065623E-2</v>
      </c>
      <c r="V81" s="85">
        <f t="shared" si="36"/>
        <v>4.4763086082857853E-2</v>
      </c>
      <c r="W81" s="86">
        <f t="shared" si="36"/>
        <v>5.5363107757020906E-2</v>
      </c>
      <c r="X81" s="85">
        <f t="shared" si="36"/>
        <v>4.4925996088034624E-2</v>
      </c>
      <c r="Y81" s="86">
        <f t="shared" si="36"/>
        <v>4.6546546546546545E-2</v>
      </c>
      <c r="Z81" s="85">
        <f t="shared" si="36"/>
        <v>5.8207568490570773E-2</v>
      </c>
      <c r="AA81" s="85">
        <f t="shared" si="36"/>
        <v>5.776459777796341E-2</v>
      </c>
      <c r="AB81" s="105">
        <f t="shared" si="36"/>
        <v>5.171618103481683E-2</v>
      </c>
      <c r="AC81" s="106">
        <f t="shared" si="36"/>
        <v>5.2912616218734776E-2</v>
      </c>
      <c r="AD81" s="18"/>
      <c r="AE81" s="18"/>
    </row>
    <row r="82" spans="1:31">
      <c r="A82" s="90" t="s">
        <v>27</v>
      </c>
      <c r="B82" s="85">
        <f>B18/B31</f>
        <v>4.4623630855278491E-2</v>
      </c>
      <c r="C82" s="86">
        <f t="shared" ref="C82:AC82" si="37">C18/C31</f>
        <v>6.0048562596855863E-2</v>
      </c>
      <c r="D82" s="85">
        <f t="shared" si="37"/>
        <v>4.7649852743398988E-2</v>
      </c>
      <c r="E82" s="86">
        <f t="shared" si="37"/>
        <v>6.1245206406496729E-2</v>
      </c>
      <c r="F82" s="85">
        <f t="shared" si="37"/>
        <v>5.3195548817590213E-2</v>
      </c>
      <c r="G82" s="86">
        <f t="shared" si="37"/>
        <v>4.8468727195687483E-2</v>
      </c>
      <c r="H82" s="85">
        <f t="shared" si="37"/>
        <v>5.7846616773397114E-2</v>
      </c>
      <c r="I82" s="86">
        <f t="shared" si="37"/>
        <v>5.7273294577462476E-2</v>
      </c>
      <c r="J82" s="85">
        <f t="shared" si="37"/>
        <v>6.8169885070882674E-2</v>
      </c>
      <c r="K82" s="86">
        <f t="shared" si="37"/>
        <v>3.7887328755423458E-2</v>
      </c>
      <c r="L82" s="85">
        <f t="shared" si="37"/>
        <v>5.942578548212351E-2</v>
      </c>
      <c r="M82" s="86">
        <f t="shared" si="37"/>
        <v>4.7325670943462024E-2</v>
      </c>
      <c r="N82" s="85">
        <f t="shared" si="37"/>
        <v>5.9325919133958412E-2</v>
      </c>
      <c r="O82" s="86">
        <f t="shared" si="37"/>
        <v>4.6738680417027362E-2</v>
      </c>
      <c r="P82" s="85">
        <f t="shared" si="37"/>
        <v>5.7366042608134278E-2</v>
      </c>
      <c r="Q82" s="86">
        <f t="shared" si="37"/>
        <v>4.7182139183140098E-2</v>
      </c>
      <c r="R82" s="85">
        <f t="shared" si="37"/>
        <v>5.2980281944491475E-2</v>
      </c>
      <c r="S82" s="86">
        <f t="shared" si="37"/>
        <v>5.6274730106003618E-2</v>
      </c>
      <c r="T82" s="85">
        <f t="shared" si="37"/>
        <v>5.8915700407395799E-2</v>
      </c>
      <c r="U82" s="86">
        <f t="shared" si="37"/>
        <v>4.2156704795660811E-2</v>
      </c>
      <c r="V82" s="85">
        <f t="shared" si="37"/>
        <v>5.4061027040436617E-2</v>
      </c>
      <c r="W82" s="86">
        <f t="shared" si="37"/>
        <v>5.4237288135593219E-2</v>
      </c>
      <c r="X82" s="85">
        <f t="shared" si="37"/>
        <v>4.7759860770996011E-2</v>
      </c>
      <c r="Y82" s="86">
        <f t="shared" si="37"/>
        <v>4.4303797468354431E-2</v>
      </c>
      <c r="Z82" s="85">
        <f t="shared" si="37"/>
        <v>6.194075450535285E-2</v>
      </c>
      <c r="AA82" s="85">
        <f t="shared" si="37"/>
        <v>5.6845710466961824E-2</v>
      </c>
      <c r="AB82" s="105">
        <f t="shared" si="37"/>
        <v>5.5389685651578084E-2</v>
      </c>
      <c r="AC82" s="106">
        <f t="shared" si="37"/>
        <v>5.2974387755822409E-2</v>
      </c>
      <c r="AD82" s="18"/>
      <c r="AE82" s="18"/>
    </row>
    <row r="83" spans="1:31">
      <c r="A83" s="91" t="s">
        <v>28</v>
      </c>
      <c r="B83" s="85">
        <f>B19/B31</f>
        <v>4.6553250990445119E-2</v>
      </c>
      <c r="C83" s="86">
        <f t="shared" ref="C83:AC83" si="38">C19/C31</f>
        <v>6.9512467990950455E-2</v>
      </c>
      <c r="D83" s="85">
        <f t="shared" si="38"/>
        <v>4.7105088439080033E-2</v>
      </c>
      <c r="E83" s="86">
        <f t="shared" si="38"/>
        <v>8.0997631400857209E-2</v>
      </c>
      <c r="F83" s="85">
        <f t="shared" si="38"/>
        <v>5.3618390520095295E-2</v>
      </c>
      <c r="G83" s="86">
        <f t="shared" si="38"/>
        <v>6.5535180433605608E-2</v>
      </c>
      <c r="H83" s="85">
        <f t="shared" si="38"/>
        <v>6.1228557467273619E-2</v>
      </c>
      <c r="I83" s="86">
        <f t="shared" si="38"/>
        <v>6.5753604624429335E-2</v>
      </c>
      <c r="J83" s="85">
        <f t="shared" si="38"/>
        <v>7.3187095268654107E-2</v>
      </c>
      <c r="K83" s="86">
        <f t="shared" si="38"/>
        <v>3.4949267192784669E-2</v>
      </c>
      <c r="L83" s="85">
        <f t="shared" si="38"/>
        <v>8.3234019501625137E-2</v>
      </c>
      <c r="M83" s="86">
        <f t="shared" si="38"/>
        <v>4.1484430624373375E-2</v>
      </c>
      <c r="N83" s="85">
        <f t="shared" si="38"/>
        <v>6.4827412819071839E-2</v>
      </c>
      <c r="O83" s="86">
        <f t="shared" si="38"/>
        <v>4.7145169182129548E-2</v>
      </c>
      <c r="P83" s="85">
        <f t="shared" si="38"/>
        <v>6.8818592640413165E-2</v>
      </c>
      <c r="Q83" s="86">
        <f t="shared" si="38"/>
        <v>5.2033808769149495E-2</v>
      </c>
      <c r="R83" s="85">
        <f t="shared" si="38"/>
        <v>5.5203783338412395E-2</v>
      </c>
      <c r="S83" s="86">
        <f t="shared" si="38"/>
        <v>6.526305505349031E-2</v>
      </c>
      <c r="T83" s="85">
        <f t="shared" si="38"/>
        <v>9.8133142319917627E-2</v>
      </c>
      <c r="U83" s="86">
        <f t="shared" si="38"/>
        <v>3.1362440255625366E-2</v>
      </c>
      <c r="V83" s="85">
        <f t="shared" si="38"/>
        <v>6.9580749193748445E-2</v>
      </c>
      <c r="W83" s="86">
        <f t="shared" si="38"/>
        <v>5.9124087591240874E-2</v>
      </c>
      <c r="X83" s="85">
        <f t="shared" si="38"/>
        <v>6.4701443114786927E-2</v>
      </c>
      <c r="Y83" s="86">
        <f t="shared" si="38"/>
        <v>4.9663587638271181E-2</v>
      </c>
      <c r="Z83" s="85">
        <f t="shared" si="38"/>
        <v>6.5079644091772762E-2</v>
      </c>
      <c r="AA83" s="85">
        <f t="shared" si="38"/>
        <v>6.2156163108464502E-2</v>
      </c>
      <c r="AB83" s="105">
        <f t="shared" si="38"/>
        <v>6.2800987821332574E-2</v>
      </c>
      <c r="AC83" s="106">
        <f t="shared" si="38"/>
        <v>5.9417159074062309E-2</v>
      </c>
      <c r="AD83" s="18"/>
      <c r="AE83" s="18"/>
    </row>
    <row r="84" spans="1:31">
      <c r="A84" s="90" t="s">
        <v>29</v>
      </c>
      <c r="B84" s="85">
        <f>B20/B31</f>
        <v>5.5697972500582615E-2</v>
      </c>
      <c r="C84" s="86">
        <f t="shared" ref="C84:AC84" si="39">C20/C31</f>
        <v>7.5338322187140025E-2</v>
      </c>
      <c r="D84" s="85">
        <f t="shared" si="39"/>
        <v>6.2103130692361383E-2</v>
      </c>
      <c r="E84" s="86">
        <f t="shared" si="39"/>
        <v>7.9207083239341308E-2</v>
      </c>
      <c r="F84" s="85">
        <f t="shared" si="39"/>
        <v>6.1848333900560007E-2</v>
      </c>
      <c r="G84" s="86">
        <f t="shared" si="39"/>
        <v>8.5944304512605638E-2</v>
      </c>
      <c r="H84" s="85">
        <f t="shared" si="39"/>
        <v>6.9548388756011631E-2</v>
      </c>
      <c r="I84" s="86">
        <f t="shared" si="39"/>
        <v>7.2920156337241762E-2</v>
      </c>
      <c r="J84" s="85">
        <f t="shared" si="39"/>
        <v>8.8209556035237155E-2</v>
      </c>
      <c r="K84" s="86">
        <f t="shared" si="39"/>
        <v>3.4231833555396128E-2</v>
      </c>
      <c r="L84" s="85">
        <f t="shared" si="39"/>
        <v>9.2713976164680384E-2</v>
      </c>
      <c r="M84" s="86">
        <f t="shared" si="39"/>
        <v>4.1179291204719491E-2</v>
      </c>
      <c r="N84" s="85">
        <f t="shared" si="39"/>
        <v>7.1053565618622264E-2</v>
      </c>
      <c r="O84" s="86">
        <f t="shared" si="39"/>
        <v>5.6230945839135835E-2</v>
      </c>
      <c r="P84" s="85">
        <f t="shared" si="39"/>
        <v>7.7792123950936085E-2</v>
      </c>
      <c r="Q84" s="86">
        <f t="shared" si="39"/>
        <v>6.690855506436455E-2</v>
      </c>
      <c r="R84" s="85">
        <f t="shared" si="39"/>
        <v>6.2957821194370142E-2</v>
      </c>
      <c r="S84" s="86">
        <f t="shared" si="39"/>
        <v>7.6168726491133792E-2</v>
      </c>
      <c r="T84" s="85">
        <f t="shared" si="39"/>
        <v>0.14778170748086136</v>
      </c>
      <c r="U84" s="86">
        <f t="shared" si="39"/>
        <v>3.377906664518554E-2</v>
      </c>
      <c r="V84" s="85">
        <f t="shared" si="39"/>
        <v>8.2441081617464648E-2</v>
      </c>
      <c r="W84" s="86">
        <f t="shared" si="39"/>
        <v>5.6402325869108004E-2</v>
      </c>
      <c r="X84" s="85">
        <f t="shared" si="39"/>
        <v>8.6417471391827996E-2</v>
      </c>
      <c r="Y84" s="86">
        <f t="shared" si="39"/>
        <v>6.2169764701410273E-2</v>
      </c>
      <c r="Z84" s="85">
        <f t="shared" si="39"/>
        <v>6.9708459935213324E-2</v>
      </c>
      <c r="AA84" s="85">
        <f t="shared" si="39"/>
        <v>7.1213766602623005E-2</v>
      </c>
      <c r="AB84" s="105">
        <f t="shared" si="39"/>
        <v>7.3159196355911602E-2</v>
      </c>
      <c r="AC84" s="106">
        <f t="shared" si="39"/>
        <v>6.6944462093455046E-2</v>
      </c>
      <c r="AD84" s="18"/>
      <c r="AE84" s="18"/>
    </row>
    <row r="85" spans="1:31">
      <c r="A85" s="91" t="s">
        <v>30</v>
      </c>
      <c r="B85" s="85">
        <f>B21/B31</f>
        <v>6.8729899790258675E-2</v>
      </c>
      <c r="C85" s="86">
        <f t="shared" ref="C85:AC85" si="40">C21/C31</f>
        <v>8.3575731960984181E-2</v>
      </c>
      <c r="D85" s="85">
        <f t="shared" si="40"/>
        <v>6.4997191059055853E-2</v>
      </c>
      <c r="E85" s="86">
        <f t="shared" si="40"/>
        <v>7.2637040378975865E-2</v>
      </c>
      <c r="F85" s="85">
        <f t="shared" si="40"/>
        <v>6.1807081051535123E-2</v>
      </c>
      <c r="G85" s="86">
        <f t="shared" si="40"/>
        <v>9.7596572585391117E-2</v>
      </c>
      <c r="H85" s="85">
        <f t="shared" si="40"/>
        <v>7.5868631535632544E-2</v>
      </c>
      <c r="I85" s="86">
        <f t="shared" si="40"/>
        <v>8.0270634216835807E-2</v>
      </c>
      <c r="J85" s="85">
        <f t="shared" si="40"/>
        <v>8.8851292223324191E-2</v>
      </c>
      <c r="K85" s="86">
        <f t="shared" si="40"/>
        <v>3.8228963820846569E-2</v>
      </c>
      <c r="L85" s="85">
        <f t="shared" si="40"/>
        <v>8.2760021668472378E-2</v>
      </c>
      <c r="M85" s="86">
        <f t="shared" si="40"/>
        <v>4.1382717484488747E-2</v>
      </c>
      <c r="N85" s="85">
        <f t="shared" si="40"/>
        <v>7.2724718270283067E-2</v>
      </c>
      <c r="O85" s="86">
        <f t="shared" si="40"/>
        <v>6.4420941698972486E-2</v>
      </c>
      <c r="P85" s="85">
        <f t="shared" si="40"/>
        <v>7.6074887023886373E-2</v>
      </c>
      <c r="Q85" s="86">
        <f t="shared" si="40"/>
        <v>8.1102121389051068E-2</v>
      </c>
      <c r="R85" s="85">
        <f t="shared" si="40"/>
        <v>6.442510637817582E-2</v>
      </c>
      <c r="S85" s="86">
        <f t="shared" si="40"/>
        <v>8.3312979336622545E-2</v>
      </c>
      <c r="T85" s="85">
        <f t="shared" si="40"/>
        <v>0.13000850606616823</v>
      </c>
      <c r="U85" s="86">
        <f t="shared" si="40"/>
        <v>2.6475484667848128E-2</v>
      </c>
      <c r="V85" s="85">
        <f t="shared" si="40"/>
        <v>8.8107169436864308E-2</v>
      </c>
      <c r="W85" s="86">
        <f t="shared" si="40"/>
        <v>5.3470246195719412E-2</v>
      </c>
      <c r="X85" s="85">
        <f t="shared" si="40"/>
        <v>9.4210599269971815E-2</v>
      </c>
      <c r="Y85" s="86">
        <f t="shared" si="40"/>
        <v>7.7146767020184748E-2</v>
      </c>
      <c r="Z85" s="85">
        <f t="shared" si="40"/>
        <v>6.8611941173023966E-2</v>
      </c>
      <c r="AA85" s="85">
        <f t="shared" si="40"/>
        <v>8.1273792617874152E-2</v>
      </c>
      <c r="AB85" s="105">
        <f t="shared" si="40"/>
        <v>7.5454366106877765E-2</v>
      </c>
      <c r="AC85" s="106">
        <f t="shared" si="40"/>
        <v>7.361843545050864E-2</v>
      </c>
      <c r="AD85" s="18"/>
      <c r="AE85" s="18"/>
    </row>
    <row r="86" spans="1:31">
      <c r="A86" s="90" t="s">
        <v>31</v>
      </c>
      <c r="B86" s="85">
        <f>B22/B31</f>
        <v>8.2908412957352601E-2</v>
      </c>
      <c r="C86" s="86">
        <f t="shared" ref="C86:AC86" si="41">C22/C31</f>
        <v>8.5523208114760219E-2</v>
      </c>
      <c r="D86" s="85">
        <f t="shared" si="41"/>
        <v>5.5140361927784681E-2</v>
      </c>
      <c r="E86" s="86">
        <f t="shared" si="41"/>
        <v>7.8727723889014209E-2</v>
      </c>
      <c r="F86" s="85">
        <f t="shared" si="41"/>
        <v>4.4986231861637943E-2</v>
      </c>
      <c r="G86" s="86">
        <f t="shared" si="41"/>
        <v>0.10883689178691651</v>
      </c>
      <c r="H86" s="85">
        <f t="shared" si="41"/>
        <v>7.1175063652495943E-2</v>
      </c>
      <c r="I86" s="86">
        <f t="shared" si="41"/>
        <v>8.7995533221663869E-2</v>
      </c>
      <c r="J86" s="85">
        <f t="shared" si="41"/>
        <v>8.1442156233591967E-2</v>
      </c>
      <c r="K86" s="86">
        <f t="shared" si="41"/>
        <v>4.1167025383485358E-2</v>
      </c>
      <c r="L86" s="85">
        <f t="shared" si="41"/>
        <v>9.1102383531960998E-2</v>
      </c>
      <c r="M86" s="86">
        <f t="shared" si="41"/>
        <v>3.6587669461356269E-2</v>
      </c>
      <c r="N86" s="85">
        <f t="shared" si="41"/>
        <v>7.857375255109586E-2</v>
      </c>
      <c r="O86" s="86">
        <f t="shared" si="41"/>
        <v>5.9528021378298018E-2</v>
      </c>
      <c r="P86" s="85">
        <f t="shared" si="41"/>
        <v>6.5397030342156229E-2</v>
      </c>
      <c r="Q86" s="86">
        <f t="shared" si="41"/>
        <v>8.5161397948119111E-2</v>
      </c>
      <c r="R86" s="85">
        <f t="shared" si="41"/>
        <v>5.9030011625413381E-2</v>
      </c>
      <c r="S86" s="86">
        <f t="shared" si="41"/>
        <v>8.7868203800498271E-2</v>
      </c>
      <c r="T86" s="85">
        <f t="shared" si="41"/>
        <v>8.8955544612078608E-2</v>
      </c>
      <c r="U86" s="86">
        <f t="shared" si="41"/>
        <v>2.9751355995918587E-2</v>
      </c>
      <c r="V86" s="85">
        <f t="shared" si="41"/>
        <v>0.11069213594641528</v>
      </c>
      <c r="W86" s="86">
        <f t="shared" si="41"/>
        <v>4.6999876283558083E-2</v>
      </c>
      <c r="X86" s="85">
        <f t="shared" si="41"/>
        <v>8.5786012413559432E-2</v>
      </c>
      <c r="Y86" s="86">
        <f t="shared" si="41"/>
        <v>7.9788649408902568E-2</v>
      </c>
      <c r="Z86" s="85">
        <f t="shared" si="41"/>
        <v>5.5545790121286694E-2</v>
      </c>
      <c r="AA86" s="85">
        <f t="shared" si="41"/>
        <v>8.4788238242419184E-2</v>
      </c>
      <c r="AB86" s="105">
        <f t="shared" si="41"/>
        <v>7.3411083749916325E-2</v>
      </c>
      <c r="AC86" s="106">
        <f t="shared" si="41"/>
        <v>7.6120182702557701E-2</v>
      </c>
      <c r="AD86" s="18"/>
      <c r="AE86" s="18"/>
    </row>
    <row r="87" spans="1:31">
      <c r="A87" s="91" t="s">
        <v>32</v>
      </c>
      <c r="B87" s="85">
        <f>B23/B31</f>
        <v>7.2318806804940572E-2</v>
      </c>
      <c r="C87" s="86">
        <f t="shared" ref="C87:AC87" si="42">C23/C31</f>
        <v>8.1578533011792589E-2</v>
      </c>
      <c r="D87" s="85">
        <f t="shared" si="42"/>
        <v>3.6584327811920121E-2</v>
      </c>
      <c r="E87" s="86">
        <f t="shared" si="42"/>
        <v>8.0264493570945186E-2</v>
      </c>
      <c r="F87" s="85">
        <f t="shared" si="42"/>
        <v>3.4157358992605427E-2</v>
      </c>
      <c r="G87" s="86">
        <f t="shared" si="42"/>
        <v>0.11257974153150821</v>
      </c>
      <c r="H87" s="85">
        <f t="shared" si="42"/>
        <v>6.473908906205797E-2</v>
      </c>
      <c r="I87" s="86">
        <f t="shared" si="42"/>
        <v>8.6438729595690877E-2</v>
      </c>
      <c r="J87" s="85">
        <f t="shared" si="42"/>
        <v>7.000758415495012E-2</v>
      </c>
      <c r="K87" s="86">
        <f t="shared" si="42"/>
        <v>3.9185542004031293E-2</v>
      </c>
      <c r="L87" s="85">
        <f t="shared" si="42"/>
        <v>9.4894366197183097E-2</v>
      </c>
      <c r="M87" s="86">
        <f t="shared" si="42"/>
        <v>3.2025108615102951E-2</v>
      </c>
      <c r="N87" s="85">
        <f t="shared" si="42"/>
        <v>8.8068265846372271E-2</v>
      </c>
      <c r="O87" s="86">
        <f t="shared" si="42"/>
        <v>5.7345026158304793E-2</v>
      </c>
      <c r="P87" s="85">
        <f t="shared" si="42"/>
        <v>5.8153647514525501E-2</v>
      </c>
      <c r="Q87" s="86">
        <f t="shared" si="42"/>
        <v>8.4132677176300491E-2</v>
      </c>
      <c r="R87" s="85">
        <f t="shared" si="42"/>
        <v>4.550841431618867E-2</v>
      </c>
      <c r="S87" s="86">
        <f t="shared" si="42"/>
        <v>8.8320062527477899E-2</v>
      </c>
      <c r="T87" s="85">
        <f t="shared" si="42"/>
        <v>5.779648117473251E-2</v>
      </c>
      <c r="U87" s="86">
        <f t="shared" si="42"/>
        <v>2.5132914451425809E-2</v>
      </c>
      <c r="V87" s="85">
        <f t="shared" si="42"/>
        <v>0.11741007194244604</v>
      </c>
      <c r="W87" s="86">
        <f t="shared" si="42"/>
        <v>4.1828529011505626E-2</v>
      </c>
      <c r="X87" s="85">
        <f t="shared" si="42"/>
        <v>5.4721310970444637E-2</v>
      </c>
      <c r="Y87" s="86">
        <f t="shared" si="42"/>
        <v>7.0931691184855747E-2</v>
      </c>
      <c r="Z87" s="85">
        <f t="shared" si="42"/>
        <v>4.3057194753450684E-2</v>
      </c>
      <c r="AA87" s="85">
        <f t="shared" si="42"/>
        <v>8.1709369070491783E-2</v>
      </c>
      <c r="AB87" s="105">
        <f t="shared" si="42"/>
        <v>6.6020038258700689E-2</v>
      </c>
      <c r="AC87" s="106">
        <f t="shared" si="42"/>
        <v>7.3939647443364329E-2</v>
      </c>
      <c r="AD87" s="18"/>
      <c r="AE87" s="18"/>
    </row>
    <row r="88" spans="1:31">
      <c r="A88" s="90" t="s">
        <v>33</v>
      </c>
      <c r="B88" s="85">
        <f>B24/B31</f>
        <v>3.9925425308785831E-2</v>
      </c>
      <c r="C88" s="86">
        <f t="shared" ref="C88:AC88" si="43">C24/C31</f>
        <v>6.2029187280908935E-2</v>
      </c>
      <c r="D88" s="85">
        <f t="shared" si="43"/>
        <v>2.0088183721761632E-2</v>
      </c>
      <c r="E88" s="86">
        <f t="shared" si="43"/>
        <v>6.8407399052560339E-2</v>
      </c>
      <c r="F88" s="85">
        <f t="shared" si="43"/>
        <v>2.0667677361467775E-2</v>
      </c>
      <c r="G88" s="86">
        <f t="shared" si="43"/>
        <v>7.7740636990654644E-2</v>
      </c>
      <c r="H88" s="85">
        <f t="shared" si="43"/>
        <v>2.6817632384332483E-2</v>
      </c>
      <c r="I88" s="86">
        <f t="shared" si="43"/>
        <v>6.2659703747495646E-2</v>
      </c>
      <c r="J88" s="85">
        <f t="shared" si="43"/>
        <v>3.9145907473309607E-2</v>
      </c>
      <c r="K88" s="86">
        <f t="shared" si="43"/>
        <v>3.7033241091865669E-2</v>
      </c>
      <c r="L88" s="85">
        <f t="shared" si="43"/>
        <v>9.5828819068255688E-2</v>
      </c>
      <c r="M88" s="86">
        <f t="shared" si="43"/>
        <v>2.5544528559596633E-2</v>
      </c>
      <c r="N88" s="85">
        <f t="shared" si="43"/>
        <v>5.3698719275932442E-2</v>
      </c>
      <c r="O88" s="86">
        <f t="shared" si="43"/>
        <v>3.9150890135119874E-2</v>
      </c>
      <c r="P88" s="85">
        <f t="shared" si="43"/>
        <v>2.9774047772756617E-2</v>
      </c>
      <c r="Q88" s="86">
        <f t="shared" si="43"/>
        <v>5.567603636666945E-2</v>
      </c>
      <c r="R88" s="85">
        <f t="shared" si="43"/>
        <v>3.1332182078804498E-2</v>
      </c>
      <c r="S88" s="86">
        <f t="shared" si="43"/>
        <v>5.8875970885643107E-2</v>
      </c>
      <c r="T88" s="85">
        <f t="shared" si="43"/>
        <v>3.2860276670994316E-2</v>
      </c>
      <c r="U88" s="86">
        <f t="shared" si="43"/>
        <v>1.7453412813490145E-2</v>
      </c>
      <c r="V88" s="85">
        <f t="shared" si="43"/>
        <v>8.0585462664351279E-2</v>
      </c>
      <c r="W88" s="86">
        <f t="shared" si="43"/>
        <v>3.0632191018186317E-2</v>
      </c>
      <c r="X88" s="85">
        <f t="shared" si="43"/>
        <v>2.5735803724067828E-2</v>
      </c>
      <c r="Y88" s="86">
        <f t="shared" si="43"/>
        <v>4.1091724636028434E-2</v>
      </c>
      <c r="Z88" s="85">
        <f t="shared" si="43"/>
        <v>3.1874377453565361E-2</v>
      </c>
      <c r="AA88" s="85">
        <f t="shared" si="43"/>
        <v>6.3015382412258195E-2</v>
      </c>
      <c r="AB88" s="105">
        <f t="shared" si="43"/>
        <v>4.1159809340618692E-2</v>
      </c>
      <c r="AC88" s="106">
        <f t="shared" si="43"/>
        <v>5.371829355246345E-2</v>
      </c>
      <c r="AD88" s="18"/>
      <c r="AE88" s="18"/>
    </row>
    <row r="89" spans="1:31">
      <c r="A89" s="91" t="s">
        <v>34</v>
      </c>
      <c r="B89" s="85">
        <f>B25/B31</f>
        <v>1.4262409694709858E-3</v>
      </c>
      <c r="C89" s="86">
        <f t="shared" ref="C89:AC89" si="44">C25/C31</f>
        <v>3.3471728447239973E-2</v>
      </c>
      <c r="D89" s="85">
        <f t="shared" si="44"/>
        <v>2.4684632539452851E-3</v>
      </c>
      <c r="E89" s="86">
        <f t="shared" si="44"/>
        <v>3.5641777577261446E-2</v>
      </c>
      <c r="F89" s="85">
        <f t="shared" si="44"/>
        <v>3.5786846529088415E-3</v>
      </c>
      <c r="G89" s="86">
        <f t="shared" si="44"/>
        <v>3.2873519926555399E-2</v>
      </c>
      <c r="H89" s="85">
        <f t="shared" si="44"/>
        <v>4.7835815137720851E-3</v>
      </c>
      <c r="I89" s="86">
        <f t="shared" si="44"/>
        <v>2.1138371596544817E-2</v>
      </c>
      <c r="J89" s="85">
        <f t="shared" si="44"/>
        <v>6.504871361064115E-3</v>
      </c>
      <c r="K89" s="86">
        <f t="shared" si="44"/>
        <v>1.5681049502920978E-2</v>
      </c>
      <c r="L89" s="85">
        <f t="shared" si="44"/>
        <v>2.4756229685807152E-2</v>
      </c>
      <c r="M89" s="86">
        <f t="shared" si="44"/>
        <v>9.7354005318144171E-3</v>
      </c>
      <c r="N89" s="85">
        <f t="shared" si="44"/>
        <v>1.4589310538613979E-2</v>
      </c>
      <c r="O89" s="86">
        <f t="shared" si="44"/>
        <v>1.4663705822575182E-2</v>
      </c>
      <c r="P89" s="85">
        <f t="shared" si="44"/>
        <v>1.0251775338928341E-2</v>
      </c>
      <c r="Q89" s="86">
        <f t="shared" si="44"/>
        <v>2.0713431756888258E-2</v>
      </c>
      <c r="R89" s="85">
        <f t="shared" si="44"/>
        <v>8.8940055756836986E-3</v>
      </c>
      <c r="S89" s="86">
        <f t="shared" si="44"/>
        <v>2.448585804308534E-2</v>
      </c>
      <c r="T89" s="85">
        <f t="shared" si="44"/>
        <v>1.5713838026592649E-2</v>
      </c>
      <c r="U89" s="86">
        <f t="shared" si="44"/>
        <v>8.1091241071908054E-3</v>
      </c>
      <c r="V89" s="85">
        <f t="shared" si="44"/>
        <v>1.8238650458943191E-2</v>
      </c>
      <c r="W89" s="86">
        <f t="shared" si="44"/>
        <v>1.1790176914511938E-2</v>
      </c>
      <c r="X89" s="85">
        <f t="shared" si="44"/>
        <v>7.9471422630873721E-3</v>
      </c>
      <c r="Y89" s="86">
        <f t="shared" si="44"/>
        <v>2.3852966890941574E-2</v>
      </c>
      <c r="Z89" s="85">
        <f t="shared" si="44"/>
        <v>1.5979040587934947E-2</v>
      </c>
      <c r="AA89" s="85">
        <f t="shared" si="44"/>
        <v>2.7035574065897346E-2</v>
      </c>
      <c r="AB89" s="105">
        <f t="shared" si="44"/>
        <v>1.0224338311191903E-2</v>
      </c>
      <c r="AC89" s="106">
        <f t="shared" si="44"/>
        <v>2.2979011796598683E-2</v>
      </c>
      <c r="AD89" s="18"/>
      <c r="AE89" s="18"/>
    </row>
    <row r="90" spans="1:31">
      <c r="A90" s="90" t="s">
        <v>35</v>
      </c>
      <c r="B90" s="85">
        <f>B26/B31</f>
        <v>9.3218364017711486E-6</v>
      </c>
      <c r="C90" s="86">
        <f t="shared" ref="C90:AC90" si="45">C26/C31</f>
        <v>7.5247163728878168E-3</v>
      </c>
      <c r="D90" s="85">
        <f t="shared" si="45"/>
        <v>5.1071653529902456E-5</v>
      </c>
      <c r="E90" s="86">
        <f t="shared" si="45"/>
        <v>9.0091360252650583E-3</v>
      </c>
      <c r="F90" s="85">
        <f t="shared" si="45"/>
        <v>1.134453348184359E-4</v>
      </c>
      <c r="G90" s="86">
        <f t="shared" si="45"/>
        <v>3.5309903250865093E-3</v>
      </c>
      <c r="H90" s="85">
        <f t="shared" si="45"/>
        <v>9.5157266671810307E-4</v>
      </c>
      <c r="I90" s="86">
        <f t="shared" si="45"/>
        <v>2.7785988767366245E-3</v>
      </c>
      <c r="J90" s="85">
        <f t="shared" si="45"/>
        <v>9.6260428213056418E-4</v>
      </c>
      <c r="K90" s="86">
        <f t="shared" si="45"/>
        <v>1.5373577944040177E-3</v>
      </c>
      <c r="L90" s="85">
        <f t="shared" si="45"/>
        <v>2.3293607800650056E-3</v>
      </c>
      <c r="M90" s="86">
        <f t="shared" si="45"/>
        <v>5.8121794219787568E-4</v>
      </c>
      <c r="N90" s="85">
        <f t="shared" si="45"/>
        <v>8.1339288355171695E-4</v>
      </c>
      <c r="O90" s="86">
        <f t="shared" si="45"/>
        <v>1.7012307576498927E-3</v>
      </c>
      <c r="P90" s="85">
        <f t="shared" si="45"/>
        <v>7.7469335054874109E-4</v>
      </c>
      <c r="Q90" s="86">
        <f t="shared" si="45"/>
        <v>1.1260321961798316E-3</v>
      </c>
      <c r="R90" s="85">
        <f t="shared" si="45"/>
        <v>7.6750301922143586E-4</v>
      </c>
      <c r="S90" s="86">
        <f t="shared" si="45"/>
        <v>1.4777001612036539E-3</v>
      </c>
      <c r="T90" s="85">
        <f t="shared" si="45"/>
        <v>1.4326006178090164E-3</v>
      </c>
      <c r="U90" s="86">
        <f t="shared" si="45"/>
        <v>4.2962246925514207E-4</v>
      </c>
      <c r="V90" s="85">
        <f t="shared" si="45"/>
        <v>5.8546266435127758E-4</v>
      </c>
      <c r="W90" s="86">
        <f t="shared" si="45"/>
        <v>4.4537919089446986E-4</v>
      </c>
      <c r="X90" s="85">
        <f t="shared" si="45"/>
        <v>2.7722589289839669E-4</v>
      </c>
      <c r="Y90" s="86">
        <f t="shared" si="45"/>
        <v>1.995666552628578E-3</v>
      </c>
      <c r="Z90" s="85">
        <f t="shared" si="45"/>
        <v>3.9340749483129516E-4</v>
      </c>
      <c r="AA90" s="85">
        <f t="shared" si="45"/>
        <v>2.6194255164266023E-3</v>
      </c>
      <c r="AB90" s="105">
        <f t="shared" si="45"/>
        <v>6.7111256724336553E-4</v>
      </c>
      <c r="AC90" s="106">
        <f t="shared" si="45"/>
        <v>2.9747407360343381E-3</v>
      </c>
      <c r="AD90" s="18"/>
      <c r="AE90" s="18"/>
    </row>
    <row r="91" spans="1:31">
      <c r="A91" s="91" t="s">
        <v>36</v>
      </c>
      <c r="B91" s="85">
        <f>B27/B31</f>
        <v>0</v>
      </c>
      <c r="C91" s="86">
        <f t="shared" ref="C91:AC91" si="46">C27/C31</f>
        <v>2.7347537478557044E-4</v>
      </c>
      <c r="D91" s="85">
        <f t="shared" si="46"/>
        <v>0</v>
      </c>
      <c r="E91" s="86">
        <f t="shared" si="46"/>
        <v>4.5116174148432213E-4</v>
      </c>
      <c r="F91" s="85">
        <f t="shared" si="46"/>
        <v>0</v>
      </c>
      <c r="G91" s="86">
        <f t="shared" si="46"/>
        <v>1.1769967750288365E-5</v>
      </c>
      <c r="H91" s="85">
        <f t="shared" si="46"/>
        <v>0</v>
      </c>
      <c r="I91" s="86">
        <f t="shared" si="46"/>
        <v>0</v>
      </c>
      <c r="J91" s="85">
        <f t="shared" si="46"/>
        <v>0</v>
      </c>
      <c r="K91" s="86">
        <f t="shared" si="46"/>
        <v>0</v>
      </c>
      <c r="L91" s="85">
        <f t="shared" si="46"/>
        <v>0</v>
      </c>
      <c r="M91" s="86">
        <f t="shared" si="46"/>
        <v>0</v>
      </c>
      <c r="N91" s="85">
        <f t="shared" si="46"/>
        <v>0</v>
      </c>
      <c r="O91" s="86">
        <f t="shared" si="46"/>
        <v>0</v>
      </c>
      <c r="P91" s="85">
        <f t="shared" si="46"/>
        <v>0</v>
      </c>
      <c r="Q91" s="86">
        <f t="shared" si="46"/>
        <v>0</v>
      </c>
      <c r="R91" s="85">
        <f t="shared" si="46"/>
        <v>0</v>
      </c>
      <c r="S91" s="86">
        <f t="shared" si="46"/>
        <v>0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0</v>
      </c>
      <c r="AC91" s="106">
        <f t="shared" si="46"/>
        <v>5.8241734968337675E-5</v>
      </c>
      <c r="AD91" s="18"/>
      <c r="AE91" s="18"/>
    </row>
    <row r="92" spans="1:31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1.7023884509967483E-5</v>
      </c>
      <c r="E92" s="86">
        <f t="shared" si="47"/>
        <v>1.4098804421385067E-5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0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8.8072515386268439E-7</v>
      </c>
      <c r="AC92" s="106">
        <f t="shared" si="47"/>
        <v>8.8245052982329806E-7</v>
      </c>
      <c r="AD92" s="18"/>
      <c r="AE92" s="18"/>
    </row>
    <row r="93" spans="1:31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4" thickBot="1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0</v>
      </c>
      <c r="AC94" s="108">
        <f t="shared" si="49"/>
        <v>0</v>
      </c>
      <c r="AD94" s="18"/>
      <c r="AE94" s="18"/>
    </row>
    <row r="95" spans="1:31" ht="15" thickTop="1" thickBot="1">
      <c r="A95" s="9" t="s">
        <v>13</v>
      </c>
      <c r="B95" s="81">
        <f>SUM(B71:B94)</f>
        <v>1.0000000000000002</v>
      </c>
      <c r="C95" s="82">
        <f t="shared" ref="C95:AC95" si="50">SUM(C71:C94)</f>
        <v>1</v>
      </c>
      <c r="D95" s="81">
        <f t="shared" si="50"/>
        <v>0.99999999999999989</v>
      </c>
      <c r="E95" s="82">
        <f t="shared" si="50"/>
        <v>1</v>
      </c>
      <c r="F95" s="81">
        <f t="shared" si="50"/>
        <v>1.0000000000000002</v>
      </c>
      <c r="G95" s="82">
        <f t="shared" si="50"/>
        <v>0.99999999999999989</v>
      </c>
      <c r="H95" s="81">
        <f t="shared" si="50"/>
        <v>0.99999999999999989</v>
      </c>
      <c r="I95" s="82">
        <f t="shared" si="50"/>
        <v>1</v>
      </c>
      <c r="J95" s="81">
        <f t="shared" si="50"/>
        <v>1</v>
      </c>
      <c r="K95" s="81">
        <f t="shared" si="50"/>
        <v>1.0000000000000002</v>
      </c>
      <c r="L95" s="81">
        <f t="shared" si="50"/>
        <v>0.99999999999999989</v>
      </c>
      <c r="M95" s="82">
        <f t="shared" si="50"/>
        <v>1</v>
      </c>
      <c r="N95" s="81">
        <f t="shared" si="50"/>
        <v>1</v>
      </c>
      <c r="O95" s="82">
        <f t="shared" si="50"/>
        <v>1</v>
      </c>
      <c r="P95" s="81">
        <f t="shared" si="50"/>
        <v>0.99999999999999978</v>
      </c>
      <c r="Q95" s="82">
        <f t="shared" si="50"/>
        <v>0.99999999999999978</v>
      </c>
      <c r="R95" s="81">
        <f t="shared" si="50"/>
        <v>0.99999999999999989</v>
      </c>
      <c r="S95" s="82">
        <f t="shared" si="50"/>
        <v>1</v>
      </c>
      <c r="T95" s="81">
        <f t="shared" si="50"/>
        <v>1</v>
      </c>
      <c r="U95" s="82">
        <f t="shared" si="50"/>
        <v>1</v>
      </c>
      <c r="V95" s="81">
        <f t="shared" si="50"/>
        <v>1</v>
      </c>
      <c r="W95" s="82">
        <f t="shared" si="50"/>
        <v>1</v>
      </c>
      <c r="X95" s="81">
        <f t="shared" si="50"/>
        <v>0.99999999999999989</v>
      </c>
      <c r="Y95" s="82">
        <f t="shared" si="50"/>
        <v>1</v>
      </c>
      <c r="Z95" s="81">
        <f t="shared" si="50"/>
        <v>1</v>
      </c>
      <c r="AA95" s="81">
        <f t="shared" si="50"/>
        <v>1</v>
      </c>
      <c r="AB95" s="81">
        <f t="shared" si="50"/>
        <v>1</v>
      </c>
      <c r="AC95" s="83">
        <f t="shared" si="50"/>
        <v>1.0000000000000002</v>
      </c>
      <c r="AD95" s="84"/>
    </row>
    <row r="96" spans="1:31" ht="14" thickTop="1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D96"/>
  <sheetViews>
    <sheetView topLeftCell="S1" zoomScale="90" zoomScaleNormal="90" zoomScalePageLayoutView="90" workbookViewId="0">
      <selection activeCell="AH21" sqref="AH21"/>
    </sheetView>
  </sheetViews>
  <sheetFormatPr baseColWidth="10" defaultColWidth="8.83203125" defaultRowHeight="13"/>
  <cols>
    <col min="1" max="1" width="12" style="280" customWidth="1"/>
    <col min="2" max="2" width="9.33203125" style="272" customWidth="1"/>
    <col min="3" max="3" width="8.5" style="272" customWidth="1"/>
    <col min="4" max="4" width="7.6640625" style="272" customWidth="1"/>
    <col min="5" max="5" width="8" style="272" customWidth="1"/>
    <col min="6" max="6" width="7.6640625" style="272" customWidth="1"/>
    <col min="7" max="7" width="8" style="272" customWidth="1"/>
    <col min="8" max="9" width="8.83203125" style="272" customWidth="1"/>
    <col min="10" max="10" width="7.6640625" style="272" customWidth="1"/>
    <col min="11" max="11" width="8" style="272" customWidth="1"/>
    <col min="12" max="12" width="7.6640625" style="272" customWidth="1"/>
    <col min="13" max="13" width="8" style="272" customWidth="1"/>
    <col min="14" max="14" width="8.83203125" style="272" customWidth="1"/>
    <col min="15" max="15" width="9.33203125" style="272" customWidth="1"/>
    <col min="16" max="18" width="8" style="272" customWidth="1"/>
    <col min="19" max="19" width="7.5" style="272" customWidth="1"/>
    <col min="20" max="20" width="8" style="272" customWidth="1"/>
    <col min="21" max="21" width="7.6640625" style="272" customWidth="1"/>
    <col min="22" max="22" width="9.33203125" style="272" customWidth="1"/>
    <col min="23" max="23" width="8.5" style="272" customWidth="1"/>
    <col min="24" max="25" width="8" style="272" customWidth="1"/>
    <col min="26" max="26" width="9.33203125" style="272" customWidth="1"/>
    <col min="27" max="27" width="8.83203125" style="272" customWidth="1"/>
    <col min="28" max="28" width="9.83203125" style="280" customWidth="1"/>
    <col min="29" max="29" width="10.33203125" style="280" customWidth="1"/>
    <col min="30" max="16384" width="8.83203125" style="272"/>
  </cols>
  <sheetData>
    <row r="2" spans="1:29" ht="16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6">
      <c r="A3" s="271"/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</row>
    <row r="4" spans="1:29" ht="14" thickBot="1"/>
    <row r="5" spans="1:29" ht="15" thickTop="1" thickBot="1">
      <c r="A5" s="298" t="s">
        <v>0</v>
      </c>
      <c r="B5" s="307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309" t="s">
        <v>11</v>
      </c>
      <c r="W5" s="310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>
      <c r="A6" s="299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>
      <c r="A8" s="137" t="s">
        <v>17</v>
      </c>
      <c r="B8" s="189">
        <f>Monthly!B8-(Saturdays!B8+'Sundays &amp; Holidays'!B8)</f>
        <v>1800</v>
      </c>
      <c r="C8" s="190">
        <f>Monthly!C8-(Saturdays!C8+'Sundays &amp; Holidays'!C8)</f>
        <v>0</v>
      </c>
      <c r="D8" s="191">
        <f>Monthly!D8-(Saturdays!D8+'Sundays &amp; Holidays'!D8)</f>
        <v>1191</v>
      </c>
      <c r="E8" s="192">
        <f>Monthly!E8-(Saturdays!E8+'Sundays &amp; Holidays'!E8)</f>
        <v>7</v>
      </c>
      <c r="F8" s="189">
        <f>Monthly!F8-(Saturdays!F8+'Sundays &amp; Holidays'!F8)</f>
        <v>2750</v>
      </c>
      <c r="G8" s="193">
        <f>Monthly!G8-(Saturdays!G8+'Sundays &amp; Holidays'!G8)</f>
        <v>46</v>
      </c>
      <c r="H8" s="191">
        <f>Monthly!H8-(Saturdays!H8+'Sundays &amp; Holidays'!H8)</f>
        <v>2173</v>
      </c>
      <c r="I8" s="192">
        <f>Monthly!I8-(Saturdays!I8+'Sundays &amp; Holidays'!I8)</f>
        <v>143</v>
      </c>
      <c r="J8" s="189">
        <f>Monthly!J8-(Saturdays!J8+'Sundays &amp; Holidays'!J8)</f>
        <v>221</v>
      </c>
      <c r="K8" s="193">
        <f>Monthly!K8-(Saturdays!K8+'Sundays &amp; Holidays'!K8)</f>
        <v>92</v>
      </c>
      <c r="L8" s="191">
        <f>Monthly!L8-(Saturdays!L8+'Sundays &amp; Holidays'!L8)</f>
        <v>142</v>
      </c>
      <c r="M8" s="189">
        <f>Monthly!M8-(Saturdays!M8+'Sundays &amp; Holidays'!M8)</f>
        <v>164</v>
      </c>
      <c r="N8" s="194">
        <f>Monthly!N8-(Saturdays!N8+'Sundays &amp; Holidays'!N8)</f>
        <v>315</v>
      </c>
      <c r="O8" s="195">
        <f>Monthly!O8-(Saturdays!O8+'Sundays &amp; Holidays'!O8)</f>
        <v>184</v>
      </c>
      <c r="P8" s="189">
        <f>Monthly!P8-(Saturdays!P8+'Sundays &amp; Holidays'!P8)</f>
        <v>240</v>
      </c>
      <c r="Q8" s="193">
        <f>Monthly!Q8-(Saturdays!Q8+'Sundays &amp; Holidays'!Q8)</f>
        <v>23</v>
      </c>
      <c r="R8" s="191">
        <f>Monthly!R8-(Saturdays!R8+'Sundays &amp; Holidays'!R8)</f>
        <v>86</v>
      </c>
      <c r="S8" s="192">
        <f>Monthly!S8-(Saturdays!S8+'Sundays &amp; Holidays'!S8)</f>
        <v>3</v>
      </c>
      <c r="T8" s="189">
        <f>Monthly!T8-(Saturdays!T8+'Sundays &amp; Holidays'!T8)</f>
        <v>1</v>
      </c>
      <c r="U8" s="193">
        <f>Monthly!U8-(Saturdays!U8+'Sundays &amp; Holidays'!U8)</f>
        <v>0</v>
      </c>
      <c r="V8" s="191">
        <f>Monthly!V8-(Saturdays!V8+'Sundays &amp; Holidays'!V8)</f>
        <v>0</v>
      </c>
      <c r="W8" s="192">
        <f>Monthly!W8-(Saturdays!W8+'Sundays &amp; Holidays'!W8)</f>
        <v>0</v>
      </c>
      <c r="X8" s="189">
        <f>Monthly!X8-(Saturdays!X8+'Sundays &amp; Holidays'!X8)</f>
        <v>0</v>
      </c>
      <c r="Y8" s="193">
        <f>Monthly!Y8-(Saturdays!Y8+'Sundays &amp; Holidays'!Y8)</f>
        <v>0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8919</v>
      </c>
      <c r="AC8" s="173">
        <f>+C8+E8+G8+I8+K8+M8+O8+Q8+S8+U8+W8+Y8+AA8</f>
        <v>662</v>
      </c>
    </row>
    <row r="9" spans="1:29">
      <c r="A9" s="146" t="s">
        <v>18</v>
      </c>
      <c r="B9" s="196">
        <f>Monthly!B9-(Saturdays!B9+'Sundays &amp; Holidays'!B9)</f>
        <v>6427</v>
      </c>
      <c r="C9" s="197">
        <f>Monthly!C9-(Saturdays!C9+'Sundays &amp; Holidays'!C9)</f>
        <v>1</v>
      </c>
      <c r="D9" s="198">
        <f>Monthly!D9-(Saturdays!D9+'Sundays &amp; Holidays'!D9)</f>
        <v>3054</v>
      </c>
      <c r="E9" s="199">
        <f>Monthly!E9-(Saturdays!E9+'Sundays &amp; Holidays'!E9)</f>
        <v>32</v>
      </c>
      <c r="F9" s="196">
        <f>Monthly!F9-(Saturdays!F9+'Sundays &amp; Holidays'!F9)</f>
        <v>6439</v>
      </c>
      <c r="G9" s="200">
        <f>Monthly!G9-(Saturdays!G9+'Sundays &amp; Holidays'!G9)</f>
        <v>197</v>
      </c>
      <c r="H9" s="198">
        <f>Monthly!H9-(Saturdays!H9+'Sundays &amp; Holidays'!H9)</f>
        <v>5939</v>
      </c>
      <c r="I9" s="199">
        <f>Monthly!I9-(Saturdays!I9+'Sundays &amp; Holidays'!I9)</f>
        <v>1373</v>
      </c>
      <c r="J9" s="196">
        <f>Monthly!J9-(Saturdays!J9+'Sundays &amp; Holidays'!J9)</f>
        <v>837</v>
      </c>
      <c r="K9" s="200">
        <f>Monthly!K9-(Saturdays!K9+'Sundays &amp; Holidays'!K9)</f>
        <v>566</v>
      </c>
      <c r="L9" s="198">
        <f>Monthly!L9-(Saturdays!L9+'Sundays &amp; Holidays'!L9)</f>
        <v>1398</v>
      </c>
      <c r="M9" s="196">
        <f>Monthly!M9-(Saturdays!M9+'Sundays &amp; Holidays'!M9)</f>
        <v>2404</v>
      </c>
      <c r="N9" s="201">
        <f>Monthly!N9-(Saturdays!N9+'Sundays &amp; Holidays'!N9)</f>
        <v>4364</v>
      </c>
      <c r="O9" s="202">
        <f>Monthly!O9-(Saturdays!O9+'Sundays &amp; Holidays'!O9)</f>
        <v>4109</v>
      </c>
      <c r="P9" s="196">
        <f>Monthly!P9-(Saturdays!P9+'Sundays &amp; Holidays'!P9)</f>
        <v>2702</v>
      </c>
      <c r="Q9" s="200">
        <f>Monthly!Q9-(Saturdays!Q9+'Sundays &amp; Holidays'!Q9)</f>
        <v>2912</v>
      </c>
      <c r="R9" s="198">
        <f>Monthly!R9-(Saturdays!R9+'Sundays &amp; Holidays'!R9)</f>
        <v>2962</v>
      </c>
      <c r="S9" s="199">
        <f>Monthly!S9-(Saturdays!S9+'Sundays &amp; Holidays'!S9)</f>
        <v>1976</v>
      </c>
      <c r="T9" s="196">
        <f>Monthly!T9-(Saturdays!T9+'Sundays &amp; Holidays'!T9)</f>
        <v>403</v>
      </c>
      <c r="U9" s="200">
        <f>Monthly!U9-(Saturdays!U9+'Sundays &amp; Holidays'!U9)</f>
        <v>1312</v>
      </c>
      <c r="V9" s="198">
        <f>Monthly!V9-(Saturdays!V9+'Sundays &amp; Holidays'!V9)</f>
        <v>1600</v>
      </c>
      <c r="W9" s="199">
        <f>Monthly!W9-(Saturdays!W9+'Sundays &amp; Holidays'!W9)</f>
        <v>2995</v>
      </c>
      <c r="X9" s="196">
        <f>Monthly!X9-(Saturdays!X9+'Sundays &amp; Holidays'!X9)</f>
        <v>2547</v>
      </c>
      <c r="Y9" s="200">
        <f>Monthly!Y9-(Saturdays!Y9+'Sundays &amp; Holidays'!Y9)</f>
        <v>2170</v>
      </c>
      <c r="Z9" s="198">
        <f>Monthly!Z9-(Saturdays!Z9+'Sundays &amp; Holidays'!Z9)</f>
        <v>6462</v>
      </c>
      <c r="AA9" s="196">
        <f>Monthly!AA9-(Saturdays!AA9+'Sundays &amp; Holidays'!AA9)</f>
        <v>3740</v>
      </c>
      <c r="AB9" s="172">
        <f t="shared" ref="AB9:AC30" si="0">+B9+D9+F9+H9+J9+L9+N9+P9+R9+T9+V9+X9+Z9</f>
        <v>45134</v>
      </c>
      <c r="AC9" s="173">
        <f t="shared" si="0"/>
        <v>23787</v>
      </c>
    </row>
    <row r="10" spans="1:29">
      <c r="A10" s="137" t="s">
        <v>19</v>
      </c>
      <c r="B10" s="189">
        <f>Monthly!B10-(Saturdays!B10+'Sundays &amp; Holidays'!B10)</f>
        <v>7497</v>
      </c>
      <c r="C10" s="190">
        <f>Monthly!C10-(Saturdays!C10+'Sundays &amp; Holidays'!C10)</f>
        <v>3868</v>
      </c>
      <c r="D10" s="191">
        <f>Monthly!D10-(Saturdays!D10+'Sundays &amp; Holidays'!D10)</f>
        <v>3898</v>
      </c>
      <c r="E10" s="192">
        <f>Monthly!E10-(Saturdays!E10+'Sundays &amp; Holidays'!E10)</f>
        <v>3064</v>
      </c>
      <c r="F10" s="189">
        <f>Monthly!F10-(Saturdays!F10+'Sundays &amp; Holidays'!F10)</f>
        <v>6214</v>
      </c>
      <c r="G10" s="193">
        <f>Monthly!G10-(Saturdays!G10+'Sundays &amp; Holidays'!G10)</f>
        <v>3489</v>
      </c>
      <c r="H10" s="191">
        <f>Monthly!H10-(Saturdays!H10+'Sundays &amp; Holidays'!H10)</f>
        <v>8382</v>
      </c>
      <c r="I10" s="192">
        <f>Monthly!I10-(Saturdays!I10+'Sundays &amp; Holidays'!I10)</f>
        <v>5935</v>
      </c>
      <c r="J10" s="189">
        <f>Monthly!J10-(Saturdays!J10+'Sundays &amp; Holidays'!J10)</f>
        <v>1257</v>
      </c>
      <c r="K10" s="193">
        <f>Monthly!K10-(Saturdays!K10+'Sundays &amp; Holidays'!K10)</f>
        <v>2396</v>
      </c>
      <c r="L10" s="191">
        <f>Monthly!L10-(Saturdays!L10+'Sundays &amp; Holidays'!L10)</f>
        <v>2653</v>
      </c>
      <c r="M10" s="189">
        <f>Monthly!M10-(Saturdays!M10+'Sundays &amp; Holidays'!M10)</f>
        <v>4931</v>
      </c>
      <c r="N10" s="194">
        <f>Monthly!N10-(Saturdays!N10+'Sundays &amp; Holidays'!N10)</f>
        <v>6796</v>
      </c>
      <c r="O10" s="195">
        <f>Monthly!O10-(Saturdays!O10+'Sundays &amp; Holidays'!O10)</f>
        <v>8263</v>
      </c>
      <c r="P10" s="189">
        <f>Monthly!P10-(Saturdays!P10+'Sundays &amp; Holidays'!P10)</f>
        <v>4386</v>
      </c>
      <c r="Q10" s="193">
        <f>Monthly!Q10-(Saturdays!Q10+'Sundays &amp; Holidays'!Q10)</f>
        <v>4536</v>
      </c>
      <c r="R10" s="191">
        <f>Monthly!R10-(Saturdays!R10+'Sundays &amp; Holidays'!R10)</f>
        <v>5652</v>
      </c>
      <c r="S10" s="192">
        <f>Monthly!S10-(Saturdays!S10+'Sundays &amp; Holidays'!S10)</f>
        <v>3255</v>
      </c>
      <c r="T10" s="189">
        <f>Monthly!T10-(Saturdays!T10+'Sundays &amp; Holidays'!T10)</f>
        <v>691</v>
      </c>
      <c r="U10" s="193">
        <f>Monthly!U10-(Saturdays!U10+'Sundays &amp; Holidays'!U10)</f>
        <v>2423</v>
      </c>
      <c r="V10" s="191">
        <f>Monthly!V10-(Saturdays!V10+'Sundays &amp; Holidays'!V10)</f>
        <v>4114</v>
      </c>
      <c r="W10" s="192">
        <f>Monthly!W10-(Saturdays!W10+'Sundays &amp; Holidays'!W10)</f>
        <v>4535</v>
      </c>
      <c r="X10" s="189">
        <f>Monthly!X10-(Saturdays!X10+'Sundays &amp; Holidays'!X10)</f>
        <v>4356</v>
      </c>
      <c r="Y10" s="193">
        <f>Monthly!Y10-(Saturdays!Y10+'Sundays &amp; Holidays'!Y10)</f>
        <v>3538</v>
      </c>
      <c r="Z10" s="191">
        <f>Monthly!Z10-(Saturdays!Z10+'Sundays &amp; Holidays'!Z10)</f>
        <v>6879</v>
      </c>
      <c r="AA10" s="189">
        <f>Monthly!AA10-(Saturdays!AA10+'Sundays &amp; Holidays'!AA10)</f>
        <v>7417</v>
      </c>
      <c r="AB10" s="172">
        <f t="shared" si="0"/>
        <v>62775</v>
      </c>
      <c r="AC10" s="173">
        <f t="shared" si="0"/>
        <v>57650</v>
      </c>
    </row>
    <row r="11" spans="1:29">
      <c r="A11" s="146" t="s">
        <v>20</v>
      </c>
      <c r="B11" s="196">
        <f>Monthly!B11-(Saturdays!B11+'Sundays &amp; Holidays'!B11)</f>
        <v>7323</v>
      </c>
      <c r="C11" s="197">
        <f>Monthly!C11-(Saturdays!C11+'Sundays &amp; Holidays'!C11)</f>
        <v>5034</v>
      </c>
      <c r="D11" s="198">
        <f>Monthly!D11-(Saturdays!D11+'Sundays &amp; Holidays'!D11)</f>
        <v>3942</v>
      </c>
      <c r="E11" s="199">
        <f>Monthly!E11-(Saturdays!E11+'Sundays &amp; Holidays'!E11)</f>
        <v>3636</v>
      </c>
      <c r="F11" s="196">
        <f>Monthly!F11-(Saturdays!F11+'Sundays &amp; Holidays'!F11)</f>
        <v>5785</v>
      </c>
      <c r="G11" s="200">
        <f>Monthly!G11-(Saturdays!G11+'Sundays &amp; Holidays'!G11)</f>
        <v>3557</v>
      </c>
      <c r="H11" s="198">
        <f>Monthly!H11-(Saturdays!H11+'Sundays &amp; Holidays'!H11)</f>
        <v>9318</v>
      </c>
      <c r="I11" s="199">
        <f>Monthly!I11-(Saturdays!I11+'Sundays &amp; Holidays'!I11)</f>
        <v>6973</v>
      </c>
      <c r="J11" s="196">
        <f>Monthly!J11-(Saturdays!J11+'Sundays &amp; Holidays'!J11)</f>
        <v>1419</v>
      </c>
      <c r="K11" s="200">
        <f>Monthly!K11-(Saturdays!K11+'Sundays &amp; Holidays'!K11)</f>
        <v>3045</v>
      </c>
      <c r="L11" s="198">
        <f>Monthly!L11-(Saturdays!L11+'Sundays &amp; Holidays'!L11)</f>
        <v>2741</v>
      </c>
      <c r="M11" s="196">
        <f>Monthly!M11-(Saturdays!M11+'Sundays &amp; Holidays'!M11)</f>
        <v>6578</v>
      </c>
      <c r="N11" s="201">
        <f>Monthly!N11-(Saturdays!N11+'Sundays &amp; Holidays'!N11)</f>
        <v>7197</v>
      </c>
      <c r="O11" s="202">
        <f>Monthly!O11-(Saturdays!O11+'Sundays &amp; Holidays'!O11)</f>
        <v>9127</v>
      </c>
      <c r="P11" s="196">
        <f>Monthly!P11-(Saturdays!P11+'Sundays &amp; Holidays'!P11)</f>
        <v>5125</v>
      </c>
      <c r="Q11" s="200">
        <f>Monthly!Q11-(Saturdays!Q11+'Sundays &amp; Holidays'!Q11)</f>
        <v>4260</v>
      </c>
      <c r="R11" s="198">
        <f>Monthly!R11-(Saturdays!R11+'Sundays &amp; Holidays'!R11)</f>
        <v>5901</v>
      </c>
      <c r="S11" s="199">
        <f>Monthly!S11-(Saturdays!S11+'Sundays &amp; Holidays'!S11)</f>
        <v>3637</v>
      </c>
      <c r="T11" s="196">
        <f>Monthly!T11-(Saturdays!T11+'Sundays &amp; Holidays'!T11)</f>
        <v>863</v>
      </c>
      <c r="U11" s="200">
        <f>Monthly!U11-(Saturdays!U11+'Sundays &amp; Holidays'!U11)</f>
        <v>2477</v>
      </c>
      <c r="V11" s="198">
        <f>Monthly!V11-(Saturdays!V11+'Sundays &amp; Holidays'!V11)</f>
        <v>3962</v>
      </c>
      <c r="W11" s="199">
        <f>Monthly!W11-(Saturdays!W11+'Sundays &amp; Holidays'!W11)</f>
        <v>5036</v>
      </c>
      <c r="X11" s="196">
        <f>Monthly!X11-(Saturdays!X11+'Sundays &amp; Holidays'!X11)</f>
        <v>4293</v>
      </c>
      <c r="Y11" s="200">
        <f>Monthly!Y11-(Saturdays!Y11+'Sundays &amp; Holidays'!Y11)</f>
        <v>4211</v>
      </c>
      <c r="Z11" s="198">
        <f>Monthly!Z11-(Saturdays!Z11+'Sundays &amp; Holidays'!Z11)</f>
        <v>7155</v>
      </c>
      <c r="AA11" s="196">
        <f>Monthly!AA11-(Saturdays!AA11+'Sundays &amp; Holidays'!AA11)</f>
        <v>7567</v>
      </c>
      <c r="AB11" s="172">
        <f t="shared" si="0"/>
        <v>65024</v>
      </c>
      <c r="AC11" s="173">
        <f t="shared" si="0"/>
        <v>65138</v>
      </c>
    </row>
    <row r="12" spans="1:29">
      <c r="A12" s="137" t="s">
        <v>21</v>
      </c>
      <c r="B12" s="189">
        <f>Monthly!B12-(Saturdays!B12+'Sundays &amp; Holidays'!B12)</f>
        <v>6782</v>
      </c>
      <c r="C12" s="190">
        <f>Monthly!C12-(Saturdays!C12+'Sundays &amp; Holidays'!C12)</f>
        <v>6293</v>
      </c>
      <c r="D12" s="191">
        <f>Monthly!D12-(Saturdays!D12+'Sundays &amp; Holidays'!D12)</f>
        <v>4379</v>
      </c>
      <c r="E12" s="192">
        <f>Monthly!E12-(Saturdays!E12+'Sundays &amp; Holidays'!E12)</f>
        <v>3212</v>
      </c>
      <c r="F12" s="189">
        <f>Monthly!F12-(Saturdays!F12+'Sundays &amp; Holidays'!F12)</f>
        <v>5886</v>
      </c>
      <c r="G12" s="193">
        <f>Monthly!G12-(Saturdays!G12+'Sundays &amp; Holidays'!G12)</f>
        <v>3390</v>
      </c>
      <c r="H12" s="191">
        <f>Monthly!H12-(Saturdays!H12+'Sundays &amp; Holidays'!H12)</f>
        <v>9219</v>
      </c>
      <c r="I12" s="192">
        <f>Monthly!I12-(Saturdays!I12+'Sundays &amp; Holidays'!I12)</f>
        <v>7292</v>
      </c>
      <c r="J12" s="189">
        <f>Monthly!J12-(Saturdays!J12+'Sundays &amp; Holidays'!J12)</f>
        <v>1547</v>
      </c>
      <c r="K12" s="193">
        <f>Monthly!K12-(Saturdays!K12+'Sundays &amp; Holidays'!K12)</f>
        <v>2970</v>
      </c>
      <c r="L12" s="191">
        <f>Monthly!L12-(Saturdays!L12+'Sundays &amp; Holidays'!L12)</f>
        <v>2601</v>
      </c>
      <c r="M12" s="189">
        <f>Monthly!M12-(Saturdays!M12+'Sundays &amp; Holidays'!M12)</f>
        <v>6085</v>
      </c>
      <c r="N12" s="194">
        <f>Monthly!N12-(Saturdays!N12+'Sundays &amp; Holidays'!N12)</f>
        <v>7104</v>
      </c>
      <c r="O12" s="195">
        <f>Monthly!O12-(Saturdays!O12+'Sundays &amp; Holidays'!O12)</f>
        <v>9180</v>
      </c>
      <c r="P12" s="189">
        <f>Monthly!P12-(Saturdays!P12+'Sundays &amp; Holidays'!P12)</f>
        <v>4668</v>
      </c>
      <c r="Q12" s="193">
        <f>Monthly!Q12-(Saturdays!Q12+'Sundays &amp; Holidays'!Q12)</f>
        <v>3717</v>
      </c>
      <c r="R12" s="191">
        <f>Monthly!R12-(Saturdays!R12+'Sundays &amp; Holidays'!R12)</f>
        <v>6249</v>
      </c>
      <c r="S12" s="192">
        <f>Monthly!S12-(Saturdays!S12+'Sundays &amp; Holidays'!S12)</f>
        <v>3400</v>
      </c>
      <c r="T12" s="189">
        <f>Monthly!T12-(Saturdays!T12+'Sundays &amp; Holidays'!T12)</f>
        <v>810</v>
      </c>
      <c r="U12" s="193">
        <f>Monthly!U12-(Saturdays!U12+'Sundays &amp; Holidays'!U12)</f>
        <v>1956</v>
      </c>
      <c r="V12" s="191">
        <f>Monthly!V12-(Saturdays!V12+'Sundays &amp; Holidays'!V12)</f>
        <v>3626</v>
      </c>
      <c r="W12" s="192">
        <f>Monthly!W12-(Saturdays!W12+'Sundays &amp; Holidays'!W12)</f>
        <v>6059</v>
      </c>
      <c r="X12" s="189">
        <f>Monthly!X12-(Saturdays!X12+'Sundays &amp; Holidays'!X12)</f>
        <v>3568</v>
      </c>
      <c r="Y12" s="193">
        <f>Monthly!Y12-(Saturdays!Y12+'Sundays &amp; Holidays'!Y12)</f>
        <v>3592</v>
      </c>
      <c r="Z12" s="191">
        <f>Monthly!Z12-(Saturdays!Z12+'Sundays &amp; Holidays'!Z12)</f>
        <v>7198</v>
      </c>
      <c r="AA12" s="189">
        <f>Monthly!AA12-(Saturdays!AA12+'Sundays &amp; Holidays'!AA12)</f>
        <v>7222</v>
      </c>
      <c r="AB12" s="172">
        <f t="shared" si="0"/>
        <v>63637</v>
      </c>
      <c r="AC12" s="173">
        <f t="shared" si="0"/>
        <v>64368</v>
      </c>
    </row>
    <row r="13" spans="1:29">
      <c r="A13" s="146" t="s">
        <v>22</v>
      </c>
      <c r="B13" s="196">
        <f>Monthly!B13-(Saturdays!B13+'Sundays &amp; Holidays'!B13)</f>
        <v>6276</v>
      </c>
      <c r="C13" s="197">
        <f>Monthly!C13-(Saturdays!C13+'Sundays &amp; Holidays'!C13)</f>
        <v>7193</v>
      </c>
      <c r="D13" s="198">
        <f>Monthly!D13-(Saturdays!D13+'Sundays &amp; Holidays'!D13)</f>
        <v>4481</v>
      </c>
      <c r="E13" s="199">
        <f>Monthly!E13-(Saturdays!E13+'Sundays &amp; Holidays'!E13)</f>
        <v>2875</v>
      </c>
      <c r="F13" s="196">
        <f>Monthly!F13-(Saturdays!F13+'Sundays &amp; Holidays'!F13)</f>
        <v>6469</v>
      </c>
      <c r="G13" s="200">
        <f>Monthly!G13-(Saturdays!G13+'Sundays &amp; Holidays'!G13)</f>
        <v>2774</v>
      </c>
      <c r="H13" s="198">
        <f>Monthly!H13-(Saturdays!H13+'Sundays &amp; Holidays'!H13)</f>
        <v>9005</v>
      </c>
      <c r="I13" s="199">
        <f>Monthly!I13-(Saturdays!I13+'Sundays &amp; Holidays'!I13)</f>
        <v>7282</v>
      </c>
      <c r="J13" s="196">
        <f>Monthly!J13-(Saturdays!J13+'Sundays &amp; Holidays'!J13)</f>
        <v>1743</v>
      </c>
      <c r="K13" s="200">
        <f>Monthly!K13-(Saturdays!K13+'Sundays &amp; Holidays'!K13)</f>
        <v>2784</v>
      </c>
      <c r="L13" s="198">
        <f>Monthly!L13-(Saturdays!L13+'Sundays &amp; Holidays'!L13)</f>
        <v>2649</v>
      </c>
      <c r="M13" s="196">
        <f>Monthly!M13-(Saturdays!M13+'Sundays &amp; Holidays'!M13)</f>
        <v>6312</v>
      </c>
      <c r="N13" s="201">
        <f>Monthly!N13-(Saturdays!N13+'Sundays &amp; Holidays'!N13)</f>
        <v>6984</v>
      </c>
      <c r="O13" s="202">
        <f>Monthly!O13-(Saturdays!O13+'Sundays &amp; Holidays'!O13)</f>
        <v>10146</v>
      </c>
      <c r="P13" s="196">
        <f>Monthly!P13-(Saturdays!P13+'Sundays &amp; Holidays'!P13)</f>
        <v>4415</v>
      </c>
      <c r="Q13" s="200">
        <f>Monthly!Q13-(Saturdays!Q13+'Sundays &amp; Holidays'!Q13)</f>
        <v>3546</v>
      </c>
      <c r="R13" s="198">
        <f>Monthly!R13-(Saturdays!R13+'Sundays &amp; Holidays'!R13)</f>
        <v>6279</v>
      </c>
      <c r="S13" s="199">
        <f>Monthly!S13-(Saturdays!S13+'Sundays &amp; Holidays'!S13)</f>
        <v>3792</v>
      </c>
      <c r="T13" s="196">
        <f>Monthly!T13-(Saturdays!T13+'Sundays &amp; Holidays'!T13)</f>
        <v>848</v>
      </c>
      <c r="U13" s="200">
        <f>Monthly!U13-(Saturdays!U13+'Sundays &amp; Holidays'!U13)</f>
        <v>1430</v>
      </c>
      <c r="V13" s="198">
        <f>Monthly!V13-(Saturdays!V13+'Sundays &amp; Holidays'!V13)</f>
        <v>3852</v>
      </c>
      <c r="W13" s="199">
        <f>Monthly!W13-(Saturdays!W13+'Sundays &amp; Holidays'!W13)</f>
        <v>6817</v>
      </c>
      <c r="X13" s="196">
        <f>Monthly!X13-(Saturdays!X13+'Sundays &amp; Holidays'!X13)</f>
        <v>3550</v>
      </c>
      <c r="Y13" s="200">
        <f>Monthly!Y13-(Saturdays!Y13+'Sundays &amp; Holidays'!Y13)</f>
        <v>2810</v>
      </c>
      <c r="Z13" s="198">
        <f>Monthly!Z13-(Saturdays!Z13+'Sundays &amp; Holidays'!Z13)</f>
        <v>6979</v>
      </c>
      <c r="AA13" s="196">
        <f>Monthly!AA13-(Saturdays!AA13+'Sundays &amp; Holidays'!AA13)</f>
        <v>7000</v>
      </c>
      <c r="AB13" s="172">
        <f t="shared" si="0"/>
        <v>63530</v>
      </c>
      <c r="AC13" s="173">
        <f t="shared" si="0"/>
        <v>64761</v>
      </c>
    </row>
    <row r="14" spans="1:29">
      <c r="A14" s="137" t="s">
        <v>23</v>
      </c>
      <c r="B14" s="189">
        <f>Monthly!B14-(Saturdays!B14+'Sundays &amp; Holidays'!B14)</f>
        <v>4984</v>
      </c>
      <c r="C14" s="190">
        <f>Monthly!C14-(Saturdays!C14+'Sundays &amp; Holidays'!C14)</f>
        <v>5487</v>
      </c>
      <c r="D14" s="191">
        <f>Monthly!D14-(Saturdays!D14+'Sundays &amp; Holidays'!D14)</f>
        <v>3872</v>
      </c>
      <c r="E14" s="192">
        <f>Monthly!E14-(Saturdays!E14+'Sundays &amp; Holidays'!E14)</f>
        <v>2953</v>
      </c>
      <c r="F14" s="189">
        <f>Monthly!F14-(Saturdays!F14+'Sundays &amp; Holidays'!F14)</f>
        <v>5873</v>
      </c>
      <c r="G14" s="193">
        <f>Monthly!G14-(Saturdays!G14+'Sundays &amp; Holidays'!G14)</f>
        <v>3183</v>
      </c>
      <c r="H14" s="191">
        <f>Monthly!H14-(Saturdays!H14+'Sundays &amp; Holidays'!H14)</f>
        <v>7543</v>
      </c>
      <c r="I14" s="192">
        <f>Monthly!I14-(Saturdays!I14+'Sundays &amp; Holidays'!I14)</f>
        <v>7373</v>
      </c>
      <c r="J14" s="189">
        <f>Monthly!J14-(Saturdays!J14+'Sundays &amp; Holidays'!J14)</f>
        <v>1894</v>
      </c>
      <c r="K14" s="193">
        <f>Monthly!K14-(Saturdays!K14+'Sundays &amp; Holidays'!K14)</f>
        <v>2308</v>
      </c>
      <c r="L14" s="191">
        <f>Monthly!L14-(Saturdays!L14+'Sundays &amp; Holidays'!L14)</f>
        <v>2756</v>
      </c>
      <c r="M14" s="189">
        <f>Monthly!M14-(Saturdays!M14+'Sundays &amp; Holidays'!M14)</f>
        <v>5401</v>
      </c>
      <c r="N14" s="194">
        <f>Monthly!N14-(Saturdays!N14+'Sundays &amp; Holidays'!N14)</f>
        <v>5860</v>
      </c>
      <c r="O14" s="195">
        <f>Monthly!O14-(Saturdays!O14+'Sundays &amp; Holidays'!O14)</f>
        <v>8947</v>
      </c>
      <c r="P14" s="189">
        <f>Monthly!P14-(Saturdays!P14+'Sundays &amp; Holidays'!P14)</f>
        <v>3723</v>
      </c>
      <c r="Q14" s="193">
        <f>Monthly!Q14-(Saturdays!Q14+'Sundays &amp; Holidays'!Q14)</f>
        <v>3260</v>
      </c>
      <c r="R14" s="191">
        <f>Monthly!R14-(Saturdays!R14+'Sundays &amp; Holidays'!R14)</f>
        <v>5496</v>
      </c>
      <c r="S14" s="192">
        <f>Monthly!S14-(Saturdays!S14+'Sundays &amp; Holidays'!S14)</f>
        <v>3749</v>
      </c>
      <c r="T14" s="189">
        <f>Monthly!T14-(Saturdays!T14+'Sundays &amp; Holidays'!T14)</f>
        <v>882</v>
      </c>
      <c r="U14" s="193">
        <f>Monthly!U14-(Saturdays!U14+'Sundays &amp; Holidays'!U14)</f>
        <v>1136</v>
      </c>
      <c r="V14" s="191">
        <f>Monthly!V14-(Saturdays!V14+'Sundays &amp; Holidays'!V14)</f>
        <v>3791</v>
      </c>
      <c r="W14" s="192">
        <f>Monthly!W14-(Saturdays!W14+'Sundays &amp; Holidays'!W14)</f>
        <v>5563</v>
      </c>
      <c r="X14" s="189">
        <f>Monthly!X14-(Saturdays!X14+'Sundays &amp; Holidays'!X14)</f>
        <v>3176</v>
      </c>
      <c r="Y14" s="193">
        <f>Monthly!Y14-(Saturdays!Y14+'Sundays &amp; Holidays'!Y14)</f>
        <v>2432</v>
      </c>
      <c r="Z14" s="191">
        <f>Monthly!Z14-(Saturdays!Z14+'Sundays &amp; Holidays'!Z14)</f>
        <v>6415</v>
      </c>
      <c r="AA14" s="189">
        <f>Monthly!AA14-(Saturdays!AA14+'Sundays &amp; Holidays'!AA14)</f>
        <v>8200</v>
      </c>
      <c r="AB14" s="172">
        <f t="shared" si="0"/>
        <v>56265</v>
      </c>
      <c r="AC14" s="173">
        <f t="shared" si="0"/>
        <v>59992</v>
      </c>
    </row>
    <row r="15" spans="1:29">
      <c r="A15" s="146" t="s">
        <v>24</v>
      </c>
      <c r="B15" s="203">
        <f>Monthly!B15-(Saturdays!B15+'Sundays &amp; Holidays'!B15)</f>
        <v>4956</v>
      </c>
      <c r="C15" s="197">
        <f>Monthly!C15-(Saturdays!C15+'Sundays &amp; Holidays'!C15)</f>
        <v>5096</v>
      </c>
      <c r="D15" s="198">
        <f>Monthly!D15-(Saturdays!D15+'Sundays &amp; Holidays'!D15)</f>
        <v>3030</v>
      </c>
      <c r="E15" s="199">
        <f>Monthly!E15-(Saturdays!E15+'Sundays &amp; Holidays'!E15)</f>
        <v>3072</v>
      </c>
      <c r="F15" s="196">
        <f>Monthly!F15-(Saturdays!F15+'Sundays &amp; Holidays'!F15)</f>
        <v>5354</v>
      </c>
      <c r="G15" s="200">
        <f>Monthly!G15-(Saturdays!G15+'Sundays &amp; Holidays'!G15)</f>
        <v>3211</v>
      </c>
      <c r="H15" s="198">
        <f>Monthly!H15-(Saturdays!H15+'Sundays &amp; Holidays'!H15)</f>
        <v>6901</v>
      </c>
      <c r="I15" s="199">
        <f>Monthly!I15-(Saturdays!I15+'Sundays &amp; Holidays'!I15)</f>
        <v>7270</v>
      </c>
      <c r="J15" s="196">
        <f>Monthly!J15-(Saturdays!J15+'Sundays &amp; Holidays'!J15)</f>
        <v>1983</v>
      </c>
      <c r="K15" s="200">
        <f>Monthly!K15-(Saturdays!K15+'Sundays &amp; Holidays'!K15)</f>
        <v>1708</v>
      </c>
      <c r="L15" s="198">
        <f>Monthly!L15-(Saturdays!L15+'Sundays &amp; Holidays'!L15)</f>
        <v>3050</v>
      </c>
      <c r="M15" s="196">
        <f>Monthly!M15-(Saturdays!M15+'Sundays &amp; Holidays'!M15)</f>
        <v>3999</v>
      </c>
      <c r="N15" s="201">
        <f>Monthly!N15-(Saturdays!N15+'Sundays &amp; Holidays'!N15)</f>
        <v>5822</v>
      </c>
      <c r="O15" s="204">
        <f>Monthly!O15-(Saturdays!O15+'Sundays &amp; Holidays'!O15)</f>
        <v>6573</v>
      </c>
      <c r="P15" s="196">
        <f>Monthly!P15-(Saturdays!P15+'Sundays &amp; Holidays'!P15)</f>
        <v>3536</v>
      </c>
      <c r="Q15" s="200">
        <f>Monthly!Q15-(Saturdays!Q15+'Sundays &amp; Holidays'!Q15)</f>
        <v>2967</v>
      </c>
      <c r="R15" s="198">
        <f>Monthly!R15-(Saturdays!R15+'Sundays &amp; Holidays'!R15)</f>
        <v>4635</v>
      </c>
      <c r="S15" s="199">
        <f>Monthly!S15-(Saturdays!S15+'Sundays &amp; Holidays'!S15)</f>
        <v>3790</v>
      </c>
      <c r="T15" s="196">
        <f>Monthly!T15-(Saturdays!T15+'Sundays &amp; Holidays'!T15)</f>
        <v>900</v>
      </c>
      <c r="U15" s="200">
        <f>Monthly!U15-(Saturdays!U15+'Sundays &amp; Holidays'!U15)</f>
        <v>1045</v>
      </c>
      <c r="V15" s="198">
        <f>Monthly!V15-(Saturdays!V15+'Sundays &amp; Holidays'!V15)</f>
        <v>3812</v>
      </c>
      <c r="W15" s="205">
        <f>Monthly!W15-(Saturdays!W15+'Sundays &amp; Holidays'!W15)</f>
        <v>4346</v>
      </c>
      <c r="X15" s="196">
        <f>Monthly!X15-(Saturdays!X15+'Sundays &amp; Holidays'!X15)</f>
        <v>2693</v>
      </c>
      <c r="Y15" s="200">
        <f>Monthly!Y15-(Saturdays!Y15+'Sundays &amp; Holidays'!Y15)</f>
        <v>1939</v>
      </c>
      <c r="Z15" s="198">
        <f>Monthly!Z15-(Saturdays!Z15+'Sundays &amp; Holidays'!Z15)</f>
        <v>5840</v>
      </c>
      <c r="AA15" s="196">
        <f>Monthly!AA15-(Saturdays!AA15+'Sundays &amp; Holidays'!AA15)</f>
        <v>8039</v>
      </c>
      <c r="AB15" s="172">
        <f t="shared" si="0"/>
        <v>52512</v>
      </c>
      <c r="AC15" s="173">
        <f t="shared" si="0"/>
        <v>53055</v>
      </c>
    </row>
    <row r="16" spans="1:29">
      <c r="A16" s="137" t="s">
        <v>25</v>
      </c>
      <c r="B16" s="206">
        <f>Monthly!B16-(Saturdays!B16+'Sundays &amp; Holidays'!B16)</f>
        <v>4433</v>
      </c>
      <c r="C16" s="190">
        <f>Monthly!C16-(Saturdays!C16+'Sundays &amp; Holidays'!C16)</f>
        <v>5339</v>
      </c>
      <c r="D16" s="191">
        <f>Monthly!D16-(Saturdays!D16+'Sundays &amp; Holidays'!D16)</f>
        <v>2787</v>
      </c>
      <c r="E16" s="192">
        <f>Monthly!E16-(Saturdays!E16+'Sundays &amp; Holidays'!E16)</f>
        <v>3452</v>
      </c>
      <c r="F16" s="189">
        <f>Monthly!F16-(Saturdays!F16+'Sundays &amp; Holidays'!F16)</f>
        <v>4902</v>
      </c>
      <c r="G16" s="193">
        <f>Monthly!G16-(Saturdays!G16+'Sundays &amp; Holidays'!G16)</f>
        <v>3284</v>
      </c>
      <c r="H16" s="191">
        <f>Monthly!H16-(Saturdays!H16+'Sundays &amp; Holidays'!H16)</f>
        <v>7153</v>
      </c>
      <c r="I16" s="192">
        <f>Monthly!I16-(Saturdays!I16+'Sundays &amp; Holidays'!I16)</f>
        <v>7499</v>
      </c>
      <c r="J16" s="189">
        <f>Monthly!J16-(Saturdays!J16+'Sundays &amp; Holidays'!J16)</f>
        <v>1868</v>
      </c>
      <c r="K16" s="190">
        <f>Monthly!K16-(Saturdays!K16+'Sundays &amp; Holidays'!K16)</f>
        <v>1386</v>
      </c>
      <c r="L16" s="191">
        <f>Monthly!L16-(Saturdays!L16+'Sundays &amp; Holidays'!L16)</f>
        <v>2892</v>
      </c>
      <c r="M16" s="189">
        <f>Monthly!M16-(Saturdays!M16+'Sundays &amp; Holidays'!M16)</f>
        <v>3473</v>
      </c>
      <c r="N16" s="194">
        <f>Monthly!N16-(Saturdays!N16+'Sundays &amp; Holidays'!N16)</f>
        <v>5842</v>
      </c>
      <c r="O16" s="207">
        <f>Monthly!O16-(Saturdays!O16+'Sundays &amp; Holidays'!O16)</f>
        <v>6116</v>
      </c>
      <c r="P16" s="189">
        <f>Monthly!P16-(Saturdays!P16+'Sundays &amp; Holidays'!P16)</f>
        <v>3245</v>
      </c>
      <c r="Q16" s="190">
        <f>Monthly!Q16-(Saturdays!Q16+'Sundays &amp; Holidays'!Q16)</f>
        <v>3113</v>
      </c>
      <c r="R16" s="191">
        <f>Monthly!R16-(Saturdays!R16+'Sundays &amp; Holidays'!R16)</f>
        <v>4333</v>
      </c>
      <c r="S16" s="192">
        <f>Monthly!S16-(Saturdays!S16+'Sundays &amp; Holidays'!S16)</f>
        <v>4080</v>
      </c>
      <c r="T16" s="198">
        <f>Monthly!T16-(Saturdays!T16+'Sundays &amp; Holidays'!T16)</f>
        <v>911</v>
      </c>
      <c r="U16" s="189">
        <f>Monthly!U16-(Saturdays!U16+'Sundays &amp; Holidays'!U16)</f>
        <v>859</v>
      </c>
      <c r="V16" s="191">
        <f>Monthly!V16-(Saturdays!V16+'Sundays &amp; Holidays'!V16)</f>
        <v>4135</v>
      </c>
      <c r="W16" s="208">
        <f>Monthly!W16-(Saturdays!W16+'Sundays &amp; Holidays'!W16)</f>
        <v>4238</v>
      </c>
      <c r="X16" s="189">
        <f>Monthly!X16-(Saturdays!X16+'Sundays &amp; Holidays'!X16)</f>
        <v>2489</v>
      </c>
      <c r="Y16" s="193">
        <f>Monthly!Y16-(Saturdays!Y16+'Sundays &amp; Holidays'!Y16)</f>
        <v>2282</v>
      </c>
      <c r="Z16" s="191">
        <f>Monthly!Z16-(Saturdays!Z16+'Sundays &amp; Holidays'!Z16)</f>
        <v>6363</v>
      </c>
      <c r="AA16" s="189">
        <f>Monthly!AA16-(Saturdays!AA16+'Sundays &amp; Holidays'!AA16)</f>
        <v>8813</v>
      </c>
      <c r="AB16" s="172">
        <f t="shared" si="0"/>
        <v>51353</v>
      </c>
      <c r="AC16" s="173">
        <f t="shared" si="0"/>
        <v>53934</v>
      </c>
    </row>
    <row r="17" spans="1:29">
      <c r="A17" s="146" t="s">
        <v>26</v>
      </c>
      <c r="B17" s="203">
        <f>Monthly!B17-(Saturdays!B17+'Sundays &amp; Holidays'!B17)</f>
        <v>3997</v>
      </c>
      <c r="C17" s="197">
        <f>Monthly!C17-(Saturdays!C17+'Sundays &amp; Holidays'!C17)</f>
        <v>5183</v>
      </c>
      <c r="D17" s="198">
        <f>Monthly!D17-(Saturdays!D17+'Sundays &amp; Holidays'!D17)</f>
        <v>2628</v>
      </c>
      <c r="E17" s="199">
        <f>Monthly!E17-(Saturdays!E17+'Sundays &amp; Holidays'!E17)</f>
        <v>3505</v>
      </c>
      <c r="F17" s="196">
        <f>Monthly!F17-(Saturdays!F17+'Sundays &amp; Holidays'!F17)</f>
        <v>4514</v>
      </c>
      <c r="G17" s="200">
        <f>Monthly!G17-(Saturdays!G17+'Sundays &amp; Holidays'!G17)</f>
        <v>3352</v>
      </c>
      <c r="H17" s="198">
        <f>Monthly!H17-(Saturdays!H17+'Sundays &amp; Holidays'!H17)</f>
        <v>7012</v>
      </c>
      <c r="I17" s="199">
        <f>Monthly!I17-(Saturdays!I17+'Sundays &amp; Holidays'!I17)</f>
        <v>7057</v>
      </c>
      <c r="J17" s="196">
        <f>Monthly!J17-(Saturdays!J17+'Sundays &amp; Holidays'!J17)</f>
        <v>1914</v>
      </c>
      <c r="K17" s="197">
        <f>Monthly!K17-(Saturdays!K17+'Sundays &amp; Holidays'!K17)</f>
        <v>1239</v>
      </c>
      <c r="L17" s="198">
        <f>Monthly!L17-(Saturdays!L17+'Sundays &amp; Holidays'!L17)</f>
        <v>3034</v>
      </c>
      <c r="M17" s="196">
        <f>Monthly!M17-(Saturdays!M17+'Sundays &amp; Holidays'!M17)</f>
        <v>3156</v>
      </c>
      <c r="N17" s="201">
        <f>Monthly!N17-(Saturdays!N17+'Sundays &amp; Holidays'!N17)</f>
        <v>5817</v>
      </c>
      <c r="O17" s="204">
        <f>Monthly!O17-(Saturdays!O17+'Sundays &amp; Holidays'!O17)</f>
        <v>5494</v>
      </c>
      <c r="P17" s="196">
        <f>Monthly!P17-(Saturdays!P17+'Sundays &amp; Holidays'!P17)</f>
        <v>3299</v>
      </c>
      <c r="Q17" s="197">
        <f>Monthly!Q17-(Saturdays!Q17+'Sundays &amp; Holidays'!Q17)</f>
        <v>2814</v>
      </c>
      <c r="R17" s="198">
        <f>Monthly!R17-(Saturdays!R17+'Sundays &amp; Holidays'!R17)</f>
        <v>4038</v>
      </c>
      <c r="S17" s="199">
        <f>Monthly!S17-(Saturdays!S17+'Sundays &amp; Holidays'!S17)</f>
        <v>3842</v>
      </c>
      <c r="T17" s="196">
        <f>Monthly!T17-(Saturdays!T17+'Sundays &amp; Holidays'!T17)</f>
        <v>910</v>
      </c>
      <c r="U17" s="200">
        <f>Monthly!U17-(Saturdays!U17+'Sundays &amp; Holidays'!U17)</f>
        <v>796</v>
      </c>
      <c r="V17" s="198">
        <f>Monthly!V17-(Saturdays!V17+'Sundays &amp; Holidays'!V17)</f>
        <v>3908</v>
      </c>
      <c r="W17" s="205">
        <f>Monthly!W17-(Saturdays!W17+'Sundays &amp; Holidays'!W17)</f>
        <v>3728</v>
      </c>
      <c r="X17" s="196">
        <f>Monthly!X17-(Saturdays!X17+'Sundays &amp; Holidays'!X17)</f>
        <v>2443</v>
      </c>
      <c r="Y17" s="200">
        <f>Monthly!Y17-(Saturdays!Y17+'Sundays &amp; Holidays'!Y17)</f>
        <v>2086</v>
      </c>
      <c r="Z17" s="198">
        <f>Monthly!Z17-(Saturdays!Z17+'Sundays &amp; Holidays'!Z17)</f>
        <v>5752</v>
      </c>
      <c r="AA17" s="196">
        <f>Monthly!AA17-(Saturdays!AA17+'Sundays &amp; Holidays'!AA17)</f>
        <v>8134</v>
      </c>
      <c r="AB17" s="172">
        <f t="shared" si="0"/>
        <v>49266</v>
      </c>
      <c r="AC17" s="173">
        <f t="shared" si="0"/>
        <v>50386</v>
      </c>
    </row>
    <row r="18" spans="1:29">
      <c r="A18" s="137" t="s">
        <v>27</v>
      </c>
      <c r="B18" s="206">
        <f>Monthly!B18-(Saturdays!B18+'Sundays &amp; Holidays'!B18)</f>
        <v>3888</v>
      </c>
      <c r="C18" s="190">
        <f>Monthly!C18-(Saturdays!C18+'Sundays &amp; Holidays'!C18)</f>
        <v>5914</v>
      </c>
      <c r="D18" s="191">
        <f>Monthly!D18-(Saturdays!D18+'Sundays &amp; Holidays'!D18)</f>
        <v>2366</v>
      </c>
      <c r="E18" s="192">
        <f>Monthly!E18-(Saturdays!E18+'Sundays &amp; Holidays'!E18)</f>
        <v>3635</v>
      </c>
      <c r="F18" s="189">
        <f>Monthly!F18-(Saturdays!F18+'Sundays &amp; Holidays'!F18)</f>
        <v>4291</v>
      </c>
      <c r="G18" s="193">
        <f>Monthly!G18-(Saturdays!G18+'Sundays &amp; Holidays'!G18)</f>
        <v>3565</v>
      </c>
      <c r="H18" s="191">
        <f>Monthly!H18-(Saturdays!H18+'Sundays &amp; Holidays'!H18)</f>
        <v>7447</v>
      </c>
      <c r="I18" s="192">
        <f>Monthly!I18-(Saturdays!I18+'Sundays &amp; Holidays'!I18)</f>
        <v>7189</v>
      </c>
      <c r="J18" s="189">
        <f>Monthly!J18-(Saturdays!J18+'Sundays &amp; Holidays'!J18)</f>
        <v>2145</v>
      </c>
      <c r="K18" s="190">
        <f>Monthly!K18-(Saturdays!K18+'Sundays &amp; Holidays'!K18)</f>
        <v>977</v>
      </c>
      <c r="L18" s="191">
        <f>Monthly!L18-(Saturdays!L18+'Sundays &amp; Holidays'!L18)</f>
        <v>3854</v>
      </c>
      <c r="M18" s="189">
        <f>Monthly!M18-(Saturdays!M18+'Sundays &amp; Holidays'!M18)</f>
        <v>2773</v>
      </c>
      <c r="N18" s="194">
        <f>Monthly!N18-(Saturdays!N18+'Sundays &amp; Holidays'!N18)</f>
        <v>6703</v>
      </c>
      <c r="O18" s="207">
        <f>Monthly!O18-(Saturdays!O18+'Sundays &amp; Holidays'!O18)</f>
        <v>5172</v>
      </c>
      <c r="P18" s="189">
        <f>Monthly!P18-(Saturdays!P18+'Sundays &amp; Holidays'!P18)</f>
        <v>3594</v>
      </c>
      <c r="Q18" s="190">
        <f>Monthly!Q18-(Saturdays!Q18+'Sundays &amp; Holidays'!Q18)</f>
        <v>2868</v>
      </c>
      <c r="R18" s="191">
        <f>Monthly!R18-(Saturdays!R18+'Sundays &amp; Holidays'!R18)</f>
        <v>3881</v>
      </c>
      <c r="S18" s="192">
        <f>Monthly!S18-(Saturdays!S18+'Sundays &amp; Holidays'!S18)</f>
        <v>3856</v>
      </c>
      <c r="T18" s="189">
        <f>Monthly!T18-(Saturdays!T18+'Sundays &amp; Holidays'!T18)</f>
        <v>1209</v>
      </c>
      <c r="U18" s="193">
        <f>Monthly!U18-(Saturdays!U18+'Sundays &amp; Holidays'!U18)</f>
        <v>687</v>
      </c>
      <c r="V18" s="191">
        <f>Monthly!V18-(Saturdays!V18+'Sundays &amp; Holidays'!V18)</f>
        <v>4642</v>
      </c>
      <c r="W18" s="208">
        <f>Monthly!W18-(Saturdays!W18+'Sundays &amp; Holidays'!W18)</f>
        <v>3654</v>
      </c>
      <c r="X18" s="189">
        <f>Monthly!X18-(Saturdays!X18+'Sundays &amp; Holidays'!X18)</f>
        <v>2586</v>
      </c>
      <c r="Y18" s="193">
        <f>Monthly!Y18-(Saturdays!Y18+'Sundays &amp; Holidays'!Y18)</f>
        <v>1972</v>
      </c>
      <c r="Z18" s="191">
        <f>Monthly!Z18-(Saturdays!Z18+'Sundays &amp; Holidays'!Z18)</f>
        <v>6051</v>
      </c>
      <c r="AA18" s="189">
        <f>Monthly!AA18-(Saturdays!AA18+'Sundays &amp; Holidays'!AA18)</f>
        <v>7879</v>
      </c>
      <c r="AB18" s="172">
        <f t="shared" si="0"/>
        <v>52657</v>
      </c>
      <c r="AC18" s="173">
        <f t="shared" si="0"/>
        <v>50141</v>
      </c>
    </row>
    <row r="19" spans="1:29">
      <c r="A19" s="146" t="s">
        <v>28</v>
      </c>
      <c r="B19" s="203">
        <f>Monthly!B19-(Saturdays!B19+'Sundays &amp; Holidays'!B19)</f>
        <v>4015</v>
      </c>
      <c r="C19" s="197">
        <f>Monthly!C19-(Saturdays!C19+'Sundays &amp; Holidays'!C19)</f>
        <v>6977</v>
      </c>
      <c r="D19" s="198">
        <f>Monthly!D19-(Saturdays!D19+'Sundays &amp; Holidays'!D19)</f>
        <v>2296</v>
      </c>
      <c r="E19" s="199">
        <f>Monthly!E19-(Saturdays!E19+'Sundays &amp; Holidays'!E19)</f>
        <v>4922</v>
      </c>
      <c r="F19" s="196">
        <f>Monthly!F19-(Saturdays!F19+'Sundays &amp; Holidays'!F19)</f>
        <v>4277</v>
      </c>
      <c r="G19" s="200">
        <f>Monthly!G19-(Saturdays!G19+'Sundays &amp; Holidays'!G19)</f>
        <v>4656</v>
      </c>
      <c r="H19" s="198">
        <f>Monthly!H19-(Saturdays!H19+'Sundays &amp; Holidays'!H19)</f>
        <v>7692</v>
      </c>
      <c r="I19" s="199">
        <f>Monthly!I19-(Saturdays!I19+'Sundays &amp; Holidays'!I19)</f>
        <v>8231</v>
      </c>
      <c r="J19" s="196">
        <f>Monthly!J19-(Saturdays!J19+'Sundays &amp; Holidays'!J19)</f>
        <v>2252</v>
      </c>
      <c r="K19" s="197">
        <f>Monthly!K19-(Saturdays!K19+'Sundays &amp; Holidays'!K19)</f>
        <v>890</v>
      </c>
      <c r="L19" s="198">
        <f>Monthly!L19-(Saturdays!L19+'Sundays &amp; Holidays'!L19)</f>
        <v>5391</v>
      </c>
      <c r="M19" s="196">
        <f>Monthly!M19-(Saturdays!M19+'Sundays &amp; Holidays'!M19)</f>
        <v>2382</v>
      </c>
      <c r="N19" s="201">
        <f>Monthly!N19-(Saturdays!N19+'Sundays &amp; Holidays'!N19)</f>
        <v>7370</v>
      </c>
      <c r="O19" s="204">
        <f>Monthly!O19-(Saturdays!O19+'Sundays &amp; Holidays'!O19)</f>
        <v>5162</v>
      </c>
      <c r="P19" s="196">
        <f>Monthly!P19-(Saturdays!P19+'Sundays &amp; Holidays'!P19)</f>
        <v>4331</v>
      </c>
      <c r="Q19" s="197">
        <f>Monthly!Q19-(Saturdays!Q19+'Sundays &amp; Holidays'!Q19)</f>
        <v>3065</v>
      </c>
      <c r="R19" s="198">
        <f>Monthly!R19-(Saturdays!R19+'Sundays &amp; Holidays'!R19)</f>
        <v>3997</v>
      </c>
      <c r="S19" s="199">
        <f>Monthly!S19-(Saturdays!S19+'Sundays &amp; Holidays'!S19)</f>
        <v>4412</v>
      </c>
      <c r="T19" s="196">
        <f>Monthly!T19-(Saturdays!T19+'Sundays &amp; Holidays'!T19)</f>
        <v>2019</v>
      </c>
      <c r="U19" s="200">
        <f>Monthly!U19-(Saturdays!U19+'Sundays &amp; Holidays'!U19)</f>
        <v>510</v>
      </c>
      <c r="V19" s="198">
        <f>Monthly!V19-(Saturdays!V19+'Sundays &amp; Holidays'!V19)</f>
        <v>6015</v>
      </c>
      <c r="W19" s="205">
        <f>Monthly!W19-(Saturdays!W19+'Sundays &amp; Holidays'!W19)</f>
        <v>3960</v>
      </c>
      <c r="X19" s="196">
        <f>Monthly!X19-(Saturdays!X19+'Sundays &amp; Holidays'!X19)</f>
        <v>3601</v>
      </c>
      <c r="Y19" s="200">
        <f>Monthly!Y19-(Saturdays!Y19+'Sundays &amp; Holidays'!Y19)</f>
        <v>2244</v>
      </c>
      <c r="Z19" s="198">
        <f>Monthly!Z19-(Saturdays!Z19+'Sundays &amp; Holidays'!Z19)</f>
        <v>6338</v>
      </c>
      <c r="AA19" s="196">
        <f>Monthly!AA19-(Saturdays!AA19+'Sundays &amp; Holidays'!AA19)</f>
        <v>8863</v>
      </c>
      <c r="AB19" s="172">
        <f t="shared" si="0"/>
        <v>59594</v>
      </c>
      <c r="AC19" s="173">
        <f t="shared" si="0"/>
        <v>56274</v>
      </c>
    </row>
    <row r="20" spans="1:29">
      <c r="A20" s="137" t="s">
        <v>29</v>
      </c>
      <c r="B20" s="206">
        <f>Monthly!B20-(Saturdays!B20+'Sundays &amp; Holidays'!B20)</f>
        <v>4840</v>
      </c>
      <c r="C20" s="190">
        <f>Monthly!C20-(Saturdays!C20+'Sundays &amp; Holidays'!C20)</f>
        <v>7726</v>
      </c>
      <c r="D20" s="191">
        <f>Monthly!D20-(Saturdays!D20+'Sundays &amp; Holidays'!D20)</f>
        <v>3144</v>
      </c>
      <c r="E20" s="192">
        <f>Monthly!E20-(Saturdays!E20+'Sundays &amp; Holidays'!E20)</f>
        <v>4676</v>
      </c>
      <c r="F20" s="189">
        <f>Monthly!F20-(Saturdays!F20+'Sundays &amp; Holidays'!F20)</f>
        <v>5014</v>
      </c>
      <c r="G20" s="193">
        <f>Monthly!G20-(Saturdays!G20+'Sundays &amp; Holidays'!G20)</f>
        <v>6036</v>
      </c>
      <c r="H20" s="191">
        <f>Monthly!H20-(Saturdays!H20+'Sundays &amp; Holidays'!H20)</f>
        <v>8853</v>
      </c>
      <c r="I20" s="192">
        <f>Monthly!I20-(Saturdays!I20+'Sundays &amp; Holidays'!I20)</f>
        <v>9099</v>
      </c>
      <c r="J20" s="189">
        <f>Monthly!J20-(Saturdays!J20+'Sundays &amp; Holidays'!J20)</f>
        <v>2667</v>
      </c>
      <c r="K20" s="190">
        <f>Monthly!K20-(Saturdays!K20+'Sundays &amp; Holidays'!K20)</f>
        <v>865</v>
      </c>
      <c r="L20" s="191">
        <f>Monthly!L20-(Saturdays!L20+'Sundays &amp; Holidays'!L20)</f>
        <v>5895</v>
      </c>
      <c r="M20" s="189">
        <f>Monthly!M20-(Saturdays!M20+'Sundays &amp; Holidays'!M20)</f>
        <v>2343</v>
      </c>
      <c r="N20" s="194">
        <f>Monthly!N20-(Saturdays!N20+'Sundays &amp; Holidays'!N20)</f>
        <v>7968</v>
      </c>
      <c r="O20" s="207">
        <f>Monthly!O20-(Saturdays!O20+'Sundays &amp; Holidays'!O20)</f>
        <v>6144</v>
      </c>
      <c r="P20" s="189">
        <f>Monthly!P20-(Saturdays!P20+'Sundays &amp; Holidays'!P20)</f>
        <v>4884</v>
      </c>
      <c r="Q20" s="190">
        <f>Monthly!Q20-(Saturdays!Q20+'Sundays &amp; Holidays'!Q20)</f>
        <v>4000</v>
      </c>
      <c r="R20" s="191">
        <f>Monthly!R20-(Saturdays!R20+'Sundays &amp; Holidays'!R20)</f>
        <v>4664</v>
      </c>
      <c r="S20" s="192">
        <f>Monthly!S20-(Saturdays!S20+'Sundays &amp; Holidays'!S20)</f>
        <v>5218</v>
      </c>
      <c r="T20" s="189">
        <f>Monthly!T20-(Saturdays!T20+'Sundays &amp; Holidays'!T20)</f>
        <v>3029</v>
      </c>
      <c r="U20" s="193">
        <f>Monthly!U20-(Saturdays!U20+'Sundays &amp; Holidays'!U20)</f>
        <v>524</v>
      </c>
      <c r="V20" s="191">
        <f>Monthly!V20-(Saturdays!V20+'Sundays &amp; Holidays'!V20)</f>
        <v>7143</v>
      </c>
      <c r="W20" s="208">
        <f>Monthly!W20-(Saturdays!W20+'Sundays &amp; Holidays'!W20)</f>
        <v>3688</v>
      </c>
      <c r="X20" s="189">
        <f>Monthly!X20-(Saturdays!X20+'Sundays &amp; Holidays'!X20)</f>
        <v>4868</v>
      </c>
      <c r="Y20" s="193">
        <f>Monthly!Y20-(Saturdays!Y20+'Sundays &amp; Holidays'!Y20)</f>
        <v>2719</v>
      </c>
      <c r="Z20" s="191">
        <f>Monthly!Z20-(Saturdays!Z20+'Sundays &amp; Holidays'!Z20)</f>
        <v>6778</v>
      </c>
      <c r="AA20" s="189">
        <f>Monthly!AA20-(Saturdays!AA20+'Sundays &amp; Holidays'!AA20)</f>
        <v>10237</v>
      </c>
      <c r="AB20" s="172">
        <f t="shared" si="0"/>
        <v>69747</v>
      </c>
      <c r="AC20" s="173">
        <f t="shared" si="0"/>
        <v>63275</v>
      </c>
    </row>
    <row r="21" spans="1:29">
      <c r="A21" s="146" t="s">
        <v>30</v>
      </c>
      <c r="B21" s="203">
        <f>Monthly!B21-(Saturdays!B21+'Sundays &amp; Holidays'!B21)</f>
        <v>6029</v>
      </c>
      <c r="C21" s="197">
        <f>Monthly!C21-(Saturdays!C21+'Sundays &amp; Holidays'!C21)</f>
        <v>8568</v>
      </c>
      <c r="D21" s="198">
        <f>Monthly!D21-(Saturdays!D21+'Sundays &amp; Holidays'!D21)</f>
        <v>3293</v>
      </c>
      <c r="E21" s="199">
        <f>Monthly!E21-(Saturdays!E21+'Sundays &amp; Holidays'!E21)</f>
        <v>4216</v>
      </c>
      <c r="F21" s="196">
        <f>Monthly!F21-(Saturdays!F21+'Sundays &amp; Holidays'!F21)</f>
        <v>4943</v>
      </c>
      <c r="G21" s="200">
        <f>Monthly!G21-(Saturdays!G21+'Sundays &amp; Holidays'!G21)</f>
        <v>6744</v>
      </c>
      <c r="H21" s="198">
        <f>Monthly!H21-(Saturdays!H21+'Sundays &amp; Holidays'!H21)</f>
        <v>9645</v>
      </c>
      <c r="I21" s="199">
        <f>Monthly!I21-(Saturdays!I21+'Sundays &amp; Holidays'!I21)</f>
        <v>10057</v>
      </c>
      <c r="J21" s="196">
        <f>Monthly!J21-(Saturdays!J21+'Sundays &amp; Holidays'!J21)</f>
        <v>2683</v>
      </c>
      <c r="K21" s="197">
        <f>Monthly!K21-(Saturdays!K21+'Sundays &amp; Holidays'!K21)</f>
        <v>932</v>
      </c>
      <c r="L21" s="198">
        <f>Monthly!L21-(Saturdays!L21+'Sundays &amp; Holidays'!L21)</f>
        <v>5170</v>
      </c>
      <c r="M21" s="196">
        <f>Monthly!M21-(Saturdays!M21+'Sundays &amp; Holidays'!M21)</f>
        <v>2385</v>
      </c>
      <c r="N21" s="201">
        <f>Monthly!N21-(Saturdays!N21+'Sundays &amp; Holidays'!N21)</f>
        <v>8087</v>
      </c>
      <c r="O21" s="204">
        <f>Monthly!O21-(Saturdays!O21+'Sundays &amp; Holidays'!O21)</f>
        <v>7073</v>
      </c>
      <c r="P21" s="196">
        <f>Monthly!P21-(Saturdays!P21+'Sundays &amp; Holidays'!P21)</f>
        <v>4840</v>
      </c>
      <c r="Q21" s="197">
        <f>Monthly!Q21-(Saturdays!Q21+'Sundays &amp; Holidays'!Q21)</f>
        <v>4765</v>
      </c>
      <c r="R21" s="198">
        <f>Monthly!R21-(Saturdays!R21+'Sundays &amp; Holidays'!R21)</f>
        <v>4728</v>
      </c>
      <c r="S21" s="199">
        <f>Monthly!S21-(Saturdays!S21+'Sundays &amp; Holidays'!S21)</f>
        <v>5638</v>
      </c>
      <c r="T21" s="196">
        <f>Monthly!T21-(Saturdays!T21+'Sundays &amp; Holidays'!T21)</f>
        <v>2661</v>
      </c>
      <c r="U21" s="200">
        <f>Monthly!U21-(Saturdays!U21+'Sundays &amp; Holidays'!U21)</f>
        <v>397</v>
      </c>
      <c r="V21" s="198">
        <f>Monthly!V21-(Saturdays!V21+'Sundays &amp; Holidays'!V21)</f>
        <v>7567</v>
      </c>
      <c r="W21" s="205">
        <f>Monthly!W21-(Saturdays!W21+'Sundays &amp; Holidays'!W21)</f>
        <v>3457</v>
      </c>
      <c r="X21" s="196">
        <f>Monthly!X21-(Saturdays!X21+'Sundays &amp; Holidays'!X21)</f>
        <v>5300</v>
      </c>
      <c r="Y21" s="200">
        <f>Monthly!Y21-(Saturdays!Y21+'Sundays &amp; Holidays'!Y21)</f>
        <v>3419</v>
      </c>
      <c r="Z21" s="198">
        <f>Monthly!Z21-(Saturdays!Z21+'Sundays &amp; Holidays'!Z21)</f>
        <v>6671</v>
      </c>
      <c r="AA21" s="196">
        <f>Monthly!AA21-(Saturdays!AA21+'Sundays &amp; Holidays'!AA21)</f>
        <v>11633</v>
      </c>
      <c r="AB21" s="172">
        <f t="shared" si="0"/>
        <v>71617</v>
      </c>
      <c r="AC21" s="173">
        <f t="shared" si="0"/>
        <v>69284</v>
      </c>
    </row>
    <row r="22" spans="1:29">
      <c r="A22" s="137" t="s">
        <v>31</v>
      </c>
      <c r="B22" s="206">
        <f>Monthly!B22-(Saturdays!B22+'Sundays &amp; Holidays'!B22)</f>
        <v>7124</v>
      </c>
      <c r="C22" s="190">
        <f>Monthly!C22-(Saturdays!C22+'Sundays &amp; Holidays'!C22)</f>
        <v>8813</v>
      </c>
      <c r="D22" s="191">
        <f>Monthly!D22-(Saturdays!D22+'Sundays &amp; Holidays'!D22)</f>
        <v>2761</v>
      </c>
      <c r="E22" s="192">
        <f>Monthly!E22-(Saturdays!E22+'Sundays &amp; Holidays'!E22)</f>
        <v>4658</v>
      </c>
      <c r="F22" s="189">
        <f>Monthly!F22-(Saturdays!F22+'Sundays &amp; Holidays'!F22)</f>
        <v>3555</v>
      </c>
      <c r="G22" s="193">
        <f>Monthly!G22-(Saturdays!G22+'Sundays &amp; Holidays'!G22)</f>
        <v>7576</v>
      </c>
      <c r="H22" s="191">
        <f>Monthly!H22-(Saturdays!H22+'Sundays &amp; Holidays'!H22)</f>
        <v>9046</v>
      </c>
      <c r="I22" s="192">
        <f>Monthly!I22-(Saturdays!I22+'Sundays &amp; Holidays'!I22)</f>
        <v>10893</v>
      </c>
      <c r="J22" s="189">
        <f>Monthly!J22-(Saturdays!J22+'Sundays &amp; Holidays'!J22)</f>
        <v>2326</v>
      </c>
      <c r="K22" s="190">
        <f>Monthly!K22-(Saturdays!K22+'Sundays &amp; Holidays'!K22)</f>
        <v>1006</v>
      </c>
      <c r="L22" s="191">
        <f>Monthly!L22-(Saturdays!L22+'Sundays &amp; Holidays'!L22)</f>
        <v>5239</v>
      </c>
      <c r="M22" s="189">
        <f>Monthly!M22-(Saturdays!M22+'Sundays &amp; Holidays'!M22)</f>
        <v>2121</v>
      </c>
      <c r="N22" s="194">
        <f>Monthly!N22-(Saturdays!N22+'Sundays &amp; Holidays'!N22)</f>
        <v>8447</v>
      </c>
      <c r="O22" s="207">
        <f>Monthly!O22-(Saturdays!O22+'Sundays &amp; Holidays'!O22)</f>
        <v>6582</v>
      </c>
      <c r="P22" s="189">
        <f>Monthly!P22-(Saturdays!P22+'Sundays &amp; Holidays'!P22)</f>
        <v>4300</v>
      </c>
      <c r="Q22" s="190">
        <f>Monthly!Q22-(Saturdays!Q22+'Sundays &amp; Holidays'!Q22)</f>
        <v>5077</v>
      </c>
      <c r="R22" s="191">
        <f>Monthly!R22-(Saturdays!R22+'Sundays &amp; Holidays'!R22)</f>
        <v>4232</v>
      </c>
      <c r="S22" s="192">
        <f>Monthly!S22-(Saturdays!S22+'Sundays &amp; Holidays'!S22)</f>
        <v>5954</v>
      </c>
      <c r="T22" s="189">
        <f>Monthly!T22-(Saturdays!T22+'Sundays &amp; Holidays'!T22)</f>
        <v>1828</v>
      </c>
      <c r="U22" s="193">
        <f>Monthly!U22-(Saturdays!U22+'Sundays &amp; Holidays'!U22)</f>
        <v>465</v>
      </c>
      <c r="V22" s="191">
        <f>Monthly!V22-(Saturdays!V22+'Sundays &amp; Holidays'!V22)</f>
        <v>9034</v>
      </c>
      <c r="W22" s="208">
        <f>Monthly!W22-(Saturdays!W22+'Sundays &amp; Holidays'!W22)</f>
        <v>3029</v>
      </c>
      <c r="X22" s="189">
        <f>Monthly!X22-(Saturdays!X22+'Sundays &amp; Holidays'!X22)</f>
        <v>4816</v>
      </c>
      <c r="Y22" s="193">
        <f>Monthly!Y22-(Saturdays!Y22+'Sundays &amp; Holidays'!Y22)</f>
        <v>3536</v>
      </c>
      <c r="Z22" s="191">
        <f>Monthly!Z22-(Saturdays!Z22+'Sundays &amp; Holidays'!Z22)</f>
        <v>5323</v>
      </c>
      <c r="AA22" s="189">
        <f>Monthly!AA22-(Saturdays!AA22+'Sundays &amp; Holidays'!AA22)</f>
        <v>12351</v>
      </c>
      <c r="AB22" s="172">
        <f t="shared" si="0"/>
        <v>68031</v>
      </c>
      <c r="AC22" s="173">
        <f t="shared" si="0"/>
        <v>72061</v>
      </c>
    </row>
    <row r="23" spans="1:29">
      <c r="A23" s="146" t="s">
        <v>32</v>
      </c>
      <c r="B23" s="203">
        <f>Monthly!B23-(Saturdays!B23+'Sundays &amp; Holidays'!B23)</f>
        <v>6123</v>
      </c>
      <c r="C23" s="197">
        <f>Monthly!C23-(Saturdays!C23+'Sundays &amp; Holidays'!C23)</f>
        <v>7995</v>
      </c>
      <c r="D23" s="198">
        <f>Monthly!D23-(Saturdays!D23+'Sundays &amp; Holidays'!D23)</f>
        <v>1766</v>
      </c>
      <c r="E23" s="199">
        <f>Monthly!E23-(Saturdays!E23+'Sundays &amp; Holidays'!E23)</f>
        <v>4541</v>
      </c>
      <c r="F23" s="196">
        <f>Monthly!F23-(Saturdays!F23+'Sundays &amp; Holidays'!F23)</f>
        <v>2698</v>
      </c>
      <c r="G23" s="200">
        <f>Monthly!G23-(Saturdays!G23+'Sundays &amp; Holidays'!G23)</f>
        <v>7510</v>
      </c>
      <c r="H23" s="198">
        <f>Monthly!H23-(Saturdays!H23+'Sundays &amp; Holidays'!H23)</f>
        <v>7911</v>
      </c>
      <c r="I23" s="199">
        <f>Monthly!I23-(Saturdays!I23+'Sundays &amp; Holidays'!I23)</f>
        <v>10268</v>
      </c>
      <c r="J23" s="196">
        <f>Monthly!J23-(Saturdays!J23+'Sundays &amp; Holidays'!J23)</f>
        <v>1895</v>
      </c>
      <c r="K23" s="197">
        <f>Monthly!K23-(Saturdays!K23+'Sundays &amp; Holidays'!K23)</f>
        <v>923</v>
      </c>
      <c r="L23" s="198">
        <f>Monthly!L23-(Saturdays!L23+'Sundays &amp; Holidays'!L23)</f>
        <v>5635</v>
      </c>
      <c r="M23" s="196">
        <f>Monthly!M23-(Saturdays!M23+'Sundays &amp; Holidays'!M23)</f>
        <v>1831</v>
      </c>
      <c r="N23" s="201">
        <f>Monthly!N23-(Saturdays!N23+'Sundays &amp; Holidays'!N23)</f>
        <v>9221</v>
      </c>
      <c r="O23" s="204">
        <f>Monthly!O23-(Saturdays!O23+'Sundays &amp; Holidays'!O23)</f>
        <v>6191</v>
      </c>
      <c r="P23" s="196">
        <f>Monthly!P23-(Saturdays!P23+'Sundays &amp; Holidays'!P23)</f>
        <v>3657</v>
      </c>
      <c r="Q23" s="197">
        <f>Monthly!Q23-(Saturdays!Q23+'Sundays &amp; Holidays'!Q23)</f>
        <v>4843</v>
      </c>
      <c r="R23" s="198">
        <f>Monthly!R23-(Saturdays!R23+'Sundays &amp; Holidays'!R23)</f>
        <v>3181</v>
      </c>
      <c r="S23" s="199">
        <f>Monthly!S23-(Saturdays!S23+'Sundays &amp; Holidays'!S23)</f>
        <v>5659</v>
      </c>
      <c r="T23" s="196">
        <f>Monthly!T23-(Saturdays!T23+'Sundays &amp; Holidays'!T23)</f>
        <v>1143</v>
      </c>
      <c r="U23" s="200">
        <f>Monthly!U23-(Saturdays!U23+'Sundays &amp; Holidays'!U23)</f>
        <v>378</v>
      </c>
      <c r="V23" s="198">
        <f>Monthly!V23-(Saturdays!V23+'Sundays &amp; Holidays'!V23)</f>
        <v>9336</v>
      </c>
      <c r="W23" s="205">
        <f>Monthly!W23-(Saturdays!W23+'Sundays &amp; Holidays'!W23)</f>
        <v>2702</v>
      </c>
      <c r="X23" s="196">
        <f>Monthly!X23-(Saturdays!X23+'Sundays &amp; Holidays'!X23)</f>
        <v>2999</v>
      </c>
      <c r="Y23" s="200">
        <f>Monthly!Y23-(Saturdays!Y23+'Sundays &amp; Holidays'!Y23)</f>
        <v>3083</v>
      </c>
      <c r="Z23" s="198">
        <f>Monthly!Z23-(Saturdays!Z23+'Sundays &amp; Holidays'!Z23)</f>
        <v>4172</v>
      </c>
      <c r="AA23" s="196">
        <f>Monthly!AA23-(Saturdays!AA23+'Sundays &amp; Holidays'!AA23)</f>
        <v>11227</v>
      </c>
      <c r="AB23" s="172">
        <f t="shared" si="0"/>
        <v>59737</v>
      </c>
      <c r="AC23" s="173">
        <f t="shared" si="0"/>
        <v>67151</v>
      </c>
    </row>
    <row r="24" spans="1:29">
      <c r="A24" s="137" t="s">
        <v>33</v>
      </c>
      <c r="B24" s="206">
        <f>Monthly!B24-(Saturdays!B24+'Sundays &amp; Holidays'!B24)</f>
        <v>3484</v>
      </c>
      <c r="C24" s="190">
        <f>Monthly!C24-(Saturdays!C24+'Sundays &amp; Holidays'!C24)</f>
        <v>6160</v>
      </c>
      <c r="D24" s="191">
        <f>Monthly!D24-(Saturdays!D24+'Sundays &amp; Holidays'!D24)</f>
        <v>927</v>
      </c>
      <c r="E24" s="192">
        <f>Monthly!E24-(Saturdays!E24+'Sundays &amp; Holidays'!E24)</f>
        <v>3883</v>
      </c>
      <c r="F24" s="189">
        <f>Monthly!F24-(Saturdays!F24+'Sundays &amp; Holidays'!F24)</f>
        <v>1658</v>
      </c>
      <c r="G24" s="193">
        <f>Monthly!G24-(Saturdays!G24+'Sundays &amp; Holidays'!G24)</f>
        <v>5241</v>
      </c>
      <c r="H24" s="191">
        <f>Monthly!H24-(Saturdays!H24+'Sundays &amp; Holidays'!H24)</f>
        <v>3373</v>
      </c>
      <c r="I24" s="192">
        <f>Monthly!I24-(Saturdays!I24+'Sundays &amp; Holidays'!I24)</f>
        <v>7622</v>
      </c>
      <c r="J24" s="189">
        <f>Monthly!J24-(Saturdays!J24+'Sundays &amp; Holidays'!J24)</f>
        <v>1012</v>
      </c>
      <c r="K24" s="190">
        <f>Monthly!K24-(Saturdays!K24+'Sundays &amp; Holidays'!K24)</f>
        <v>879</v>
      </c>
      <c r="L24" s="191">
        <f>Monthly!L24-(Saturdays!L24+'Sundays &amp; Holidays'!L24)</f>
        <v>5424</v>
      </c>
      <c r="M24" s="189">
        <f>Monthly!M24-(Saturdays!M24+'Sundays &amp; Holidays'!M24)</f>
        <v>1500</v>
      </c>
      <c r="N24" s="194">
        <f>Monthly!N24-(Saturdays!N24+'Sundays &amp; Holidays'!N24)</f>
        <v>5711</v>
      </c>
      <c r="O24" s="207">
        <f>Monthly!O24-(Saturdays!O24+'Sundays &amp; Holidays'!O24)</f>
        <v>4207</v>
      </c>
      <c r="P24" s="189">
        <f>Monthly!P24-(Saturdays!P24+'Sundays &amp; Holidays'!P24)</f>
        <v>1961</v>
      </c>
      <c r="Q24" s="190">
        <f>Monthly!Q24-(Saturdays!Q24+'Sundays &amp; Holidays'!Q24)</f>
        <v>3225</v>
      </c>
      <c r="R24" s="191">
        <f>Monthly!R24-(Saturdays!R24+'Sundays &amp; Holidays'!R24)</f>
        <v>2212</v>
      </c>
      <c r="S24" s="192">
        <f>Monthly!S24-(Saturdays!S24+'Sundays &amp; Holidays'!S24)</f>
        <v>3825</v>
      </c>
      <c r="T24" s="189">
        <f>Monthly!T24-(Saturdays!T24+'Sundays &amp; Holidays'!T24)</f>
        <v>653</v>
      </c>
      <c r="U24" s="193">
        <f>Monthly!U24-(Saturdays!U24+'Sundays &amp; Holidays'!U24)</f>
        <v>245</v>
      </c>
      <c r="V24" s="191">
        <f>Monthly!V24-(Saturdays!V24+'Sundays &amp; Holidays'!V24)</f>
        <v>6130</v>
      </c>
      <c r="W24" s="208">
        <f>Monthly!W24-(Saturdays!W24+'Sundays &amp; Holidays'!W24)</f>
        <v>1980</v>
      </c>
      <c r="X24" s="189">
        <f>Monthly!X24-(Saturdays!X24+'Sundays &amp; Holidays'!X24)</f>
        <v>1395</v>
      </c>
      <c r="Y24" s="193">
        <f>Monthly!Y24-(Saturdays!Y24+'Sundays &amp; Holidays'!Y24)</f>
        <v>1784</v>
      </c>
      <c r="Z24" s="191">
        <f>Monthly!Z24-(Saturdays!Z24+'Sundays &amp; Holidays'!Z24)</f>
        <v>3106</v>
      </c>
      <c r="AA24" s="189">
        <f>Monthly!AA24-(Saturdays!AA24+'Sundays &amp; Holidays'!AA24)</f>
        <v>8440</v>
      </c>
      <c r="AB24" s="172">
        <f t="shared" si="0"/>
        <v>37046</v>
      </c>
      <c r="AC24" s="173">
        <f t="shared" si="0"/>
        <v>48991</v>
      </c>
    </row>
    <row r="25" spans="1:29">
      <c r="A25" s="146" t="s">
        <v>34</v>
      </c>
      <c r="B25" s="203">
        <f>Monthly!B25-(Saturdays!B25+'Sundays &amp; Holidays'!B25)</f>
        <v>120</v>
      </c>
      <c r="C25" s="197">
        <f>Monthly!C25-(Saturdays!C25+'Sundays &amp; Holidays'!C25)</f>
        <v>3250</v>
      </c>
      <c r="D25" s="198">
        <f>Monthly!D25-(Saturdays!D25+'Sundays &amp; Holidays'!D25)</f>
        <v>118</v>
      </c>
      <c r="E25" s="199">
        <f>Monthly!E25-(Saturdays!E25+'Sundays &amp; Holidays'!E25)</f>
        <v>2061</v>
      </c>
      <c r="F25" s="196">
        <f>Monthly!F25-(Saturdays!F25+'Sundays &amp; Holidays'!F25)</f>
        <v>287</v>
      </c>
      <c r="G25" s="200">
        <f>Monthly!G25-(Saturdays!G25+'Sundays &amp; Holidays'!G25)</f>
        <v>2297</v>
      </c>
      <c r="H25" s="198">
        <f>Monthly!H25-(Saturdays!H25+'Sundays &amp; Holidays'!H25)</f>
        <v>576</v>
      </c>
      <c r="I25" s="199">
        <f>Monthly!I25-(Saturdays!I25+'Sundays &amp; Holidays'!I25)</f>
        <v>2645</v>
      </c>
      <c r="J25" s="196">
        <f>Monthly!J25-(Saturdays!J25+'Sundays &amp; Holidays'!J25)</f>
        <v>179</v>
      </c>
      <c r="K25" s="197">
        <f>Monthly!K25-(Saturdays!K25+'Sundays &amp; Holidays'!K25)</f>
        <v>375</v>
      </c>
      <c r="L25" s="198">
        <f>Monthly!L25-(Saturdays!L25+'Sundays &amp; Holidays'!L25)</f>
        <v>1492</v>
      </c>
      <c r="M25" s="196">
        <f>Monthly!M25-(Saturdays!M25+'Sundays &amp; Holidays'!M25)</f>
        <v>588</v>
      </c>
      <c r="N25" s="201">
        <f>Monthly!N25-(Saturdays!N25+'Sundays &amp; Holidays'!N25)</f>
        <v>1657</v>
      </c>
      <c r="O25" s="204">
        <f>Monthly!O25-(Saturdays!O25+'Sundays &amp; Holidays'!O25)</f>
        <v>1616</v>
      </c>
      <c r="P25" s="196">
        <f>Monthly!P25-(Saturdays!P25+'Sundays &amp; Holidays'!P25)</f>
        <v>658</v>
      </c>
      <c r="Q25" s="197">
        <f>Monthly!Q25-(Saturdays!Q25+'Sundays &amp; Holidays'!Q25)</f>
        <v>1221</v>
      </c>
      <c r="R25" s="198">
        <f>Monthly!R25-(Saturdays!R25+'Sundays &amp; Holidays'!R25)</f>
        <v>640</v>
      </c>
      <c r="S25" s="199">
        <f>Monthly!S25-(Saturdays!S25+'Sundays &amp; Holidays'!S25)</f>
        <v>1593</v>
      </c>
      <c r="T25" s="196">
        <f>Monthly!T25-(Saturdays!T25+'Sundays &amp; Holidays'!T25)</f>
        <v>298</v>
      </c>
      <c r="U25" s="200">
        <f>Monthly!U25-(Saturdays!U25+'Sundays &amp; Holidays'!U25)</f>
        <v>134</v>
      </c>
      <c r="V25" s="198">
        <f>Monthly!V25-(Saturdays!V25+'Sundays &amp; Holidays'!V25)</f>
        <v>1461</v>
      </c>
      <c r="W25" s="205">
        <f>Monthly!W25-(Saturdays!W25+'Sundays &amp; Holidays'!W25)</f>
        <v>809</v>
      </c>
      <c r="X25" s="196">
        <f>Monthly!X25-(Saturdays!X25+'Sundays &amp; Holidays'!X25)</f>
        <v>421</v>
      </c>
      <c r="Y25" s="200">
        <f>Monthly!Y25-(Saturdays!Y25+'Sundays &amp; Holidays'!Y25)</f>
        <v>1063</v>
      </c>
      <c r="Z25" s="198">
        <f>Monthly!Z25-(Saturdays!Z25+'Sundays &amp; Holidays'!Z25)</f>
        <v>1499</v>
      </c>
      <c r="AA25" s="196">
        <f>Monthly!AA25-(Saturdays!AA25+'Sundays &amp; Holidays'!AA25)</f>
        <v>3520</v>
      </c>
      <c r="AB25" s="172">
        <f t="shared" si="0"/>
        <v>9406</v>
      </c>
      <c r="AC25" s="173">
        <f t="shared" si="0"/>
        <v>21172</v>
      </c>
    </row>
    <row r="26" spans="1:29">
      <c r="A26" s="137" t="s">
        <v>35</v>
      </c>
      <c r="B26" s="206">
        <f>Monthly!B26-(Saturdays!B26+'Sundays &amp; Holidays'!B26)</f>
        <v>1</v>
      </c>
      <c r="C26" s="190">
        <f>Monthly!C26-(Saturdays!C26+'Sundays &amp; Holidays'!C26)</f>
        <v>763</v>
      </c>
      <c r="D26" s="191">
        <f>Monthly!D26-(Saturdays!D26+'Sundays &amp; Holidays'!D26)</f>
        <v>3</v>
      </c>
      <c r="E26" s="192">
        <f>Monthly!E26-(Saturdays!E26+'Sundays &amp; Holidays'!E26)</f>
        <v>543</v>
      </c>
      <c r="F26" s="189">
        <f>Monthly!F26-(Saturdays!F26+'Sundays &amp; Holidays'!F26)</f>
        <v>9</v>
      </c>
      <c r="G26" s="193">
        <f>Monthly!G26-(Saturdays!G26+'Sundays &amp; Holidays'!G26)</f>
        <v>257</v>
      </c>
      <c r="H26" s="191">
        <f>Monthly!H26-(Saturdays!H26+'Sundays &amp; Holidays'!H26)</f>
        <v>113</v>
      </c>
      <c r="I26" s="192">
        <f>Monthly!I26-(Saturdays!I26+'Sundays &amp; Holidays'!I26)</f>
        <v>344</v>
      </c>
      <c r="J26" s="189">
        <f>Monthly!J26-(Saturdays!J26+'Sundays &amp; Holidays'!J26)</f>
        <v>22</v>
      </c>
      <c r="K26" s="190">
        <f>Monthly!K26-(Saturdays!K26+'Sundays &amp; Holidays'!K26)</f>
        <v>35</v>
      </c>
      <c r="L26" s="191">
        <f>Monthly!L26-(Saturdays!L26+'Sundays &amp; Holidays'!L26)</f>
        <v>149</v>
      </c>
      <c r="M26" s="189">
        <f>Monthly!M26-(Saturdays!M26+'Sundays &amp; Holidays'!M26)</f>
        <v>32</v>
      </c>
      <c r="N26" s="194">
        <f>Monthly!N26-(Saturdays!N26+'Sundays &amp; Holidays'!N26)</f>
        <v>86</v>
      </c>
      <c r="O26" s="207">
        <f>Monthly!O26-(Saturdays!O26+'Sundays &amp; Holidays'!O26)</f>
        <v>183</v>
      </c>
      <c r="P26" s="189">
        <f>Monthly!P26-(Saturdays!P26+'Sundays &amp; Holidays'!P26)</f>
        <v>46</v>
      </c>
      <c r="Q26" s="190">
        <f>Monthly!Q26-(Saturdays!Q26+'Sundays &amp; Holidays'!Q26)</f>
        <v>73</v>
      </c>
      <c r="R26" s="191">
        <f>Monthly!R26-(Saturdays!R26+'Sundays &amp; Holidays'!R26)</f>
        <v>51</v>
      </c>
      <c r="S26" s="192">
        <f>Monthly!S26-(Saturdays!S26+'Sundays &amp; Holidays'!S26)</f>
        <v>95</v>
      </c>
      <c r="T26" s="189">
        <f>Monthly!T26-(Saturdays!T26+'Sundays &amp; Holidays'!T26)</f>
        <v>28</v>
      </c>
      <c r="U26" s="193">
        <f>Monthly!U26-(Saturdays!U26+'Sundays &amp; Holidays'!U26)</f>
        <v>7</v>
      </c>
      <c r="V26" s="191">
        <f>Monthly!V26-(Saturdays!V26+'Sundays &amp; Holidays'!V26)</f>
        <v>42</v>
      </c>
      <c r="W26" s="208">
        <f>Monthly!W26-(Saturdays!W26+'Sundays &amp; Holidays'!W26)</f>
        <v>33</v>
      </c>
      <c r="X26" s="189">
        <f>Monthly!X26-(Saturdays!X26+'Sundays &amp; Holidays'!X26)</f>
        <v>15</v>
      </c>
      <c r="Y26" s="193">
        <f>Monthly!Y26-(Saturdays!Y26+'Sundays &amp; Holidays'!Y26)</f>
        <v>88</v>
      </c>
      <c r="Z26" s="191">
        <f>Monthly!Z26-(Saturdays!Z26+'Sundays &amp; Holidays'!Z26)</f>
        <v>36</v>
      </c>
      <c r="AA26" s="189">
        <f>Monthly!AA26-(Saturdays!AA26+'Sundays &amp; Holidays'!AA26)</f>
        <v>384</v>
      </c>
      <c r="AB26" s="172">
        <f t="shared" si="0"/>
        <v>601</v>
      </c>
      <c r="AC26" s="173">
        <f t="shared" si="0"/>
        <v>2837</v>
      </c>
    </row>
    <row r="27" spans="1:29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30</v>
      </c>
      <c r="D27" s="198">
        <f>Monthly!D27-(Saturdays!D27+'Sundays &amp; Holidays'!D27)</f>
        <v>0</v>
      </c>
      <c r="E27" s="199">
        <f>Monthly!E27-(Saturdays!E27+'Sundays &amp; Holidays'!E27)</f>
        <v>26</v>
      </c>
      <c r="F27" s="196">
        <f>Monthly!F27-(Saturdays!F27+'Sundays &amp; Holidays'!F27)</f>
        <v>0</v>
      </c>
      <c r="G27" s="200">
        <f>Monthly!G27-(Saturdays!G27+'Sundays &amp; Holidays'!G27)</f>
        <v>0</v>
      </c>
      <c r="H27" s="198">
        <f>Monthly!H27-(Saturdays!H27+'Sundays &amp; Holidays'!H27)</f>
        <v>0</v>
      </c>
      <c r="I27" s="199">
        <f>Monthly!I27-(Saturdays!I27+'Sundays &amp; Holidays'!I27)</f>
        <v>0</v>
      </c>
      <c r="J27" s="196">
        <f>Monthly!J27-(Saturdays!J27+'Sundays &amp; Holidays'!J27)</f>
        <v>0</v>
      </c>
      <c r="K27" s="200">
        <f>Monthly!K27-(Saturdays!K27+'Sundays &amp; Holidays'!K27)</f>
        <v>0</v>
      </c>
      <c r="L27" s="198">
        <f>Monthly!L27-(Saturdays!L27+'Sundays &amp; Holidays'!L27)</f>
        <v>0</v>
      </c>
      <c r="M27" s="196">
        <f>Monthly!M27-(Saturdays!M27+'Sundays &amp; Holidays'!M27)</f>
        <v>0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0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0</v>
      </c>
      <c r="AC27" s="173">
        <f t="shared" si="0"/>
        <v>56</v>
      </c>
    </row>
    <row r="28" spans="1:29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1</v>
      </c>
      <c r="E28" s="140">
        <f>Monthly!E28-(Saturdays!E28+'Sundays &amp; Holidays'!E28)</f>
        <v>1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0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1</v>
      </c>
      <c r="AC28" s="173">
        <f t="shared" si="0"/>
        <v>1</v>
      </c>
    </row>
    <row r="29" spans="1:29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4" thickBot="1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0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0</v>
      </c>
      <c r="AC30" s="173">
        <f t="shared" si="0"/>
        <v>0</v>
      </c>
    </row>
    <row r="31" spans="1:29" ht="15" thickTop="1" thickBot="1">
      <c r="A31" s="281" t="s">
        <v>13</v>
      </c>
      <c r="B31" s="20">
        <f t="shared" ref="B31:AA31" si="1">SUM(B7:B30)</f>
        <v>90099</v>
      </c>
      <c r="C31" s="21">
        <f t="shared" si="1"/>
        <v>99690</v>
      </c>
      <c r="D31" s="282">
        <f t="shared" si="1"/>
        <v>49937</v>
      </c>
      <c r="E31" s="283">
        <f t="shared" si="1"/>
        <v>58970</v>
      </c>
      <c r="F31" s="20">
        <f t="shared" si="1"/>
        <v>80918</v>
      </c>
      <c r="G31" s="21">
        <f t="shared" si="1"/>
        <v>70365</v>
      </c>
      <c r="H31" s="282">
        <f t="shared" si="1"/>
        <v>127301</v>
      </c>
      <c r="I31" s="283">
        <f t="shared" si="1"/>
        <v>124545</v>
      </c>
      <c r="J31" s="20">
        <f t="shared" si="1"/>
        <v>29864</v>
      </c>
      <c r="K31" s="21">
        <f t="shared" si="1"/>
        <v>25376</v>
      </c>
      <c r="L31" s="282">
        <f t="shared" si="1"/>
        <v>62165</v>
      </c>
      <c r="M31" s="283">
        <f t="shared" si="1"/>
        <v>58458</v>
      </c>
      <c r="N31" s="20">
        <f t="shared" si="1"/>
        <v>111351</v>
      </c>
      <c r="O31" s="21">
        <f t="shared" si="1"/>
        <v>110469</v>
      </c>
      <c r="P31" s="282">
        <f t="shared" si="1"/>
        <v>63610</v>
      </c>
      <c r="Q31" s="283">
        <f t="shared" si="1"/>
        <v>60285</v>
      </c>
      <c r="R31" s="20">
        <f t="shared" si="1"/>
        <v>73217</v>
      </c>
      <c r="S31" s="21">
        <f t="shared" si="1"/>
        <v>67774</v>
      </c>
      <c r="T31" s="282">
        <f t="shared" si="1"/>
        <v>20087</v>
      </c>
      <c r="U31" s="283">
        <f t="shared" si="1"/>
        <v>16781</v>
      </c>
      <c r="V31" s="20">
        <f t="shared" si="1"/>
        <v>84170</v>
      </c>
      <c r="W31" s="21">
        <f t="shared" si="1"/>
        <v>66629</v>
      </c>
      <c r="X31" s="282">
        <f t="shared" si="1"/>
        <v>55116</v>
      </c>
      <c r="Y31" s="283">
        <f t="shared" si="1"/>
        <v>44968</v>
      </c>
      <c r="Z31" s="20">
        <f t="shared" si="1"/>
        <v>99017</v>
      </c>
      <c r="AA31" s="21">
        <f t="shared" si="1"/>
        <v>140666</v>
      </c>
      <c r="AB31" s="282">
        <f>SUM(AB7:AB30)</f>
        <v>946852</v>
      </c>
      <c r="AC31" s="21">
        <f>SUM(AC7:AC30)</f>
        <v>944976</v>
      </c>
    </row>
    <row r="32" spans="1:29" ht="17" thickTop="1">
      <c r="AB32" s="284" t="str">
        <f>IF(AB31='Daily Total'!D44,"Correct","Wrong")</f>
        <v>Correct</v>
      </c>
      <c r="AC32" s="284" t="str">
        <f>IF(AC31='Daily Total'!E44,"Correct","Wrong")</f>
        <v>Correct</v>
      </c>
    </row>
    <row r="35" spans="1:29">
      <c r="A35" s="285" t="s">
        <v>86</v>
      </c>
      <c r="B35" s="286"/>
      <c r="C35" s="28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5"/>
      <c r="AC35" s="285"/>
    </row>
    <row r="36" spans="1:29" ht="14" thickBot="1">
      <c r="A36" s="285"/>
      <c r="B36" s="286"/>
      <c r="C36" s="28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5"/>
      <c r="AC36" s="285"/>
    </row>
    <row r="37" spans="1:29" ht="15" thickTop="1" thickBot="1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4" thickTop="1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>
      <c r="A40" s="137" t="s">
        <v>17</v>
      </c>
      <c r="B40" s="189">
        <f t="shared" ref="B40:AA40" si="3">+B8/$B$65</f>
        <v>100</v>
      </c>
      <c r="C40" s="190">
        <f t="shared" si="3"/>
        <v>0</v>
      </c>
      <c r="D40" s="191">
        <f t="shared" si="3"/>
        <v>66.166666666666671</v>
      </c>
      <c r="E40" s="192">
        <f t="shared" si="3"/>
        <v>0.3888888888888889</v>
      </c>
      <c r="F40" s="189">
        <f t="shared" si="3"/>
        <v>152.77777777777777</v>
      </c>
      <c r="G40" s="193">
        <f t="shared" si="3"/>
        <v>2.5555555555555554</v>
      </c>
      <c r="H40" s="191">
        <f t="shared" si="3"/>
        <v>120.72222222222223</v>
      </c>
      <c r="I40" s="192">
        <f t="shared" si="3"/>
        <v>7.9444444444444446</v>
      </c>
      <c r="J40" s="189">
        <f t="shared" si="3"/>
        <v>12.277777777777779</v>
      </c>
      <c r="K40" s="193">
        <f t="shared" si="3"/>
        <v>5.1111111111111107</v>
      </c>
      <c r="L40" s="191">
        <f t="shared" si="3"/>
        <v>7.8888888888888893</v>
      </c>
      <c r="M40" s="189">
        <f t="shared" si="3"/>
        <v>9.1111111111111107</v>
      </c>
      <c r="N40" s="194">
        <f t="shared" si="3"/>
        <v>17.5</v>
      </c>
      <c r="O40" s="195">
        <f t="shared" si="3"/>
        <v>10.222222222222221</v>
      </c>
      <c r="P40" s="189">
        <f t="shared" si="3"/>
        <v>13.333333333333334</v>
      </c>
      <c r="Q40" s="193">
        <f t="shared" si="3"/>
        <v>1.2777777777777777</v>
      </c>
      <c r="R40" s="191">
        <f t="shared" si="3"/>
        <v>4.7777777777777777</v>
      </c>
      <c r="S40" s="192">
        <f t="shared" si="3"/>
        <v>0.16666666666666666</v>
      </c>
      <c r="T40" s="189">
        <f t="shared" si="3"/>
        <v>5.5555555555555552E-2</v>
      </c>
      <c r="U40" s="193">
        <f t="shared" si="3"/>
        <v>0</v>
      </c>
      <c r="V40" s="191">
        <f t="shared" si="3"/>
        <v>0</v>
      </c>
      <c r="W40" s="192">
        <f t="shared" si="3"/>
        <v>0</v>
      </c>
      <c r="X40" s="189">
        <f t="shared" si="3"/>
        <v>0</v>
      </c>
      <c r="Y40" s="193">
        <f t="shared" si="3"/>
        <v>0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495.5</v>
      </c>
      <c r="AC40" s="173">
        <f>+C40+E40+G40+I40+K40+M40+O40+Q40+S40+U40+W40+Y40+AA40</f>
        <v>36.777777777777771</v>
      </c>
    </row>
    <row r="41" spans="1:29">
      <c r="A41" s="146" t="s">
        <v>18</v>
      </c>
      <c r="B41" s="196">
        <f t="shared" ref="B41:AA41" si="4">+B9/$B$65</f>
        <v>357.05555555555554</v>
      </c>
      <c r="C41" s="197">
        <f t="shared" si="4"/>
        <v>5.5555555555555552E-2</v>
      </c>
      <c r="D41" s="198">
        <f t="shared" si="4"/>
        <v>169.66666666666666</v>
      </c>
      <c r="E41" s="199">
        <f t="shared" si="4"/>
        <v>1.7777777777777777</v>
      </c>
      <c r="F41" s="196">
        <f t="shared" si="4"/>
        <v>357.72222222222223</v>
      </c>
      <c r="G41" s="200">
        <f t="shared" si="4"/>
        <v>10.944444444444445</v>
      </c>
      <c r="H41" s="198">
        <f t="shared" si="4"/>
        <v>329.94444444444446</v>
      </c>
      <c r="I41" s="199">
        <f t="shared" si="4"/>
        <v>76.277777777777771</v>
      </c>
      <c r="J41" s="196">
        <f t="shared" si="4"/>
        <v>46.5</v>
      </c>
      <c r="K41" s="200">
        <f t="shared" si="4"/>
        <v>31.444444444444443</v>
      </c>
      <c r="L41" s="198">
        <f t="shared" si="4"/>
        <v>77.666666666666671</v>
      </c>
      <c r="M41" s="196">
        <f t="shared" si="4"/>
        <v>133.55555555555554</v>
      </c>
      <c r="N41" s="201">
        <f t="shared" si="4"/>
        <v>242.44444444444446</v>
      </c>
      <c r="O41" s="202">
        <f t="shared" si="4"/>
        <v>228.27777777777777</v>
      </c>
      <c r="P41" s="196">
        <f t="shared" si="4"/>
        <v>150.11111111111111</v>
      </c>
      <c r="Q41" s="200">
        <f t="shared" si="4"/>
        <v>161.77777777777777</v>
      </c>
      <c r="R41" s="198">
        <f t="shared" si="4"/>
        <v>164.55555555555554</v>
      </c>
      <c r="S41" s="199">
        <f t="shared" si="4"/>
        <v>109.77777777777777</v>
      </c>
      <c r="T41" s="196">
        <f t="shared" si="4"/>
        <v>22.388888888888889</v>
      </c>
      <c r="U41" s="200">
        <f t="shared" si="4"/>
        <v>72.888888888888886</v>
      </c>
      <c r="V41" s="198">
        <f t="shared" si="4"/>
        <v>88.888888888888886</v>
      </c>
      <c r="W41" s="199">
        <f t="shared" si="4"/>
        <v>166.38888888888889</v>
      </c>
      <c r="X41" s="196">
        <f t="shared" si="4"/>
        <v>141.5</v>
      </c>
      <c r="Y41" s="200">
        <f t="shared" si="4"/>
        <v>120.55555555555556</v>
      </c>
      <c r="Z41" s="198">
        <f t="shared" si="4"/>
        <v>359</v>
      </c>
      <c r="AA41" s="196">
        <f t="shared" si="4"/>
        <v>207.77777777777777</v>
      </c>
      <c r="AB41" s="172">
        <f t="shared" ref="AB41:AB62" si="5">+B41+D41+F41+H41+J41+L41+N41+P41+R41+T41+V41+X41+Z41</f>
        <v>2507.4444444444443</v>
      </c>
      <c r="AC41" s="173">
        <f t="shared" ref="AC41:AC62" si="6">+C41+E41+G41+I41+K41+M41+O41+Q41+S41+U41+W41+Y41+AA41</f>
        <v>1321.5000000000002</v>
      </c>
    </row>
    <row r="42" spans="1:29">
      <c r="A42" s="137" t="s">
        <v>19</v>
      </c>
      <c r="B42" s="189">
        <f t="shared" ref="B42:AA42" si="7">+B10/$B$65</f>
        <v>416.5</v>
      </c>
      <c r="C42" s="190">
        <f t="shared" si="7"/>
        <v>214.88888888888889</v>
      </c>
      <c r="D42" s="191">
        <f t="shared" si="7"/>
        <v>216.55555555555554</v>
      </c>
      <c r="E42" s="192">
        <f t="shared" si="7"/>
        <v>170.22222222222223</v>
      </c>
      <c r="F42" s="189">
        <f t="shared" si="7"/>
        <v>345.22222222222223</v>
      </c>
      <c r="G42" s="193">
        <f t="shared" si="7"/>
        <v>193.83333333333334</v>
      </c>
      <c r="H42" s="191">
        <f t="shared" si="7"/>
        <v>465.66666666666669</v>
      </c>
      <c r="I42" s="192">
        <f t="shared" si="7"/>
        <v>329.72222222222223</v>
      </c>
      <c r="J42" s="189">
        <f t="shared" si="7"/>
        <v>69.833333333333329</v>
      </c>
      <c r="K42" s="193">
        <f t="shared" si="7"/>
        <v>133.11111111111111</v>
      </c>
      <c r="L42" s="191">
        <f t="shared" si="7"/>
        <v>147.38888888888889</v>
      </c>
      <c r="M42" s="189">
        <f t="shared" si="7"/>
        <v>273.94444444444446</v>
      </c>
      <c r="N42" s="194">
        <f t="shared" si="7"/>
        <v>377.55555555555554</v>
      </c>
      <c r="O42" s="195">
        <f t="shared" si="7"/>
        <v>459.05555555555554</v>
      </c>
      <c r="P42" s="189">
        <f t="shared" si="7"/>
        <v>243.66666666666666</v>
      </c>
      <c r="Q42" s="193">
        <f t="shared" si="7"/>
        <v>252</v>
      </c>
      <c r="R42" s="191">
        <f t="shared" si="7"/>
        <v>314</v>
      </c>
      <c r="S42" s="192">
        <f t="shared" si="7"/>
        <v>180.83333333333334</v>
      </c>
      <c r="T42" s="189">
        <f t="shared" si="7"/>
        <v>38.388888888888886</v>
      </c>
      <c r="U42" s="193">
        <f t="shared" si="7"/>
        <v>134.61111111111111</v>
      </c>
      <c r="V42" s="191">
        <f t="shared" si="7"/>
        <v>228.55555555555554</v>
      </c>
      <c r="W42" s="192">
        <f t="shared" si="7"/>
        <v>251.94444444444446</v>
      </c>
      <c r="X42" s="189">
        <f t="shared" si="7"/>
        <v>242</v>
      </c>
      <c r="Y42" s="193">
        <f t="shared" si="7"/>
        <v>196.55555555555554</v>
      </c>
      <c r="Z42" s="191">
        <f t="shared" si="7"/>
        <v>382.16666666666669</v>
      </c>
      <c r="AA42" s="189">
        <f t="shared" si="7"/>
        <v>412.05555555555554</v>
      </c>
      <c r="AB42" s="172">
        <f t="shared" si="5"/>
        <v>3487.4999999999995</v>
      </c>
      <c r="AC42" s="173">
        <f t="shared" si="6"/>
        <v>3202.7777777777783</v>
      </c>
    </row>
    <row r="43" spans="1:29">
      <c r="A43" s="146" t="s">
        <v>20</v>
      </c>
      <c r="B43" s="196">
        <f t="shared" ref="B43:AA43" si="8">+B11/$B$65</f>
        <v>406.83333333333331</v>
      </c>
      <c r="C43" s="197">
        <f t="shared" si="8"/>
        <v>279.66666666666669</v>
      </c>
      <c r="D43" s="198">
        <f t="shared" si="8"/>
        <v>219</v>
      </c>
      <c r="E43" s="199">
        <f t="shared" si="8"/>
        <v>202</v>
      </c>
      <c r="F43" s="196">
        <f t="shared" si="8"/>
        <v>321.38888888888891</v>
      </c>
      <c r="G43" s="200">
        <f t="shared" si="8"/>
        <v>197.61111111111111</v>
      </c>
      <c r="H43" s="198">
        <f t="shared" si="8"/>
        <v>517.66666666666663</v>
      </c>
      <c r="I43" s="199">
        <f t="shared" si="8"/>
        <v>387.38888888888891</v>
      </c>
      <c r="J43" s="196">
        <f t="shared" si="8"/>
        <v>78.833333333333329</v>
      </c>
      <c r="K43" s="200">
        <f t="shared" si="8"/>
        <v>169.16666666666666</v>
      </c>
      <c r="L43" s="198">
        <f t="shared" si="8"/>
        <v>152.27777777777777</v>
      </c>
      <c r="M43" s="196">
        <f t="shared" si="8"/>
        <v>365.44444444444446</v>
      </c>
      <c r="N43" s="201">
        <f t="shared" si="8"/>
        <v>399.83333333333331</v>
      </c>
      <c r="O43" s="202">
        <f t="shared" si="8"/>
        <v>507.05555555555554</v>
      </c>
      <c r="P43" s="196">
        <f t="shared" si="8"/>
        <v>284.72222222222223</v>
      </c>
      <c r="Q43" s="200">
        <f t="shared" si="8"/>
        <v>236.66666666666666</v>
      </c>
      <c r="R43" s="198">
        <f t="shared" si="8"/>
        <v>327.83333333333331</v>
      </c>
      <c r="S43" s="199">
        <f t="shared" si="8"/>
        <v>202.05555555555554</v>
      </c>
      <c r="T43" s="196">
        <f t="shared" si="8"/>
        <v>47.944444444444443</v>
      </c>
      <c r="U43" s="200">
        <f t="shared" si="8"/>
        <v>137.61111111111111</v>
      </c>
      <c r="V43" s="198">
        <f t="shared" si="8"/>
        <v>220.11111111111111</v>
      </c>
      <c r="W43" s="199">
        <f t="shared" si="8"/>
        <v>279.77777777777777</v>
      </c>
      <c r="X43" s="196">
        <f t="shared" si="8"/>
        <v>238.5</v>
      </c>
      <c r="Y43" s="200">
        <f t="shared" si="8"/>
        <v>233.94444444444446</v>
      </c>
      <c r="Z43" s="198">
        <f t="shared" si="8"/>
        <v>397.5</v>
      </c>
      <c r="AA43" s="196">
        <f t="shared" si="8"/>
        <v>420.38888888888891</v>
      </c>
      <c r="AB43" s="172">
        <f t="shared" si="5"/>
        <v>3612.4444444444443</v>
      </c>
      <c r="AC43" s="173">
        <f t="shared" si="6"/>
        <v>3618.7777777777783</v>
      </c>
    </row>
    <row r="44" spans="1:29">
      <c r="A44" s="137" t="s">
        <v>21</v>
      </c>
      <c r="B44" s="189">
        <f t="shared" ref="B44:AA44" si="9">+B12/$B$65</f>
        <v>376.77777777777777</v>
      </c>
      <c r="C44" s="190">
        <f t="shared" si="9"/>
        <v>349.61111111111109</v>
      </c>
      <c r="D44" s="191">
        <f t="shared" si="9"/>
        <v>243.27777777777777</v>
      </c>
      <c r="E44" s="192">
        <f t="shared" si="9"/>
        <v>178.44444444444446</v>
      </c>
      <c r="F44" s="189">
        <f t="shared" si="9"/>
        <v>327</v>
      </c>
      <c r="G44" s="193">
        <f t="shared" si="9"/>
        <v>188.33333333333334</v>
      </c>
      <c r="H44" s="191">
        <f t="shared" si="9"/>
        <v>512.16666666666663</v>
      </c>
      <c r="I44" s="192">
        <f t="shared" si="9"/>
        <v>405.11111111111109</v>
      </c>
      <c r="J44" s="189">
        <f t="shared" si="9"/>
        <v>85.944444444444443</v>
      </c>
      <c r="K44" s="193">
        <f t="shared" si="9"/>
        <v>165</v>
      </c>
      <c r="L44" s="191">
        <f t="shared" si="9"/>
        <v>144.5</v>
      </c>
      <c r="M44" s="189">
        <f t="shared" si="9"/>
        <v>338.05555555555554</v>
      </c>
      <c r="N44" s="194">
        <f t="shared" si="9"/>
        <v>394.66666666666669</v>
      </c>
      <c r="O44" s="195">
        <f t="shared" si="9"/>
        <v>510</v>
      </c>
      <c r="P44" s="189">
        <f t="shared" si="9"/>
        <v>259.33333333333331</v>
      </c>
      <c r="Q44" s="193">
        <f t="shared" si="9"/>
        <v>206.5</v>
      </c>
      <c r="R44" s="191">
        <f t="shared" si="9"/>
        <v>347.16666666666669</v>
      </c>
      <c r="S44" s="192">
        <f t="shared" si="9"/>
        <v>188.88888888888889</v>
      </c>
      <c r="T44" s="189">
        <f t="shared" si="9"/>
        <v>45</v>
      </c>
      <c r="U44" s="193">
        <f t="shared" si="9"/>
        <v>108.66666666666667</v>
      </c>
      <c r="V44" s="191">
        <f t="shared" si="9"/>
        <v>201.44444444444446</v>
      </c>
      <c r="W44" s="192">
        <f t="shared" si="9"/>
        <v>336.61111111111109</v>
      </c>
      <c r="X44" s="189">
        <f t="shared" si="9"/>
        <v>198.22222222222223</v>
      </c>
      <c r="Y44" s="193">
        <f t="shared" si="9"/>
        <v>199.55555555555554</v>
      </c>
      <c r="Z44" s="191">
        <f t="shared" si="9"/>
        <v>399.88888888888891</v>
      </c>
      <c r="AA44" s="189">
        <f t="shared" si="9"/>
        <v>401.22222222222223</v>
      </c>
      <c r="AB44" s="172">
        <f t="shared" si="5"/>
        <v>3535.3888888888887</v>
      </c>
      <c r="AC44" s="173">
        <f t="shared" si="6"/>
        <v>3575.9999999999995</v>
      </c>
    </row>
    <row r="45" spans="1:29">
      <c r="A45" s="146" t="s">
        <v>22</v>
      </c>
      <c r="B45" s="196">
        <f t="shared" ref="B45:AA45" si="10">+B13/$B$65</f>
        <v>348.66666666666669</v>
      </c>
      <c r="C45" s="197">
        <f t="shared" si="10"/>
        <v>399.61111111111109</v>
      </c>
      <c r="D45" s="198">
        <f t="shared" si="10"/>
        <v>248.94444444444446</v>
      </c>
      <c r="E45" s="199">
        <f t="shared" si="10"/>
        <v>159.72222222222223</v>
      </c>
      <c r="F45" s="196">
        <f t="shared" si="10"/>
        <v>359.38888888888891</v>
      </c>
      <c r="G45" s="200">
        <f t="shared" si="10"/>
        <v>154.11111111111111</v>
      </c>
      <c r="H45" s="198">
        <f t="shared" si="10"/>
        <v>500.27777777777777</v>
      </c>
      <c r="I45" s="199">
        <f t="shared" si="10"/>
        <v>404.55555555555554</v>
      </c>
      <c r="J45" s="196">
        <f t="shared" si="10"/>
        <v>96.833333333333329</v>
      </c>
      <c r="K45" s="200">
        <f t="shared" si="10"/>
        <v>154.66666666666666</v>
      </c>
      <c r="L45" s="198">
        <f t="shared" si="10"/>
        <v>147.16666666666666</v>
      </c>
      <c r="M45" s="196">
        <f t="shared" si="10"/>
        <v>350.66666666666669</v>
      </c>
      <c r="N45" s="201">
        <f t="shared" si="10"/>
        <v>388</v>
      </c>
      <c r="O45" s="202">
        <f t="shared" si="10"/>
        <v>563.66666666666663</v>
      </c>
      <c r="P45" s="196">
        <f t="shared" si="10"/>
        <v>245.27777777777777</v>
      </c>
      <c r="Q45" s="200">
        <f t="shared" si="10"/>
        <v>197</v>
      </c>
      <c r="R45" s="198">
        <f t="shared" si="10"/>
        <v>348.83333333333331</v>
      </c>
      <c r="S45" s="199">
        <f t="shared" si="10"/>
        <v>210.66666666666666</v>
      </c>
      <c r="T45" s="196">
        <f t="shared" si="10"/>
        <v>47.111111111111114</v>
      </c>
      <c r="U45" s="200">
        <f t="shared" si="10"/>
        <v>79.444444444444443</v>
      </c>
      <c r="V45" s="198">
        <f t="shared" si="10"/>
        <v>214</v>
      </c>
      <c r="W45" s="199">
        <f t="shared" si="10"/>
        <v>378.72222222222223</v>
      </c>
      <c r="X45" s="196">
        <f t="shared" si="10"/>
        <v>197.22222222222223</v>
      </c>
      <c r="Y45" s="200">
        <f t="shared" si="10"/>
        <v>156.11111111111111</v>
      </c>
      <c r="Z45" s="198">
        <f t="shared" si="10"/>
        <v>387.72222222222223</v>
      </c>
      <c r="AA45" s="196">
        <f t="shared" si="10"/>
        <v>388.88888888888891</v>
      </c>
      <c r="AB45" s="172">
        <f t="shared" si="5"/>
        <v>3529.4444444444448</v>
      </c>
      <c r="AC45" s="173">
        <f t="shared" si="6"/>
        <v>3597.833333333333</v>
      </c>
    </row>
    <row r="46" spans="1:29">
      <c r="A46" s="137" t="s">
        <v>23</v>
      </c>
      <c r="B46" s="189">
        <f t="shared" ref="B46:AA46" si="11">+B14/$B$65</f>
        <v>276.88888888888891</v>
      </c>
      <c r="C46" s="190">
        <f t="shared" si="11"/>
        <v>304.83333333333331</v>
      </c>
      <c r="D46" s="191">
        <f t="shared" si="11"/>
        <v>215.11111111111111</v>
      </c>
      <c r="E46" s="192">
        <f t="shared" si="11"/>
        <v>164.05555555555554</v>
      </c>
      <c r="F46" s="189">
        <f t="shared" si="11"/>
        <v>326.27777777777777</v>
      </c>
      <c r="G46" s="193">
        <f t="shared" si="11"/>
        <v>176.83333333333334</v>
      </c>
      <c r="H46" s="191">
        <f t="shared" si="11"/>
        <v>419.05555555555554</v>
      </c>
      <c r="I46" s="192">
        <f t="shared" si="11"/>
        <v>409.61111111111109</v>
      </c>
      <c r="J46" s="189">
        <f t="shared" si="11"/>
        <v>105.22222222222223</v>
      </c>
      <c r="K46" s="193">
        <f t="shared" si="11"/>
        <v>128.22222222222223</v>
      </c>
      <c r="L46" s="191">
        <f t="shared" si="11"/>
        <v>153.11111111111111</v>
      </c>
      <c r="M46" s="189">
        <f t="shared" si="11"/>
        <v>300.05555555555554</v>
      </c>
      <c r="N46" s="194">
        <f t="shared" si="11"/>
        <v>325.55555555555554</v>
      </c>
      <c r="O46" s="195">
        <f t="shared" si="11"/>
        <v>497.05555555555554</v>
      </c>
      <c r="P46" s="189">
        <f t="shared" si="11"/>
        <v>206.83333333333334</v>
      </c>
      <c r="Q46" s="193">
        <f t="shared" si="11"/>
        <v>181.11111111111111</v>
      </c>
      <c r="R46" s="191">
        <f t="shared" si="11"/>
        <v>305.33333333333331</v>
      </c>
      <c r="S46" s="192">
        <f t="shared" si="11"/>
        <v>208.27777777777777</v>
      </c>
      <c r="T46" s="189">
        <f t="shared" si="11"/>
        <v>49</v>
      </c>
      <c r="U46" s="193">
        <f t="shared" si="11"/>
        <v>63.111111111111114</v>
      </c>
      <c r="V46" s="191">
        <f t="shared" si="11"/>
        <v>210.61111111111111</v>
      </c>
      <c r="W46" s="192">
        <f t="shared" si="11"/>
        <v>309.05555555555554</v>
      </c>
      <c r="X46" s="189">
        <f t="shared" si="11"/>
        <v>176.44444444444446</v>
      </c>
      <c r="Y46" s="193">
        <f t="shared" si="11"/>
        <v>135.11111111111111</v>
      </c>
      <c r="Z46" s="191">
        <f t="shared" si="11"/>
        <v>356.38888888888891</v>
      </c>
      <c r="AA46" s="189">
        <f t="shared" si="11"/>
        <v>455.55555555555554</v>
      </c>
      <c r="AB46" s="172">
        <f t="shared" si="5"/>
        <v>3125.833333333333</v>
      </c>
      <c r="AC46" s="173">
        <f t="shared" si="6"/>
        <v>3332.8888888888896</v>
      </c>
    </row>
    <row r="47" spans="1:29">
      <c r="A47" s="146" t="s">
        <v>24</v>
      </c>
      <c r="B47" s="203">
        <f t="shared" ref="B47:AA47" si="12">+B15/$B$65</f>
        <v>275.33333333333331</v>
      </c>
      <c r="C47" s="197">
        <f t="shared" si="12"/>
        <v>283.11111111111109</v>
      </c>
      <c r="D47" s="198">
        <f t="shared" si="12"/>
        <v>168.33333333333334</v>
      </c>
      <c r="E47" s="199">
        <f t="shared" si="12"/>
        <v>170.66666666666666</v>
      </c>
      <c r="F47" s="196">
        <f t="shared" si="12"/>
        <v>297.44444444444446</v>
      </c>
      <c r="G47" s="200">
        <f t="shared" si="12"/>
        <v>178.38888888888889</v>
      </c>
      <c r="H47" s="198">
        <f t="shared" si="12"/>
        <v>383.38888888888891</v>
      </c>
      <c r="I47" s="199">
        <f t="shared" si="12"/>
        <v>403.88888888888891</v>
      </c>
      <c r="J47" s="196">
        <f t="shared" si="12"/>
        <v>110.16666666666667</v>
      </c>
      <c r="K47" s="200">
        <f t="shared" si="12"/>
        <v>94.888888888888886</v>
      </c>
      <c r="L47" s="198">
        <f t="shared" si="12"/>
        <v>169.44444444444446</v>
      </c>
      <c r="M47" s="196">
        <f t="shared" si="12"/>
        <v>222.16666666666666</v>
      </c>
      <c r="N47" s="201">
        <f t="shared" si="12"/>
        <v>323.44444444444446</v>
      </c>
      <c r="O47" s="204">
        <f t="shared" si="12"/>
        <v>365.16666666666669</v>
      </c>
      <c r="P47" s="196">
        <f t="shared" si="12"/>
        <v>196.44444444444446</v>
      </c>
      <c r="Q47" s="200">
        <f t="shared" si="12"/>
        <v>164.83333333333334</v>
      </c>
      <c r="R47" s="198">
        <f t="shared" si="12"/>
        <v>257.5</v>
      </c>
      <c r="S47" s="199">
        <f t="shared" si="12"/>
        <v>210.55555555555554</v>
      </c>
      <c r="T47" s="196">
        <f t="shared" si="12"/>
        <v>50</v>
      </c>
      <c r="U47" s="200">
        <f t="shared" si="12"/>
        <v>58.055555555555557</v>
      </c>
      <c r="V47" s="198">
        <f t="shared" si="12"/>
        <v>211.77777777777777</v>
      </c>
      <c r="W47" s="205">
        <f t="shared" si="12"/>
        <v>241.44444444444446</v>
      </c>
      <c r="X47" s="196">
        <f t="shared" si="12"/>
        <v>149.61111111111111</v>
      </c>
      <c r="Y47" s="200">
        <f t="shared" si="12"/>
        <v>107.72222222222223</v>
      </c>
      <c r="Z47" s="198">
        <f t="shared" si="12"/>
        <v>324.44444444444446</v>
      </c>
      <c r="AA47" s="196">
        <f t="shared" si="12"/>
        <v>446.61111111111109</v>
      </c>
      <c r="AB47" s="172">
        <f t="shared" si="5"/>
        <v>2917.3333333333335</v>
      </c>
      <c r="AC47" s="173">
        <f t="shared" si="6"/>
        <v>2947.5</v>
      </c>
    </row>
    <row r="48" spans="1:29">
      <c r="A48" s="137" t="s">
        <v>25</v>
      </c>
      <c r="B48" s="206">
        <f t="shared" ref="B48:AA48" si="13">+B16/$B$65</f>
        <v>246.27777777777777</v>
      </c>
      <c r="C48" s="190">
        <f t="shared" si="13"/>
        <v>296.61111111111109</v>
      </c>
      <c r="D48" s="191">
        <f t="shared" si="13"/>
        <v>154.83333333333334</v>
      </c>
      <c r="E48" s="192">
        <f t="shared" si="13"/>
        <v>191.77777777777777</v>
      </c>
      <c r="F48" s="189">
        <f t="shared" si="13"/>
        <v>272.33333333333331</v>
      </c>
      <c r="G48" s="193">
        <f t="shared" si="13"/>
        <v>182.44444444444446</v>
      </c>
      <c r="H48" s="191">
        <f t="shared" si="13"/>
        <v>397.38888888888891</v>
      </c>
      <c r="I48" s="192">
        <f t="shared" si="13"/>
        <v>416.61111111111109</v>
      </c>
      <c r="J48" s="189">
        <f t="shared" si="13"/>
        <v>103.77777777777777</v>
      </c>
      <c r="K48" s="190">
        <f t="shared" si="13"/>
        <v>77</v>
      </c>
      <c r="L48" s="191">
        <f t="shared" si="13"/>
        <v>160.66666666666666</v>
      </c>
      <c r="M48" s="189">
        <f t="shared" si="13"/>
        <v>192.94444444444446</v>
      </c>
      <c r="N48" s="194">
        <f t="shared" si="13"/>
        <v>324.55555555555554</v>
      </c>
      <c r="O48" s="207">
        <f t="shared" si="13"/>
        <v>339.77777777777777</v>
      </c>
      <c r="P48" s="189">
        <f t="shared" si="13"/>
        <v>180.27777777777777</v>
      </c>
      <c r="Q48" s="190">
        <f t="shared" si="13"/>
        <v>172.94444444444446</v>
      </c>
      <c r="R48" s="191">
        <f t="shared" si="13"/>
        <v>240.72222222222223</v>
      </c>
      <c r="S48" s="192">
        <f t="shared" si="13"/>
        <v>226.66666666666666</v>
      </c>
      <c r="T48" s="198">
        <f t="shared" si="13"/>
        <v>50.611111111111114</v>
      </c>
      <c r="U48" s="189">
        <f t="shared" si="13"/>
        <v>47.722222222222221</v>
      </c>
      <c r="V48" s="191">
        <f t="shared" si="13"/>
        <v>229.72222222222223</v>
      </c>
      <c r="W48" s="208">
        <f t="shared" si="13"/>
        <v>235.44444444444446</v>
      </c>
      <c r="X48" s="189">
        <f t="shared" si="13"/>
        <v>138.27777777777777</v>
      </c>
      <c r="Y48" s="193">
        <f t="shared" si="13"/>
        <v>126.77777777777777</v>
      </c>
      <c r="Z48" s="191">
        <f t="shared" si="13"/>
        <v>353.5</v>
      </c>
      <c r="AA48" s="189">
        <f t="shared" si="13"/>
        <v>489.61111111111109</v>
      </c>
      <c r="AB48" s="172">
        <f t="shared" si="5"/>
        <v>2852.9444444444448</v>
      </c>
      <c r="AC48" s="173">
        <f t="shared" si="6"/>
        <v>2996.333333333333</v>
      </c>
    </row>
    <row r="49" spans="1:29">
      <c r="A49" s="146" t="s">
        <v>26</v>
      </c>
      <c r="B49" s="203">
        <f t="shared" ref="B49:AA49" si="14">+B17/$B$65</f>
        <v>222.05555555555554</v>
      </c>
      <c r="C49" s="197">
        <f t="shared" si="14"/>
        <v>287.94444444444446</v>
      </c>
      <c r="D49" s="198">
        <f t="shared" si="14"/>
        <v>146</v>
      </c>
      <c r="E49" s="199">
        <f t="shared" si="14"/>
        <v>194.72222222222223</v>
      </c>
      <c r="F49" s="196">
        <f t="shared" si="14"/>
        <v>250.77777777777777</v>
      </c>
      <c r="G49" s="200">
        <f t="shared" si="14"/>
        <v>186.22222222222223</v>
      </c>
      <c r="H49" s="198">
        <f t="shared" si="14"/>
        <v>389.55555555555554</v>
      </c>
      <c r="I49" s="199">
        <f t="shared" si="14"/>
        <v>392.05555555555554</v>
      </c>
      <c r="J49" s="196">
        <f t="shared" si="14"/>
        <v>106.33333333333333</v>
      </c>
      <c r="K49" s="197">
        <f t="shared" si="14"/>
        <v>68.833333333333329</v>
      </c>
      <c r="L49" s="198">
        <f t="shared" si="14"/>
        <v>168.55555555555554</v>
      </c>
      <c r="M49" s="196">
        <f t="shared" si="14"/>
        <v>175.33333333333334</v>
      </c>
      <c r="N49" s="201">
        <f t="shared" si="14"/>
        <v>323.16666666666669</v>
      </c>
      <c r="O49" s="204">
        <f t="shared" si="14"/>
        <v>305.22222222222223</v>
      </c>
      <c r="P49" s="196">
        <f t="shared" si="14"/>
        <v>183.27777777777777</v>
      </c>
      <c r="Q49" s="197">
        <f t="shared" si="14"/>
        <v>156.33333333333334</v>
      </c>
      <c r="R49" s="198">
        <f t="shared" si="14"/>
        <v>224.33333333333334</v>
      </c>
      <c r="S49" s="199">
        <f t="shared" si="14"/>
        <v>213.44444444444446</v>
      </c>
      <c r="T49" s="196">
        <f t="shared" si="14"/>
        <v>50.555555555555557</v>
      </c>
      <c r="U49" s="200">
        <f t="shared" si="14"/>
        <v>44.222222222222221</v>
      </c>
      <c r="V49" s="198">
        <f t="shared" si="14"/>
        <v>217.11111111111111</v>
      </c>
      <c r="W49" s="205">
        <f t="shared" si="14"/>
        <v>207.11111111111111</v>
      </c>
      <c r="X49" s="196">
        <f t="shared" si="14"/>
        <v>135.72222222222223</v>
      </c>
      <c r="Y49" s="200">
        <f t="shared" si="14"/>
        <v>115.88888888888889</v>
      </c>
      <c r="Z49" s="198">
        <f t="shared" si="14"/>
        <v>319.55555555555554</v>
      </c>
      <c r="AA49" s="196">
        <f t="shared" si="14"/>
        <v>451.88888888888891</v>
      </c>
      <c r="AB49" s="172">
        <f t="shared" si="5"/>
        <v>2737.0000000000005</v>
      </c>
      <c r="AC49" s="173">
        <f t="shared" si="6"/>
        <v>2799.2222222222217</v>
      </c>
    </row>
    <row r="50" spans="1:29">
      <c r="A50" s="137" t="s">
        <v>27</v>
      </c>
      <c r="B50" s="206">
        <f t="shared" ref="B50:AA50" si="15">+B18/$B$65</f>
        <v>216</v>
      </c>
      <c r="C50" s="190">
        <f t="shared" si="15"/>
        <v>328.55555555555554</v>
      </c>
      <c r="D50" s="191">
        <f t="shared" si="15"/>
        <v>131.44444444444446</v>
      </c>
      <c r="E50" s="192">
        <f t="shared" si="15"/>
        <v>201.94444444444446</v>
      </c>
      <c r="F50" s="189">
        <f t="shared" si="15"/>
        <v>238.38888888888889</v>
      </c>
      <c r="G50" s="193">
        <f t="shared" si="15"/>
        <v>198.05555555555554</v>
      </c>
      <c r="H50" s="191">
        <f t="shared" si="15"/>
        <v>413.72222222222223</v>
      </c>
      <c r="I50" s="192">
        <f t="shared" si="15"/>
        <v>399.38888888888891</v>
      </c>
      <c r="J50" s="189">
        <f t="shared" si="15"/>
        <v>119.16666666666667</v>
      </c>
      <c r="K50" s="190">
        <f t="shared" si="15"/>
        <v>54.277777777777779</v>
      </c>
      <c r="L50" s="191">
        <f t="shared" si="15"/>
        <v>214.11111111111111</v>
      </c>
      <c r="M50" s="189">
        <f t="shared" si="15"/>
        <v>154.05555555555554</v>
      </c>
      <c r="N50" s="194">
        <f t="shared" si="15"/>
        <v>372.38888888888891</v>
      </c>
      <c r="O50" s="207">
        <f t="shared" si="15"/>
        <v>287.33333333333331</v>
      </c>
      <c r="P50" s="189">
        <f t="shared" si="15"/>
        <v>199.66666666666666</v>
      </c>
      <c r="Q50" s="190">
        <f t="shared" si="15"/>
        <v>159.33333333333334</v>
      </c>
      <c r="R50" s="191">
        <f t="shared" si="15"/>
        <v>215.61111111111111</v>
      </c>
      <c r="S50" s="192">
        <f t="shared" si="15"/>
        <v>214.22222222222223</v>
      </c>
      <c r="T50" s="189">
        <f t="shared" si="15"/>
        <v>67.166666666666671</v>
      </c>
      <c r="U50" s="193">
        <f t="shared" si="15"/>
        <v>38.166666666666664</v>
      </c>
      <c r="V50" s="191">
        <f t="shared" si="15"/>
        <v>257.88888888888891</v>
      </c>
      <c r="W50" s="208">
        <f t="shared" si="15"/>
        <v>203</v>
      </c>
      <c r="X50" s="189">
        <f t="shared" si="15"/>
        <v>143.66666666666666</v>
      </c>
      <c r="Y50" s="193">
        <f t="shared" si="15"/>
        <v>109.55555555555556</v>
      </c>
      <c r="Z50" s="191">
        <f t="shared" si="15"/>
        <v>336.16666666666669</v>
      </c>
      <c r="AA50" s="189">
        <f t="shared" si="15"/>
        <v>437.72222222222223</v>
      </c>
      <c r="AB50" s="172">
        <f t="shared" si="5"/>
        <v>2925.3888888888887</v>
      </c>
      <c r="AC50" s="173">
        <f t="shared" si="6"/>
        <v>2785.6111111111109</v>
      </c>
    </row>
    <row r="51" spans="1:29">
      <c r="A51" s="146" t="s">
        <v>28</v>
      </c>
      <c r="B51" s="203">
        <f t="shared" ref="B51:AA51" si="16">+B19/$B$65</f>
        <v>223.05555555555554</v>
      </c>
      <c r="C51" s="197">
        <f t="shared" si="16"/>
        <v>387.61111111111109</v>
      </c>
      <c r="D51" s="198">
        <f t="shared" si="16"/>
        <v>127.55555555555556</v>
      </c>
      <c r="E51" s="199">
        <f t="shared" si="16"/>
        <v>273.44444444444446</v>
      </c>
      <c r="F51" s="196">
        <f t="shared" si="16"/>
        <v>237.61111111111111</v>
      </c>
      <c r="G51" s="200">
        <f t="shared" si="16"/>
        <v>258.66666666666669</v>
      </c>
      <c r="H51" s="198">
        <f t="shared" si="16"/>
        <v>427.33333333333331</v>
      </c>
      <c r="I51" s="199">
        <f t="shared" si="16"/>
        <v>457.27777777777777</v>
      </c>
      <c r="J51" s="196">
        <f t="shared" si="16"/>
        <v>125.11111111111111</v>
      </c>
      <c r="K51" s="197">
        <f t="shared" si="16"/>
        <v>49.444444444444443</v>
      </c>
      <c r="L51" s="198">
        <f t="shared" si="16"/>
        <v>299.5</v>
      </c>
      <c r="M51" s="196">
        <f t="shared" si="16"/>
        <v>132.33333333333334</v>
      </c>
      <c r="N51" s="201">
        <f t="shared" si="16"/>
        <v>409.44444444444446</v>
      </c>
      <c r="O51" s="204">
        <f t="shared" si="16"/>
        <v>286.77777777777777</v>
      </c>
      <c r="P51" s="196">
        <f t="shared" si="16"/>
        <v>240.61111111111111</v>
      </c>
      <c r="Q51" s="197">
        <f t="shared" si="16"/>
        <v>170.27777777777777</v>
      </c>
      <c r="R51" s="198">
        <f t="shared" si="16"/>
        <v>222.05555555555554</v>
      </c>
      <c r="S51" s="199">
        <f t="shared" si="16"/>
        <v>245.11111111111111</v>
      </c>
      <c r="T51" s="196">
        <f t="shared" si="16"/>
        <v>112.16666666666667</v>
      </c>
      <c r="U51" s="200">
        <f t="shared" si="16"/>
        <v>28.333333333333332</v>
      </c>
      <c r="V51" s="198">
        <f t="shared" si="16"/>
        <v>334.16666666666669</v>
      </c>
      <c r="W51" s="205">
        <f t="shared" si="16"/>
        <v>220</v>
      </c>
      <c r="X51" s="196">
        <f t="shared" si="16"/>
        <v>200.05555555555554</v>
      </c>
      <c r="Y51" s="200">
        <f t="shared" si="16"/>
        <v>124.66666666666667</v>
      </c>
      <c r="Z51" s="198">
        <f t="shared" si="16"/>
        <v>352.11111111111109</v>
      </c>
      <c r="AA51" s="196">
        <f t="shared" si="16"/>
        <v>492.38888888888891</v>
      </c>
      <c r="AB51" s="172">
        <f t="shared" si="5"/>
        <v>3310.7777777777774</v>
      </c>
      <c r="AC51" s="173">
        <f t="shared" si="6"/>
        <v>3126.333333333333</v>
      </c>
    </row>
    <row r="52" spans="1:29">
      <c r="A52" s="137" t="s">
        <v>29</v>
      </c>
      <c r="B52" s="206">
        <f t="shared" ref="B52:AA52" si="17">+B20/$B$65</f>
        <v>268.88888888888891</v>
      </c>
      <c r="C52" s="190">
        <f t="shared" si="17"/>
        <v>429.22222222222223</v>
      </c>
      <c r="D52" s="191">
        <f t="shared" si="17"/>
        <v>174.66666666666666</v>
      </c>
      <c r="E52" s="192">
        <f t="shared" si="17"/>
        <v>259.77777777777777</v>
      </c>
      <c r="F52" s="189">
        <f t="shared" si="17"/>
        <v>278.55555555555554</v>
      </c>
      <c r="G52" s="193">
        <f t="shared" si="17"/>
        <v>335.33333333333331</v>
      </c>
      <c r="H52" s="191">
        <f t="shared" si="17"/>
        <v>491.83333333333331</v>
      </c>
      <c r="I52" s="192">
        <f t="shared" si="17"/>
        <v>505.5</v>
      </c>
      <c r="J52" s="189">
        <f t="shared" si="17"/>
        <v>148.16666666666666</v>
      </c>
      <c r="K52" s="190">
        <f t="shared" si="17"/>
        <v>48.055555555555557</v>
      </c>
      <c r="L52" s="191">
        <f t="shared" si="17"/>
        <v>327.5</v>
      </c>
      <c r="M52" s="189">
        <f t="shared" si="17"/>
        <v>130.16666666666666</v>
      </c>
      <c r="N52" s="194">
        <f t="shared" si="17"/>
        <v>442.66666666666669</v>
      </c>
      <c r="O52" s="207">
        <f t="shared" si="17"/>
        <v>341.33333333333331</v>
      </c>
      <c r="P52" s="189">
        <f t="shared" si="17"/>
        <v>271.33333333333331</v>
      </c>
      <c r="Q52" s="190">
        <f t="shared" si="17"/>
        <v>222.22222222222223</v>
      </c>
      <c r="R52" s="191">
        <f t="shared" si="17"/>
        <v>259.11111111111109</v>
      </c>
      <c r="S52" s="192">
        <f t="shared" si="17"/>
        <v>289.88888888888891</v>
      </c>
      <c r="T52" s="189">
        <f t="shared" si="17"/>
        <v>168.27777777777777</v>
      </c>
      <c r="U52" s="193">
        <f t="shared" si="17"/>
        <v>29.111111111111111</v>
      </c>
      <c r="V52" s="191">
        <f t="shared" si="17"/>
        <v>396.83333333333331</v>
      </c>
      <c r="W52" s="208">
        <f t="shared" si="17"/>
        <v>204.88888888888889</v>
      </c>
      <c r="X52" s="189">
        <f t="shared" si="17"/>
        <v>270.44444444444446</v>
      </c>
      <c r="Y52" s="193">
        <f t="shared" si="17"/>
        <v>151.05555555555554</v>
      </c>
      <c r="Z52" s="191">
        <f t="shared" si="17"/>
        <v>376.55555555555554</v>
      </c>
      <c r="AA52" s="189">
        <f t="shared" si="17"/>
        <v>568.72222222222217</v>
      </c>
      <c r="AB52" s="172">
        <f t="shared" si="5"/>
        <v>3874.8333333333339</v>
      </c>
      <c r="AC52" s="173">
        <f t="shared" si="6"/>
        <v>3515.2777777777778</v>
      </c>
    </row>
    <row r="53" spans="1:29">
      <c r="A53" s="146" t="s">
        <v>30</v>
      </c>
      <c r="B53" s="203">
        <f t="shared" ref="B53:AA53" si="18">+B21/$B$65</f>
        <v>334.94444444444446</v>
      </c>
      <c r="C53" s="197">
        <f t="shared" si="18"/>
        <v>476</v>
      </c>
      <c r="D53" s="198">
        <f t="shared" si="18"/>
        <v>182.94444444444446</v>
      </c>
      <c r="E53" s="199">
        <f t="shared" si="18"/>
        <v>234.22222222222223</v>
      </c>
      <c r="F53" s="196">
        <f t="shared" si="18"/>
        <v>274.61111111111109</v>
      </c>
      <c r="G53" s="200">
        <f t="shared" si="18"/>
        <v>374.66666666666669</v>
      </c>
      <c r="H53" s="198">
        <f t="shared" si="18"/>
        <v>535.83333333333337</v>
      </c>
      <c r="I53" s="199">
        <f t="shared" si="18"/>
        <v>558.72222222222217</v>
      </c>
      <c r="J53" s="196">
        <f t="shared" si="18"/>
        <v>149.05555555555554</v>
      </c>
      <c r="K53" s="197">
        <f t="shared" si="18"/>
        <v>51.777777777777779</v>
      </c>
      <c r="L53" s="198">
        <f t="shared" si="18"/>
        <v>287.22222222222223</v>
      </c>
      <c r="M53" s="196">
        <f t="shared" si="18"/>
        <v>132.5</v>
      </c>
      <c r="N53" s="201">
        <f t="shared" si="18"/>
        <v>449.27777777777777</v>
      </c>
      <c r="O53" s="204">
        <f t="shared" si="18"/>
        <v>392.94444444444446</v>
      </c>
      <c r="P53" s="196">
        <f t="shared" si="18"/>
        <v>268.88888888888891</v>
      </c>
      <c r="Q53" s="197">
        <f t="shared" si="18"/>
        <v>264.72222222222223</v>
      </c>
      <c r="R53" s="198">
        <f t="shared" si="18"/>
        <v>262.66666666666669</v>
      </c>
      <c r="S53" s="199">
        <f t="shared" si="18"/>
        <v>313.22222222222223</v>
      </c>
      <c r="T53" s="196">
        <f t="shared" si="18"/>
        <v>147.83333333333334</v>
      </c>
      <c r="U53" s="200">
        <f t="shared" si="18"/>
        <v>22.055555555555557</v>
      </c>
      <c r="V53" s="198">
        <f t="shared" si="18"/>
        <v>420.38888888888891</v>
      </c>
      <c r="W53" s="205">
        <f t="shared" si="18"/>
        <v>192.05555555555554</v>
      </c>
      <c r="X53" s="196">
        <f t="shared" si="18"/>
        <v>294.44444444444446</v>
      </c>
      <c r="Y53" s="200">
        <f t="shared" si="18"/>
        <v>189.94444444444446</v>
      </c>
      <c r="Z53" s="198">
        <f t="shared" si="18"/>
        <v>370.61111111111109</v>
      </c>
      <c r="AA53" s="196">
        <f t="shared" si="18"/>
        <v>646.27777777777783</v>
      </c>
      <c r="AB53" s="172">
        <f t="shared" si="5"/>
        <v>3978.7222222222226</v>
      </c>
      <c r="AC53" s="173">
        <f t="shared" si="6"/>
        <v>3849.1111111111113</v>
      </c>
    </row>
    <row r="54" spans="1:29">
      <c r="A54" s="137" t="s">
        <v>31</v>
      </c>
      <c r="B54" s="206">
        <f t="shared" ref="B54:AA54" si="19">+B22/$B$65</f>
        <v>395.77777777777777</v>
      </c>
      <c r="C54" s="190">
        <f t="shared" si="19"/>
        <v>489.61111111111109</v>
      </c>
      <c r="D54" s="191">
        <f t="shared" si="19"/>
        <v>153.38888888888889</v>
      </c>
      <c r="E54" s="192">
        <f t="shared" si="19"/>
        <v>258.77777777777777</v>
      </c>
      <c r="F54" s="189">
        <f t="shared" si="19"/>
        <v>197.5</v>
      </c>
      <c r="G54" s="193">
        <f t="shared" si="19"/>
        <v>420.88888888888891</v>
      </c>
      <c r="H54" s="191">
        <f t="shared" si="19"/>
        <v>502.55555555555554</v>
      </c>
      <c r="I54" s="192">
        <f t="shared" si="19"/>
        <v>605.16666666666663</v>
      </c>
      <c r="J54" s="189">
        <f t="shared" si="19"/>
        <v>129.22222222222223</v>
      </c>
      <c r="K54" s="190">
        <f t="shared" si="19"/>
        <v>55.888888888888886</v>
      </c>
      <c r="L54" s="191">
        <f t="shared" si="19"/>
        <v>291.05555555555554</v>
      </c>
      <c r="M54" s="189">
        <f t="shared" si="19"/>
        <v>117.83333333333333</v>
      </c>
      <c r="N54" s="194">
        <f t="shared" si="19"/>
        <v>469.27777777777777</v>
      </c>
      <c r="O54" s="207">
        <f t="shared" si="19"/>
        <v>365.66666666666669</v>
      </c>
      <c r="P54" s="189">
        <f t="shared" si="19"/>
        <v>238.88888888888889</v>
      </c>
      <c r="Q54" s="190">
        <f t="shared" si="19"/>
        <v>282.05555555555554</v>
      </c>
      <c r="R54" s="191">
        <f t="shared" si="19"/>
        <v>235.11111111111111</v>
      </c>
      <c r="S54" s="192">
        <f t="shared" si="19"/>
        <v>330.77777777777777</v>
      </c>
      <c r="T54" s="189">
        <f t="shared" si="19"/>
        <v>101.55555555555556</v>
      </c>
      <c r="U54" s="193">
        <f t="shared" si="19"/>
        <v>25.833333333333332</v>
      </c>
      <c r="V54" s="191">
        <f t="shared" si="19"/>
        <v>501.88888888888891</v>
      </c>
      <c r="W54" s="208">
        <f t="shared" si="19"/>
        <v>168.27777777777777</v>
      </c>
      <c r="X54" s="189">
        <f t="shared" si="19"/>
        <v>267.55555555555554</v>
      </c>
      <c r="Y54" s="193">
        <f t="shared" si="19"/>
        <v>196.44444444444446</v>
      </c>
      <c r="Z54" s="191">
        <f t="shared" si="19"/>
        <v>295.72222222222223</v>
      </c>
      <c r="AA54" s="189">
        <f t="shared" si="19"/>
        <v>686.16666666666663</v>
      </c>
      <c r="AB54" s="172">
        <f t="shared" si="5"/>
        <v>3779.5000000000005</v>
      </c>
      <c r="AC54" s="173">
        <f t="shared" si="6"/>
        <v>4003.3888888888887</v>
      </c>
    </row>
    <row r="55" spans="1:29">
      <c r="A55" s="146" t="s">
        <v>32</v>
      </c>
      <c r="B55" s="203">
        <f t="shared" ref="B55:AA55" si="20">+B23/$B$65</f>
        <v>340.16666666666669</v>
      </c>
      <c r="C55" s="197">
        <f t="shared" si="20"/>
        <v>444.16666666666669</v>
      </c>
      <c r="D55" s="198">
        <f t="shared" si="20"/>
        <v>98.111111111111114</v>
      </c>
      <c r="E55" s="199">
        <f t="shared" si="20"/>
        <v>252.27777777777777</v>
      </c>
      <c r="F55" s="196">
        <f t="shared" si="20"/>
        <v>149.88888888888889</v>
      </c>
      <c r="G55" s="200">
        <f t="shared" si="20"/>
        <v>417.22222222222223</v>
      </c>
      <c r="H55" s="198">
        <f t="shared" si="20"/>
        <v>439.5</v>
      </c>
      <c r="I55" s="199">
        <f t="shared" si="20"/>
        <v>570.44444444444446</v>
      </c>
      <c r="J55" s="196">
        <f t="shared" si="20"/>
        <v>105.27777777777777</v>
      </c>
      <c r="K55" s="197">
        <f t="shared" si="20"/>
        <v>51.277777777777779</v>
      </c>
      <c r="L55" s="198">
        <f t="shared" si="20"/>
        <v>313.05555555555554</v>
      </c>
      <c r="M55" s="196">
        <f t="shared" si="20"/>
        <v>101.72222222222223</v>
      </c>
      <c r="N55" s="201">
        <f t="shared" si="20"/>
        <v>512.27777777777783</v>
      </c>
      <c r="O55" s="204">
        <f t="shared" si="20"/>
        <v>343.94444444444446</v>
      </c>
      <c r="P55" s="196">
        <f t="shared" si="20"/>
        <v>203.16666666666666</v>
      </c>
      <c r="Q55" s="197">
        <f t="shared" si="20"/>
        <v>269.05555555555554</v>
      </c>
      <c r="R55" s="198">
        <f t="shared" si="20"/>
        <v>176.72222222222223</v>
      </c>
      <c r="S55" s="199">
        <f t="shared" si="20"/>
        <v>314.38888888888891</v>
      </c>
      <c r="T55" s="196">
        <f t="shared" si="20"/>
        <v>63.5</v>
      </c>
      <c r="U55" s="200">
        <f t="shared" si="20"/>
        <v>21</v>
      </c>
      <c r="V55" s="198">
        <f t="shared" si="20"/>
        <v>518.66666666666663</v>
      </c>
      <c r="W55" s="205">
        <f t="shared" si="20"/>
        <v>150.11111111111111</v>
      </c>
      <c r="X55" s="196">
        <f t="shared" si="20"/>
        <v>166.61111111111111</v>
      </c>
      <c r="Y55" s="200">
        <f t="shared" si="20"/>
        <v>171.27777777777777</v>
      </c>
      <c r="Z55" s="198">
        <f t="shared" si="20"/>
        <v>231.77777777777777</v>
      </c>
      <c r="AA55" s="196">
        <f t="shared" si="20"/>
        <v>623.72222222222217</v>
      </c>
      <c r="AB55" s="172">
        <f t="shared" si="5"/>
        <v>3318.7222222222222</v>
      </c>
      <c r="AC55" s="173">
        <f t="shared" si="6"/>
        <v>3730.6111111111113</v>
      </c>
    </row>
    <row r="56" spans="1:29">
      <c r="A56" s="137" t="s">
        <v>33</v>
      </c>
      <c r="B56" s="206">
        <f t="shared" ref="B56:AA56" si="21">+B24/$B$65</f>
        <v>193.55555555555554</v>
      </c>
      <c r="C56" s="190">
        <f t="shared" si="21"/>
        <v>342.22222222222223</v>
      </c>
      <c r="D56" s="191">
        <f t="shared" si="21"/>
        <v>51.5</v>
      </c>
      <c r="E56" s="192">
        <f t="shared" si="21"/>
        <v>215.72222222222223</v>
      </c>
      <c r="F56" s="189">
        <f t="shared" si="21"/>
        <v>92.111111111111114</v>
      </c>
      <c r="G56" s="193">
        <f t="shared" si="21"/>
        <v>291.16666666666669</v>
      </c>
      <c r="H56" s="191">
        <f t="shared" si="21"/>
        <v>187.38888888888889</v>
      </c>
      <c r="I56" s="192">
        <f t="shared" si="21"/>
        <v>423.44444444444446</v>
      </c>
      <c r="J56" s="189">
        <f t="shared" si="21"/>
        <v>56.222222222222221</v>
      </c>
      <c r="K56" s="190">
        <f t="shared" si="21"/>
        <v>48.833333333333336</v>
      </c>
      <c r="L56" s="191">
        <f t="shared" si="21"/>
        <v>301.33333333333331</v>
      </c>
      <c r="M56" s="189">
        <f t="shared" si="21"/>
        <v>83.333333333333329</v>
      </c>
      <c r="N56" s="194">
        <f t="shared" si="21"/>
        <v>317.27777777777777</v>
      </c>
      <c r="O56" s="207">
        <f t="shared" si="21"/>
        <v>233.72222222222223</v>
      </c>
      <c r="P56" s="189">
        <f t="shared" si="21"/>
        <v>108.94444444444444</v>
      </c>
      <c r="Q56" s="190">
        <f t="shared" si="21"/>
        <v>179.16666666666666</v>
      </c>
      <c r="R56" s="191">
        <f t="shared" si="21"/>
        <v>122.88888888888889</v>
      </c>
      <c r="S56" s="192">
        <f t="shared" si="21"/>
        <v>212.5</v>
      </c>
      <c r="T56" s="189">
        <f t="shared" si="21"/>
        <v>36.277777777777779</v>
      </c>
      <c r="U56" s="193">
        <f t="shared" si="21"/>
        <v>13.611111111111111</v>
      </c>
      <c r="V56" s="191">
        <f t="shared" si="21"/>
        <v>340.55555555555554</v>
      </c>
      <c r="W56" s="208">
        <f t="shared" si="21"/>
        <v>110</v>
      </c>
      <c r="X56" s="189">
        <f t="shared" si="21"/>
        <v>77.5</v>
      </c>
      <c r="Y56" s="193">
        <f t="shared" si="21"/>
        <v>99.111111111111114</v>
      </c>
      <c r="Z56" s="191">
        <f t="shared" si="21"/>
        <v>172.55555555555554</v>
      </c>
      <c r="AA56" s="189">
        <f t="shared" si="21"/>
        <v>468.88888888888891</v>
      </c>
      <c r="AB56" s="172">
        <f t="shared" si="5"/>
        <v>2058.1111111111113</v>
      </c>
      <c r="AC56" s="173">
        <f t="shared" si="6"/>
        <v>2721.7222222222226</v>
      </c>
    </row>
    <row r="57" spans="1:29">
      <c r="A57" s="146" t="s">
        <v>34</v>
      </c>
      <c r="B57" s="203">
        <f t="shared" ref="B57:AA57" si="22">+B25/$B$65</f>
        <v>6.666666666666667</v>
      </c>
      <c r="C57" s="197">
        <f t="shared" si="22"/>
        <v>180.55555555555554</v>
      </c>
      <c r="D57" s="198">
        <f t="shared" si="22"/>
        <v>6.5555555555555554</v>
      </c>
      <c r="E57" s="199">
        <f t="shared" si="22"/>
        <v>114.5</v>
      </c>
      <c r="F57" s="196">
        <f t="shared" si="22"/>
        <v>15.944444444444445</v>
      </c>
      <c r="G57" s="200">
        <f t="shared" si="22"/>
        <v>127.61111111111111</v>
      </c>
      <c r="H57" s="198">
        <f t="shared" si="22"/>
        <v>32</v>
      </c>
      <c r="I57" s="199">
        <f t="shared" si="22"/>
        <v>146.94444444444446</v>
      </c>
      <c r="J57" s="196">
        <f t="shared" si="22"/>
        <v>9.9444444444444446</v>
      </c>
      <c r="K57" s="197">
        <f t="shared" si="22"/>
        <v>20.833333333333332</v>
      </c>
      <c r="L57" s="198">
        <f t="shared" si="22"/>
        <v>82.888888888888886</v>
      </c>
      <c r="M57" s="196">
        <f t="shared" si="22"/>
        <v>32.666666666666664</v>
      </c>
      <c r="N57" s="201">
        <f t="shared" si="22"/>
        <v>92.055555555555557</v>
      </c>
      <c r="O57" s="204">
        <f t="shared" si="22"/>
        <v>89.777777777777771</v>
      </c>
      <c r="P57" s="196">
        <f t="shared" si="22"/>
        <v>36.555555555555557</v>
      </c>
      <c r="Q57" s="197">
        <f t="shared" si="22"/>
        <v>67.833333333333329</v>
      </c>
      <c r="R57" s="198">
        <f t="shared" si="22"/>
        <v>35.555555555555557</v>
      </c>
      <c r="S57" s="199">
        <f t="shared" si="22"/>
        <v>88.5</v>
      </c>
      <c r="T57" s="196">
        <f t="shared" si="22"/>
        <v>16.555555555555557</v>
      </c>
      <c r="U57" s="200">
        <f t="shared" si="22"/>
        <v>7.4444444444444446</v>
      </c>
      <c r="V57" s="198">
        <f t="shared" si="22"/>
        <v>81.166666666666671</v>
      </c>
      <c r="W57" s="205">
        <f t="shared" si="22"/>
        <v>44.944444444444443</v>
      </c>
      <c r="X57" s="196">
        <f t="shared" si="22"/>
        <v>23.388888888888889</v>
      </c>
      <c r="Y57" s="200">
        <f t="shared" si="22"/>
        <v>59.055555555555557</v>
      </c>
      <c r="Z57" s="198">
        <f t="shared" si="22"/>
        <v>83.277777777777771</v>
      </c>
      <c r="AA57" s="196">
        <f t="shared" si="22"/>
        <v>195.55555555555554</v>
      </c>
      <c r="AB57" s="172">
        <f t="shared" si="5"/>
        <v>522.55555555555554</v>
      </c>
      <c r="AC57" s="173">
        <f t="shared" si="6"/>
        <v>1176.2222222222222</v>
      </c>
    </row>
    <row r="58" spans="1:29">
      <c r="A58" s="137" t="s">
        <v>35</v>
      </c>
      <c r="B58" s="206">
        <f t="shared" ref="B58:AA58" si="23">+B26/$B$65</f>
        <v>5.5555555555555552E-2</v>
      </c>
      <c r="C58" s="190">
        <f t="shared" si="23"/>
        <v>42.388888888888886</v>
      </c>
      <c r="D58" s="191">
        <f t="shared" si="23"/>
        <v>0.16666666666666666</v>
      </c>
      <c r="E58" s="192">
        <f t="shared" si="23"/>
        <v>30.166666666666668</v>
      </c>
      <c r="F58" s="189">
        <f t="shared" si="23"/>
        <v>0.5</v>
      </c>
      <c r="G58" s="193">
        <f t="shared" si="23"/>
        <v>14.277777777777779</v>
      </c>
      <c r="H58" s="191">
        <f t="shared" si="23"/>
        <v>6.2777777777777777</v>
      </c>
      <c r="I58" s="192">
        <f t="shared" si="23"/>
        <v>19.111111111111111</v>
      </c>
      <c r="J58" s="189">
        <f t="shared" si="23"/>
        <v>1.2222222222222223</v>
      </c>
      <c r="K58" s="190">
        <f t="shared" si="23"/>
        <v>1.9444444444444444</v>
      </c>
      <c r="L58" s="191">
        <f t="shared" si="23"/>
        <v>8.2777777777777786</v>
      </c>
      <c r="M58" s="189">
        <f t="shared" si="23"/>
        <v>1.7777777777777777</v>
      </c>
      <c r="N58" s="194">
        <f t="shared" si="23"/>
        <v>4.7777777777777777</v>
      </c>
      <c r="O58" s="207">
        <f t="shared" si="23"/>
        <v>10.166666666666666</v>
      </c>
      <c r="P58" s="189">
        <f t="shared" si="23"/>
        <v>2.5555555555555554</v>
      </c>
      <c r="Q58" s="190">
        <f t="shared" si="23"/>
        <v>4.0555555555555554</v>
      </c>
      <c r="R58" s="191">
        <f t="shared" si="23"/>
        <v>2.8333333333333335</v>
      </c>
      <c r="S58" s="192">
        <f t="shared" si="23"/>
        <v>5.2777777777777777</v>
      </c>
      <c r="T58" s="189">
        <f t="shared" si="23"/>
        <v>1.5555555555555556</v>
      </c>
      <c r="U58" s="193">
        <f t="shared" si="23"/>
        <v>0.3888888888888889</v>
      </c>
      <c r="V58" s="191">
        <f t="shared" si="23"/>
        <v>2.3333333333333335</v>
      </c>
      <c r="W58" s="208">
        <f t="shared" si="23"/>
        <v>1.8333333333333333</v>
      </c>
      <c r="X58" s="189">
        <f t="shared" si="23"/>
        <v>0.83333333333333337</v>
      </c>
      <c r="Y58" s="193">
        <f t="shared" si="23"/>
        <v>4.8888888888888893</v>
      </c>
      <c r="Z58" s="191">
        <f t="shared" si="23"/>
        <v>2</v>
      </c>
      <c r="AA58" s="189">
        <f t="shared" si="23"/>
        <v>21.333333333333332</v>
      </c>
      <c r="AB58" s="172">
        <f t="shared" si="5"/>
        <v>33.388888888888886</v>
      </c>
      <c r="AC58" s="173">
        <f t="shared" si="6"/>
        <v>157.61111111111114</v>
      </c>
    </row>
    <row r="59" spans="1:29">
      <c r="A59" s="146" t="s">
        <v>36</v>
      </c>
      <c r="B59" s="203">
        <f t="shared" ref="B59:AA59" si="24">+B27/$B$65</f>
        <v>0</v>
      </c>
      <c r="C59" s="197">
        <f t="shared" si="24"/>
        <v>1.6666666666666667</v>
      </c>
      <c r="D59" s="198">
        <f t="shared" si="24"/>
        <v>0</v>
      </c>
      <c r="E59" s="199">
        <f t="shared" si="24"/>
        <v>1.4444444444444444</v>
      </c>
      <c r="F59" s="196">
        <f t="shared" si="24"/>
        <v>0</v>
      </c>
      <c r="G59" s="200">
        <f t="shared" si="24"/>
        <v>0</v>
      </c>
      <c r="H59" s="198">
        <f t="shared" si="24"/>
        <v>0</v>
      </c>
      <c r="I59" s="199">
        <f t="shared" si="24"/>
        <v>0</v>
      </c>
      <c r="J59" s="196">
        <f t="shared" si="24"/>
        <v>0</v>
      </c>
      <c r="K59" s="200">
        <f t="shared" si="24"/>
        <v>0</v>
      </c>
      <c r="L59" s="198">
        <f t="shared" si="24"/>
        <v>0</v>
      </c>
      <c r="M59" s="196">
        <f t="shared" si="24"/>
        <v>0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0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0</v>
      </c>
      <c r="AC59" s="173">
        <f t="shared" si="6"/>
        <v>3.1111111111111112</v>
      </c>
    </row>
    <row r="60" spans="1:29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5.5555555555555552E-2</v>
      </c>
      <c r="E60" s="140">
        <f t="shared" si="25"/>
        <v>5.5555555555555552E-2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0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5.5555555555555552E-2</v>
      </c>
      <c r="AC60" s="173">
        <f t="shared" si="6"/>
        <v>5.5555555555555552E-2</v>
      </c>
    </row>
    <row r="61" spans="1:29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4" thickBot="1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</v>
      </c>
      <c r="AC62" s="173">
        <f t="shared" si="6"/>
        <v>0</v>
      </c>
    </row>
    <row r="63" spans="1:29" s="280" customFormat="1" ht="15" thickTop="1" thickBot="1">
      <c r="A63" s="270" t="s">
        <v>47</v>
      </c>
      <c r="B63" s="20">
        <f t="shared" ref="B63:AA63" si="27">SUM(B39:B62)</f>
        <v>5005.5000000000009</v>
      </c>
      <c r="C63" s="21">
        <f t="shared" si="27"/>
        <v>5538.3333333333339</v>
      </c>
      <c r="D63" s="282">
        <f t="shared" si="27"/>
        <v>2774.2777777777778</v>
      </c>
      <c r="E63" s="283">
        <f t="shared" si="27"/>
        <v>3276.1111111111109</v>
      </c>
      <c r="F63" s="20">
        <f t="shared" si="27"/>
        <v>4495.4444444444443</v>
      </c>
      <c r="G63" s="21">
        <f t="shared" si="27"/>
        <v>3909.1666666666665</v>
      </c>
      <c r="H63" s="282">
        <f t="shared" si="27"/>
        <v>7072.2777777777765</v>
      </c>
      <c r="I63" s="283">
        <f t="shared" si="27"/>
        <v>6919.1666666666679</v>
      </c>
      <c r="J63" s="20">
        <f t="shared" si="27"/>
        <v>1659.1111111111109</v>
      </c>
      <c r="K63" s="21">
        <f t="shared" si="27"/>
        <v>1409.7777777777776</v>
      </c>
      <c r="L63" s="282">
        <f t="shared" si="27"/>
        <v>3453.6111111111109</v>
      </c>
      <c r="M63" s="283">
        <f t="shared" si="27"/>
        <v>3247.6666666666674</v>
      </c>
      <c r="N63" s="20">
        <f t="shared" si="27"/>
        <v>6186.1666666666652</v>
      </c>
      <c r="O63" s="21">
        <f t="shared" si="27"/>
        <v>6137.166666666667</v>
      </c>
      <c r="P63" s="282">
        <f t="shared" si="27"/>
        <v>3533.8888888888891</v>
      </c>
      <c r="Q63" s="283">
        <f t="shared" si="27"/>
        <v>3349.1666666666665</v>
      </c>
      <c r="R63" s="20">
        <f t="shared" si="27"/>
        <v>4067.6111111111118</v>
      </c>
      <c r="S63" s="21">
        <f t="shared" si="27"/>
        <v>3765.2222222222222</v>
      </c>
      <c r="T63" s="282">
        <f t="shared" si="27"/>
        <v>1115.9444444444448</v>
      </c>
      <c r="U63" s="283">
        <f t="shared" si="27"/>
        <v>932.2777777777776</v>
      </c>
      <c r="V63" s="20">
        <f t="shared" si="27"/>
        <v>4676.1111111111113</v>
      </c>
      <c r="W63" s="21">
        <f t="shared" si="27"/>
        <v>3701.6111111111113</v>
      </c>
      <c r="X63" s="282">
        <f t="shared" si="27"/>
        <v>3062</v>
      </c>
      <c r="Y63" s="283">
        <f t="shared" si="27"/>
        <v>2498.2222222222222</v>
      </c>
      <c r="Z63" s="20">
        <f t="shared" si="27"/>
        <v>5500.9444444444443</v>
      </c>
      <c r="AA63" s="21">
        <f t="shared" si="27"/>
        <v>7814.7777777777774</v>
      </c>
      <c r="AB63" s="282">
        <f>AB31/B65</f>
        <v>52602.888888888891</v>
      </c>
      <c r="AC63" s="21">
        <f>SUM(AC39:AC62)</f>
        <v>52498.666666666664</v>
      </c>
    </row>
    <row r="64" spans="1:29" ht="17" thickTop="1">
      <c r="A64" s="124"/>
      <c r="AB64" s="284" t="str">
        <f>IF(AB63='Daily Total'!D45,"Correct","Wrong")</f>
        <v>Correct</v>
      </c>
      <c r="AC64" s="284" t="str">
        <f>IF(AC63='Daily Total'!E45,"Correct","Wrong")</f>
        <v>Correct</v>
      </c>
    </row>
    <row r="65" spans="1:30">
      <c r="A65" s="272" t="s">
        <v>82</v>
      </c>
      <c r="B65" s="272">
        <f>COUNTIF('Daily Total'!$G$7:$G$37,1)</f>
        <v>18</v>
      </c>
    </row>
    <row r="67" spans="1:30" s="124" customFormat="1">
      <c r="A67" s="285" t="s">
        <v>52</v>
      </c>
      <c r="B67" s="286"/>
      <c r="C67" s="286"/>
      <c r="AB67" s="285"/>
      <c r="AC67" s="285"/>
    </row>
    <row r="68" spans="1:30" s="124" customFormat="1" ht="14" thickBot="1">
      <c r="A68" s="285"/>
      <c r="B68" s="286"/>
      <c r="C68" s="286"/>
      <c r="AB68" s="285"/>
      <c r="AC68" s="285"/>
    </row>
    <row r="69" spans="1:30" s="124" customFormat="1" ht="15" thickTop="1" thickBot="1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0" s="287" customFormat="1" ht="15" thickTop="1" thickBot="1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4" thickTop="1">
      <c r="A71" s="244" t="s">
        <v>16</v>
      </c>
      <c r="B71" s="245">
        <f>B7/B31</f>
        <v>0</v>
      </c>
      <c r="C71" s="246">
        <f t="shared" ref="C71:AC71" si="28">C7/C31</f>
        <v>0</v>
      </c>
      <c r="D71" s="247">
        <f t="shared" si="28"/>
        <v>0</v>
      </c>
      <c r="E71" s="248">
        <f t="shared" si="28"/>
        <v>0</v>
      </c>
      <c r="F71" s="245">
        <f t="shared" si="28"/>
        <v>0</v>
      </c>
      <c r="G71" s="246">
        <f t="shared" si="28"/>
        <v>0</v>
      </c>
      <c r="H71" s="247">
        <f t="shared" si="28"/>
        <v>0</v>
      </c>
      <c r="I71" s="248">
        <f t="shared" si="28"/>
        <v>0</v>
      </c>
      <c r="J71" s="245">
        <f t="shared" si="28"/>
        <v>0</v>
      </c>
      <c r="K71" s="246">
        <f t="shared" si="28"/>
        <v>0</v>
      </c>
      <c r="L71" s="247">
        <f t="shared" si="28"/>
        <v>0</v>
      </c>
      <c r="M71" s="245">
        <f t="shared" si="28"/>
        <v>0</v>
      </c>
      <c r="N71" s="249">
        <f t="shared" si="28"/>
        <v>0</v>
      </c>
      <c r="O71" s="250">
        <f t="shared" si="28"/>
        <v>0</v>
      </c>
      <c r="P71" s="245">
        <f t="shared" si="28"/>
        <v>0</v>
      </c>
      <c r="Q71" s="246">
        <f t="shared" si="28"/>
        <v>0</v>
      </c>
      <c r="R71" s="247">
        <f t="shared" si="28"/>
        <v>0</v>
      </c>
      <c r="S71" s="248">
        <f t="shared" si="28"/>
        <v>0</v>
      </c>
      <c r="T71" s="245">
        <f t="shared" si="28"/>
        <v>0</v>
      </c>
      <c r="U71" s="246">
        <f t="shared" si="28"/>
        <v>0</v>
      </c>
      <c r="V71" s="247">
        <f t="shared" si="28"/>
        <v>0</v>
      </c>
      <c r="W71" s="248">
        <f t="shared" si="28"/>
        <v>0</v>
      </c>
      <c r="X71" s="245">
        <f t="shared" si="28"/>
        <v>0</v>
      </c>
      <c r="Y71" s="246">
        <f t="shared" si="28"/>
        <v>0</v>
      </c>
      <c r="Z71" s="247">
        <f t="shared" si="28"/>
        <v>0</v>
      </c>
      <c r="AA71" s="245">
        <f t="shared" si="28"/>
        <v>0</v>
      </c>
      <c r="AB71" s="251">
        <f t="shared" si="28"/>
        <v>0</v>
      </c>
      <c r="AC71" s="252">
        <f t="shared" si="28"/>
        <v>0</v>
      </c>
      <c r="AD71" s="286"/>
    </row>
    <row r="72" spans="1:30" s="124" customFormat="1">
      <c r="A72" s="253" t="s">
        <v>17</v>
      </c>
      <c r="B72" s="254">
        <f>B8/B31</f>
        <v>1.9978024173409249E-2</v>
      </c>
      <c r="C72" s="255">
        <f t="shared" ref="C72:AC72" si="29">C8/C31</f>
        <v>0</v>
      </c>
      <c r="D72" s="256">
        <f t="shared" si="29"/>
        <v>2.3850051064341071E-2</v>
      </c>
      <c r="E72" s="257">
        <f t="shared" si="29"/>
        <v>1.1870442597931151E-4</v>
      </c>
      <c r="F72" s="254">
        <f t="shared" si="29"/>
        <v>3.3985021873995894E-2</v>
      </c>
      <c r="G72" s="255">
        <f t="shared" si="29"/>
        <v>6.537341007603212E-4</v>
      </c>
      <c r="H72" s="256">
        <f t="shared" si="29"/>
        <v>1.7069779498982727E-2</v>
      </c>
      <c r="I72" s="257">
        <f t="shared" si="29"/>
        <v>1.1481793729174194E-3</v>
      </c>
      <c r="J72" s="254">
        <f t="shared" si="29"/>
        <v>7.4002143048486468E-3</v>
      </c>
      <c r="K72" s="255">
        <f t="shared" si="29"/>
        <v>3.6254728877679696E-3</v>
      </c>
      <c r="L72" s="256">
        <f t="shared" si="29"/>
        <v>2.2842435454033618E-3</v>
      </c>
      <c r="M72" s="254">
        <f t="shared" si="29"/>
        <v>2.805432960416025E-3</v>
      </c>
      <c r="N72" s="258">
        <f t="shared" si="29"/>
        <v>2.8288924212624945E-3</v>
      </c>
      <c r="O72" s="259">
        <f t="shared" si="29"/>
        <v>1.6656256506350198E-3</v>
      </c>
      <c r="P72" s="254">
        <f t="shared" si="29"/>
        <v>3.7729916679767332E-3</v>
      </c>
      <c r="Q72" s="255">
        <f t="shared" si="29"/>
        <v>3.8152110807000082E-4</v>
      </c>
      <c r="R72" s="256">
        <f t="shared" si="29"/>
        <v>1.1745906005435896E-3</v>
      </c>
      <c r="S72" s="257">
        <f t="shared" si="29"/>
        <v>4.4264762298226456E-5</v>
      </c>
      <c r="T72" s="254">
        <f t="shared" si="29"/>
        <v>4.9783442027181758E-5</v>
      </c>
      <c r="U72" s="255">
        <f t="shared" si="29"/>
        <v>0</v>
      </c>
      <c r="V72" s="256">
        <f t="shared" si="29"/>
        <v>0</v>
      </c>
      <c r="W72" s="257">
        <f t="shared" si="29"/>
        <v>0</v>
      </c>
      <c r="X72" s="254">
        <f t="shared" si="29"/>
        <v>0</v>
      </c>
      <c r="Y72" s="255">
        <f t="shared" si="29"/>
        <v>0</v>
      </c>
      <c r="Z72" s="256">
        <f t="shared" si="29"/>
        <v>0</v>
      </c>
      <c r="AA72" s="254">
        <f t="shared" si="29"/>
        <v>0</v>
      </c>
      <c r="AB72" s="260">
        <f t="shared" si="29"/>
        <v>9.4196347475635055E-3</v>
      </c>
      <c r="AC72" s="261">
        <f t="shared" si="29"/>
        <v>7.0054689219620388E-4</v>
      </c>
      <c r="AD72" s="286"/>
    </row>
    <row r="73" spans="1:30" s="124" customFormat="1">
      <c r="A73" s="262" t="s">
        <v>18</v>
      </c>
      <c r="B73" s="263">
        <f>B9/B31</f>
        <v>7.1332645201389586E-2</v>
      </c>
      <c r="C73" s="264">
        <f t="shared" ref="C73:AC73" si="30">C9/C31</f>
        <v>1.0031096398836394E-5</v>
      </c>
      <c r="D73" s="265">
        <f t="shared" si="30"/>
        <v>6.1157057892945108E-2</v>
      </c>
      <c r="E73" s="266">
        <f t="shared" si="30"/>
        <v>5.4264880447685261E-4</v>
      </c>
      <c r="F73" s="263">
        <f t="shared" si="30"/>
        <v>7.9574383944239852E-2</v>
      </c>
      <c r="G73" s="264">
        <f t="shared" si="30"/>
        <v>2.7996873445605059E-3</v>
      </c>
      <c r="H73" s="265">
        <f t="shared" si="30"/>
        <v>4.6653207751706588E-2</v>
      </c>
      <c r="I73" s="266">
        <f t="shared" si="30"/>
        <v>1.1024127825284034E-2</v>
      </c>
      <c r="J73" s="263">
        <f t="shared" si="30"/>
        <v>2.8027055987141711E-2</v>
      </c>
      <c r="K73" s="264">
        <f t="shared" si="30"/>
        <v>2.230453972257251E-2</v>
      </c>
      <c r="L73" s="265">
        <f t="shared" si="30"/>
        <v>2.2488538566717606E-2</v>
      </c>
      <c r="M73" s="263">
        <f t="shared" si="30"/>
        <v>4.1123541688049541E-2</v>
      </c>
      <c r="N73" s="267">
        <f t="shared" si="30"/>
        <v>3.9191385798061987E-2</v>
      </c>
      <c r="O73" s="268">
        <f t="shared" si="30"/>
        <v>3.7195955426409216E-2</v>
      </c>
      <c r="P73" s="263">
        <f t="shared" si="30"/>
        <v>4.2477597861971389E-2</v>
      </c>
      <c r="Q73" s="264">
        <f t="shared" si="30"/>
        <v>4.8303889856514889E-2</v>
      </c>
      <c r="R73" s="265">
        <f t="shared" si="30"/>
        <v>4.0455085567559446E-2</v>
      </c>
      <c r="S73" s="266">
        <f t="shared" si="30"/>
        <v>2.9155723433765161E-2</v>
      </c>
      <c r="T73" s="263">
        <f t="shared" si="30"/>
        <v>2.0062727136954249E-2</v>
      </c>
      <c r="U73" s="264">
        <f t="shared" si="30"/>
        <v>7.8183660091770454E-2</v>
      </c>
      <c r="V73" s="265">
        <f t="shared" si="30"/>
        <v>1.9009148152548415E-2</v>
      </c>
      <c r="W73" s="266">
        <f t="shared" si="30"/>
        <v>4.4950396974290471E-2</v>
      </c>
      <c r="X73" s="263">
        <f t="shared" si="30"/>
        <v>4.6211626387981708E-2</v>
      </c>
      <c r="Y73" s="264">
        <f t="shared" si="30"/>
        <v>4.8256537982565378E-2</v>
      </c>
      <c r="Z73" s="265">
        <f t="shared" si="30"/>
        <v>6.5261520748962298E-2</v>
      </c>
      <c r="AA73" s="263">
        <f t="shared" si="30"/>
        <v>2.6587803733666985E-2</v>
      </c>
      <c r="AB73" s="260">
        <f t="shared" si="30"/>
        <v>4.7667428489352084E-2</v>
      </c>
      <c r="AC73" s="261">
        <f t="shared" si="30"/>
        <v>2.5172067862040941E-2</v>
      </c>
      <c r="AD73" s="286"/>
    </row>
    <row r="74" spans="1:30" s="124" customFormat="1">
      <c r="A74" s="253" t="s">
        <v>19</v>
      </c>
      <c r="B74" s="254">
        <f>B10/B31</f>
        <v>8.3208470682249527E-2</v>
      </c>
      <c r="C74" s="255">
        <f t="shared" ref="C74:AC74" si="31">C10/C31</f>
        <v>3.8800280870699165E-2</v>
      </c>
      <c r="D74" s="256">
        <f t="shared" si="31"/>
        <v>7.8058353525442062E-2</v>
      </c>
      <c r="E74" s="257">
        <f t="shared" si="31"/>
        <v>5.195862302865864E-2</v>
      </c>
      <c r="F74" s="254">
        <f t="shared" si="31"/>
        <v>7.6793791245458362E-2</v>
      </c>
      <c r="G74" s="255">
        <f t="shared" si="31"/>
        <v>4.9584310381581752E-2</v>
      </c>
      <c r="H74" s="256">
        <f t="shared" si="31"/>
        <v>6.5843944666577642E-2</v>
      </c>
      <c r="I74" s="257">
        <f t="shared" si="31"/>
        <v>4.7653458589264924E-2</v>
      </c>
      <c r="J74" s="254">
        <f t="shared" si="31"/>
        <v>4.2090811679614253E-2</v>
      </c>
      <c r="K74" s="255">
        <f t="shared" si="31"/>
        <v>9.4419924337957123E-2</v>
      </c>
      <c r="L74" s="256">
        <f t="shared" si="31"/>
        <v>4.2676747365881125E-2</v>
      </c>
      <c r="M74" s="254">
        <f t="shared" si="31"/>
        <v>8.4351158096411097E-2</v>
      </c>
      <c r="N74" s="258">
        <f t="shared" si="31"/>
        <v>6.1032231412380671E-2</v>
      </c>
      <c r="O74" s="259">
        <f t="shared" si="31"/>
        <v>7.4799264952158523E-2</v>
      </c>
      <c r="P74" s="254">
        <f t="shared" si="31"/>
        <v>6.8951422732274795E-2</v>
      </c>
      <c r="Q74" s="255">
        <f t="shared" si="31"/>
        <v>7.5242597661109731E-2</v>
      </c>
      <c r="R74" s="256">
        <f t="shared" si="31"/>
        <v>7.719518691014382E-2</v>
      </c>
      <c r="S74" s="257">
        <f t="shared" si="31"/>
        <v>4.8027267093575708E-2</v>
      </c>
      <c r="T74" s="254">
        <f t="shared" si="31"/>
        <v>3.4400358440782597E-2</v>
      </c>
      <c r="U74" s="255">
        <f t="shared" si="31"/>
        <v>0.14438948811155475</v>
      </c>
      <c r="V74" s="256">
        <f t="shared" si="31"/>
        <v>4.8877272187240112E-2</v>
      </c>
      <c r="W74" s="257">
        <f t="shared" si="31"/>
        <v>6.8063455852556701E-2</v>
      </c>
      <c r="X74" s="254">
        <f t="shared" si="31"/>
        <v>7.9033311561071198E-2</v>
      </c>
      <c r="Y74" s="255">
        <f t="shared" si="31"/>
        <v>7.8678171143924572E-2</v>
      </c>
      <c r="Z74" s="256">
        <f t="shared" si="31"/>
        <v>6.947291879172264E-2</v>
      </c>
      <c r="AA74" s="254">
        <f t="shared" si="31"/>
        <v>5.2727738046151877E-2</v>
      </c>
      <c r="AB74" s="260">
        <f t="shared" si="31"/>
        <v>6.6298640125383904E-2</v>
      </c>
      <c r="AC74" s="261">
        <f t="shared" si="31"/>
        <v>6.1006840385364282E-2</v>
      </c>
      <c r="AD74" s="286"/>
    </row>
    <row r="75" spans="1:30" s="124" customFormat="1">
      <c r="A75" s="262" t="s">
        <v>20</v>
      </c>
      <c r="B75" s="263">
        <f>B11/B31</f>
        <v>8.1277261678819962E-2</v>
      </c>
      <c r="C75" s="264">
        <f t="shared" ref="C75:AC75" si="32">C11/C31</f>
        <v>5.0496539271742399E-2</v>
      </c>
      <c r="D75" s="265">
        <f t="shared" si="32"/>
        <v>7.8939463724292613E-2</v>
      </c>
      <c r="E75" s="266">
        <f t="shared" si="32"/>
        <v>6.165847040868238E-2</v>
      </c>
      <c r="F75" s="263">
        <f t="shared" si="32"/>
        <v>7.149212783311501E-2</v>
      </c>
      <c r="G75" s="264">
        <f t="shared" si="32"/>
        <v>5.055069992183614E-2</v>
      </c>
      <c r="H75" s="265">
        <f t="shared" si="32"/>
        <v>7.319659704165718E-2</v>
      </c>
      <c r="I75" s="266">
        <f t="shared" si="32"/>
        <v>5.5987795575896261E-2</v>
      </c>
      <c r="J75" s="263">
        <f t="shared" si="32"/>
        <v>4.7515403160996519E-2</v>
      </c>
      <c r="K75" s="264">
        <f t="shared" si="32"/>
        <v>0.11999527112232031</v>
      </c>
      <c r="L75" s="265">
        <f t="shared" si="32"/>
        <v>4.4092334915145179E-2</v>
      </c>
      <c r="M75" s="263">
        <f t="shared" si="32"/>
        <v>0.11252523179034521</v>
      </c>
      <c r="N75" s="267">
        <f t="shared" si="32"/>
        <v>6.4633456367702125E-2</v>
      </c>
      <c r="O75" s="268">
        <f t="shared" si="32"/>
        <v>8.2620463659488177E-2</v>
      </c>
      <c r="P75" s="263">
        <f t="shared" si="32"/>
        <v>8.0569092909919829E-2</v>
      </c>
      <c r="Q75" s="264">
        <f t="shared" si="32"/>
        <v>7.0664344364269716E-2</v>
      </c>
      <c r="R75" s="265">
        <f t="shared" si="32"/>
        <v>8.059603643962468E-2</v>
      </c>
      <c r="S75" s="266">
        <f t="shared" si="32"/>
        <v>5.3663646826216542E-2</v>
      </c>
      <c r="T75" s="263">
        <f t="shared" si="32"/>
        <v>4.296311046945786E-2</v>
      </c>
      <c r="U75" s="264">
        <f t="shared" si="32"/>
        <v>0.14760741314581968</v>
      </c>
      <c r="V75" s="265">
        <f t="shared" si="32"/>
        <v>4.707140311274801E-2</v>
      </c>
      <c r="W75" s="266">
        <f t="shared" si="32"/>
        <v>7.5582704227888764E-2</v>
      </c>
      <c r="X75" s="263">
        <f t="shared" si="32"/>
        <v>7.7890267798824298E-2</v>
      </c>
      <c r="Y75" s="264">
        <f t="shared" si="32"/>
        <v>9.3644369329300842E-2</v>
      </c>
      <c r="Z75" s="265">
        <f t="shared" si="32"/>
        <v>7.226031893513235E-2</v>
      </c>
      <c r="AA75" s="263">
        <f t="shared" si="32"/>
        <v>5.3794093810871142E-2</v>
      </c>
      <c r="AB75" s="260">
        <f t="shared" si="32"/>
        <v>6.8673879339115299E-2</v>
      </c>
      <c r="AC75" s="261">
        <f t="shared" si="32"/>
        <v>6.8930851153891734E-2</v>
      </c>
      <c r="AD75" s="286"/>
    </row>
    <row r="76" spans="1:30" s="124" customFormat="1">
      <c r="A76" s="253" t="s">
        <v>21</v>
      </c>
      <c r="B76" s="254">
        <f>B12/B31</f>
        <v>7.5272755524478624E-2</v>
      </c>
      <c r="C76" s="255">
        <f t="shared" ref="C76:AC76" si="33">C12/C31</f>
        <v>6.3125689637877416E-2</v>
      </c>
      <c r="D76" s="256">
        <f t="shared" si="33"/>
        <v>8.7690490017421949E-2</v>
      </c>
      <c r="E76" s="257">
        <f t="shared" si="33"/>
        <v>5.4468373749364085E-2</v>
      </c>
      <c r="F76" s="254">
        <f t="shared" si="33"/>
        <v>7.2740305000123587E-2</v>
      </c>
      <c r="G76" s="255">
        <f t="shared" si="33"/>
        <v>4.8177360903858456E-2</v>
      </c>
      <c r="H76" s="256">
        <f t="shared" si="33"/>
        <v>7.2418912655831461E-2</v>
      </c>
      <c r="I76" s="257">
        <f t="shared" si="33"/>
        <v>5.8549118792404355E-2</v>
      </c>
      <c r="J76" s="254">
        <f t="shared" si="33"/>
        <v>5.1801500133940533E-2</v>
      </c>
      <c r="K76" s="255">
        <f t="shared" si="33"/>
        <v>0.11703972257250946</v>
      </c>
      <c r="L76" s="256">
        <f t="shared" si="33"/>
        <v>4.1840263814043273E-2</v>
      </c>
      <c r="M76" s="254">
        <f t="shared" si="33"/>
        <v>0.10409182661055801</v>
      </c>
      <c r="N76" s="258">
        <f t="shared" si="33"/>
        <v>6.3798259557615103E-2</v>
      </c>
      <c r="O76" s="259">
        <f t="shared" si="33"/>
        <v>8.3100236265377617E-2</v>
      </c>
      <c r="P76" s="254">
        <f t="shared" si="33"/>
        <v>7.3384687942147461E-2</v>
      </c>
      <c r="Q76" s="255">
        <f t="shared" si="33"/>
        <v>6.1657128638964914E-2</v>
      </c>
      <c r="R76" s="256">
        <f t="shared" si="33"/>
        <v>8.5349030962754549E-2</v>
      </c>
      <c r="S76" s="257">
        <f t="shared" si="33"/>
        <v>5.0166730604656651E-2</v>
      </c>
      <c r="T76" s="254">
        <f t="shared" si="33"/>
        <v>4.0324588042017225E-2</v>
      </c>
      <c r="U76" s="255">
        <f t="shared" si="33"/>
        <v>0.11656039568559681</v>
      </c>
      <c r="V76" s="256">
        <f t="shared" si="33"/>
        <v>4.3079482000712842E-2</v>
      </c>
      <c r="W76" s="257">
        <f t="shared" si="33"/>
        <v>9.09363790541656E-2</v>
      </c>
      <c r="X76" s="254">
        <f t="shared" si="33"/>
        <v>6.4736192757094135E-2</v>
      </c>
      <c r="Y76" s="255">
        <f t="shared" si="33"/>
        <v>7.9879025084504535E-2</v>
      </c>
      <c r="Z76" s="256">
        <f t="shared" si="33"/>
        <v>7.2694587798054877E-2</v>
      </c>
      <c r="AA76" s="254">
        <f t="shared" si="33"/>
        <v>5.1341475552016833E-2</v>
      </c>
      <c r="AB76" s="260">
        <f t="shared" si="33"/>
        <v>6.7209025275333414E-2</v>
      </c>
      <c r="AC76" s="261">
        <f t="shared" si="33"/>
        <v>6.8116015644841779E-2</v>
      </c>
      <c r="AD76" s="286"/>
    </row>
    <row r="77" spans="1:30" s="124" customFormat="1">
      <c r="A77" s="262" t="s">
        <v>22</v>
      </c>
      <c r="B77" s="263">
        <f>B13/B31</f>
        <v>6.9656710951286921E-2</v>
      </c>
      <c r="C77" s="264">
        <f t="shared" ref="C77:AC77" si="34">C13/C31</f>
        <v>7.215367639683018E-2</v>
      </c>
      <c r="D77" s="265">
        <f t="shared" si="34"/>
        <v>8.9733063660211873E-2</v>
      </c>
      <c r="E77" s="266">
        <f t="shared" si="34"/>
        <v>4.8753603527217228E-2</v>
      </c>
      <c r="F77" s="263">
        <f t="shared" si="34"/>
        <v>7.9945129637410711E-2</v>
      </c>
      <c r="G77" s="264">
        <f t="shared" si="34"/>
        <v>3.9423008598024584E-2</v>
      </c>
      <c r="H77" s="265">
        <f t="shared" si="34"/>
        <v>7.0737857518794037E-2</v>
      </c>
      <c r="I77" s="266">
        <f t="shared" si="34"/>
        <v>5.8468826528563972E-2</v>
      </c>
      <c r="J77" s="263">
        <f t="shared" si="34"/>
        <v>5.8364586123761053E-2</v>
      </c>
      <c r="K77" s="264">
        <f t="shared" si="34"/>
        <v>0.10970996216897856</v>
      </c>
      <c r="L77" s="265">
        <f t="shared" si="34"/>
        <v>4.2612402477278211E-2</v>
      </c>
      <c r="M77" s="263">
        <f t="shared" si="34"/>
        <v>0.10797495637893872</v>
      </c>
      <c r="N77" s="267">
        <f t="shared" si="34"/>
        <v>6.2720586254277011E-2</v>
      </c>
      <c r="O77" s="268">
        <f t="shared" si="34"/>
        <v>9.1844770931211475E-2</v>
      </c>
      <c r="P77" s="263">
        <f t="shared" si="34"/>
        <v>6.9407325892155328E-2</v>
      </c>
      <c r="Q77" s="264">
        <f t="shared" si="34"/>
        <v>5.8820602139835781E-2</v>
      </c>
      <c r="R77" s="265">
        <f t="shared" si="34"/>
        <v>8.5758771869920924E-2</v>
      </c>
      <c r="S77" s="266">
        <f t="shared" si="34"/>
        <v>5.5950659544958245E-2</v>
      </c>
      <c r="T77" s="263">
        <f t="shared" si="34"/>
        <v>4.221635883905013E-2</v>
      </c>
      <c r="U77" s="264">
        <f t="shared" si="34"/>
        <v>8.5215422203682736E-2</v>
      </c>
      <c r="V77" s="265">
        <f t="shared" si="34"/>
        <v>4.5764524177260305E-2</v>
      </c>
      <c r="W77" s="266">
        <f t="shared" si="34"/>
        <v>0.10231280673580573</v>
      </c>
      <c r="X77" s="263">
        <f t="shared" si="34"/>
        <v>6.4409608825023584E-2</v>
      </c>
      <c r="Y77" s="264">
        <f t="shared" si="34"/>
        <v>6.2488880982031668E-2</v>
      </c>
      <c r="Z77" s="265">
        <f t="shared" si="34"/>
        <v>7.048284637991456E-2</v>
      </c>
      <c r="AA77" s="263">
        <f t="shared" si="34"/>
        <v>4.9763269020232322E-2</v>
      </c>
      <c r="AB77" s="260">
        <f t="shared" si="34"/>
        <v>6.7096019230038065E-2</v>
      </c>
      <c r="AC77" s="261">
        <f t="shared" si="34"/>
        <v>6.8531899222837409E-2</v>
      </c>
      <c r="AD77" s="286"/>
    </row>
    <row r="78" spans="1:30" s="124" customFormat="1">
      <c r="A78" s="253" t="s">
        <v>23</v>
      </c>
      <c r="B78" s="254">
        <f>B14/B31</f>
        <v>5.5316929155706504E-2</v>
      </c>
      <c r="C78" s="255">
        <f t="shared" ref="C78:AC78" si="35">C14/C31</f>
        <v>5.504062594041529E-2</v>
      </c>
      <c r="D78" s="256">
        <f t="shared" si="35"/>
        <v>7.7537697498848548E-2</v>
      </c>
      <c r="E78" s="257">
        <f t="shared" si="35"/>
        <v>5.0076309988129557E-2</v>
      </c>
      <c r="F78" s="254">
        <f t="shared" si="35"/>
        <v>7.257964853308288E-2</v>
      </c>
      <c r="G78" s="255">
        <f t="shared" si="35"/>
        <v>4.523555745043701E-2</v>
      </c>
      <c r="H78" s="256">
        <f t="shared" si="35"/>
        <v>5.9253265881650578E-2</v>
      </c>
      <c r="I78" s="257">
        <f t="shared" si="35"/>
        <v>5.9199486129511425E-2</v>
      </c>
      <c r="J78" s="254">
        <f t="shared" si="35"/>
        <v>6.3420841146530946E-2</v>
      </c>
      <c r="K78" s="255">
        <f t="shared" si="35"/>
        <v>9.0952080706179064E-2</v>
      </c>
      <c r="L78" s="256">
        <f t="shared" si="35"/>
        <v>4.4333628247406096E-2</v>
      </c>
      <c r="M78" s="254">
        <f t="shared" si="35"/>
        <v>9.2391118409798481E-2</v>
      </c>
      <c r="N78" s="258">
        <f t="shared" si="35"/>
        <v>5.2626379646343542E-2</v>
      </c>
      <c r="O78" s="259">
        <f t="shared" si="35"/>
        <v>8.099104726212783E-2</v>
      </c>
      <c r="P78" s="254">
        <f t="shared" si="35"/>
        <v>5.8528533249489076E-2</v>
      </c>
      <c r="Q78" s="255">
        <f t="shared" si="35"/>
        <v>5.4076470100356641E-2</v>
      </c>
      <c r="R78" s="256">
        <f t="shared" si="35"/>
        <v>7.5064534192878701E-2</v>
      </c>
      <c r="S78" s="257">
        <f t="shared" si="35"/>
        <v>5.5316197952016997E-2</v>
      </c>
      <c r="T78" s="254">
        <f t="shared" si="35"/>
        <v>4.390899586797431E-2</v>
      </c>
      <c r="U78" s="255">
        <f t="shared" si="35"/>
        <v>6.769560812824027E-2</v>
      </c>
      <c r="V78" s="256">
        <f t="shared" si="35"/>
        <v>4.5039800403944397E-2</v>
      </c>
      <c r="W78" s="257">
        <f t="shared" si="35"/>
        <v>8.3492173077788945E-2</v>
      </c>
      <c r="X78" s="254">
        <f t="shared" si="35"/>
        <v>5.7623920458668987E-2</v>
      </c>
      <c r="Y78" s="255">
        <f t="shared" si="35"/>
        <v>5.4082903397971893E-2</v>
      </c>
      <c r="Z78" s="256">
        <f t="shared" si="35"/>
        <v>6.4786854782512088E-2</v>
      </c>
      <c r="AA78" s="254">
        <f t="shared" si="35"/>
        <v>5.8294115137986435E-2</v>
      </c>
      <c r="AB78" s="260">
        <f t="shared" si="35"/>
        <v>5.9423225593862608E-2</v>
      </c>
      <c r="AC78" s="261">
        <f t="shared" si="35"/>
        <v>6.3485210206396775E-2</v>
      </c>
      <c r="AD78" s="286"/>
    </row>
    <row r="79" spans="1:30" s="124" customFormat="1">
      <c r="A79" s="262" t="s">
        <v>24</v>
      </c>
      <c r="B79" s="263">
        <f>B15/B31</f>
        <v>5.5006159890786804E-2</v>
      </c>
      <c r="C79" s="264">
        <f t="shared" ref="C79:AC79" si="36">C15/C31</f>
        <v>5.1118467248470259E-2</v>
      </c>
      <c r="D79" s="265">
        <f t="shared" si="36"/>
        <v>6.0676452329935716E-2</v>
      </c>
      <c r="E79" s="266">
        <f t="shared" si="36"/>
        <v>5.2094285229777854E-2</v>
      </c>
      <c r="F79" s="263">
        <f t="shared" si="36"/>
        <v>6.6165748041226921E-2</v>
      </c>
      <c r="G79" s="264">
        <f t="shared" si="36"/>
        <v>4.5633482555247636E-2</v>
      </c>
      <c r="H79" s="265">
        <f t="shared" si="36"/>
        <v>5.4210100470538328E-2</v>
      </c>
      <c r="I79" s="266">
        <f t="shared" si="36"/>
        <v>5.8372475811955517E-2</v>
      </c>
      <c r="J79" s="263">
        <f t="shared" si="36"/>
        <v>6.6401017948031077E-2</v>
      </c>
      <c r="K79" s="264">
        <f t="shared" si="36"/>
        <v>6.7307692307692304E-2</v>
      </c>
      <c r="L79" s="265">
        <f t="shared" si="36"/>
        <v>4.9062977559720097E-2</v>
      </c>
      <c r="M79" s="263">
        <f t="shared" si="36"/>
        <v>6.8408087857949301E-2</v>
      </c>
      <c r="N79" s="267">
        <f t="shared" si="36"/>
        <v>5.2285116433619813E-2</v>
      </c>
      <c r="O79" s="268">
        <f t="shared" si="36"/>
        <v>5.9500855443608613E-2</v>
      </c>
      <c r="P79" s="263">
        <f t="shared" si="36"/>
        <v>5.5588743908190533E-2</v>
      </c>
      <c r="Q79" s="264">
        <f t="shared" si="36"/>
        <v>4.9216222941030105E-2</v>
      </c>
      <c r="R79" s="265">
        <f t="shared" si="36"/>
        <v>6.3304970157203933E-2</v>
      </c>
      <c r="S79" s="266">
        <f t="shared" si="36"/>
        <v>5.5921149703426092E-2</v>
      </c>
      <c r="T79" s="263">
        <f t="shared" si="36"/>
        <v>4.4805097824463583E-2</v>
      </c>
      <c r="U79" s="264">
        <f t="shared" si="36"/>
        <v>6.2272808533460462E-2</v>
      </c>
      <c r="V79" s="265">
        <f t="shared" si="36"/>
        <v>4.5289295473446595E-2</v>
      </c>
      <c r="W79" s="266">
        <f t="shared" si="36"/>
        <v>6.5226853172042201E-2</v>
      </c>
      <c r="X79" s="263">
        <f t="shared" si="36"/>
        <v>4.8860584948109444E-2</v>
      </c>
      <c r="Y79" s="264">
        <f t="shared" si="36"/>
        <v>4.3119551681195516E-2</v>
      </c>
      <c r="Z79" s="265">
        <f t="shared" si="36"/>
        <v>5.8979771150408512E-2</v>
      </c>
      <c r="AA79" s="263">
        <f t="shared" si="36"/>
        <v>5.7149559950521095E-2</v>
      </c>
      <c r="AB79" s="260">
        <f t="shared" si="36"/>
        <v>5.5459564958409549E-2</v>
      </c>
      <c r="AC79" s="261">
        <f t="shared" si="36"/>
        <v>5.6144283029410269E-2</v>
      </c>
      <c r="AD79" s="286"/>
    </row>
    <row r="80" spans="1:30" s="124" customFormat="1">
      <c r="A80" s="253" t="s">
        <v>25</v>
      </c>
      <c r="B80" s="254">
        <f>B16/B31</f>
        <v>4.9201433978179561E-2</v>
      </c>
      <c r="C80" s="255">
        <f t="shared" ref="C80:AC80" si="37">C16/C31</f>
        <v>5.35560236733875E-2</v>
      </c>
      <c r="D80" s="256">
        <f t="shared" si="37"/>
        <v>5.5810321004465625E-2</v>
      </c>
      <c r="E80" s="257">
        <f t="shared" si="37"/>
        <v>5.8538239782940475E-2</v>
      </c>
      <c r="F80" s="254">
        <f t="shared" si="37"/>
        <v>6.0579846264119233E-2</v>
      </c>
      <c r="G80" s="255">
        <f t="shared" si="37"/>
        <v>4.6670930149932496E-2</v>
      </c>
      <c r="H80" s="256">
        <f t="shared" si="37"/>
        <v>5.6189660725367435E-2</v>
      </c>
      <c r="I80" s="257">
        <f t="shared" si="37"/>
        <v>6.0211168653900193E-2</v>
      </c>
      <c r="J80" s="254">
        <f t="shared" si="37"/>
        <v>6.2550227698901686E-2</v>
      </c>
      <c r="K80" s="255">
        <f t="shared" si="37"/>
        <v>5.4618537200504413E-2</v>
      </c>
      <c r="L80" s="256">
        <f t="shared" si="37"/>
        <v>4.6521354459905094E-2</v>
      </c>
      <c r="M80" s="254">
        <f t="shared" si="37"/>
        <v>5.9410174826371072E-2</v>
      </c>
      <c r="N80" s="258">
        <f t="shared" si="37"/>
        <v>5.2464728650842833E-2</v>
      </c>
      <c r="O80" s="259">
        <f t="shared" si="37"/>
        <v>5.5363948256977068E-2</v>
      </c>
      <c r="P80" s="254">
        <f t="shared" si="37"/>
        <v>5.1013991510768748E-2</v>
      </c>
      <c r="Q80" s="255">
        <f t="shared" si="37"/>
        <v>5.1638052583561418E-2</v>
      </c>
      <c r="R80" s="256">
        <f t="shared" si="37"/>
        <v>5.9180245025062486E-2</v>
      </c>
      <c r="S80" s="257">
        <f t="shared" si="37"/>
        <v>6.0200076725587984E-2</v>
      </c>
      <c r="T80" s="265">
        <f t="shared" si="37"/>
        <v>4.5352715686762586E-2</v>
      </c>
      <c r="U80" s="254">
        <f t="shared" si="37"/>
        <v>5.1188844526547879E-2</v>
      </c>
      <c r="V80" s="256">
        <f t="shared" si="37"/>
        <v>4.912676725674231E-2</v>
      </c>
      <c r="W80" s="257">
        <f t="shared" si="37"/>
        <v>6.3605937354605346E-2</v>
      </c>
      <c r="X80" s="254">
        <f t="shared" si="37"/>
        <v>4.5159300384643296E-2</v>
      </c>
      <c r="Y80" s="255">
        <f t="shared" si="37"/>
        <v>5.0747198007471982E-2</v>
      </c>
      <c r="Z80" s="256">
        <f t="shared" si="37"/>
        <v>6.4261692436652293E-2</v>
      </c>
      <c r="AA80" s="254">
        <f t="shared" si="37"/>
        <v>6.26519556964725E-2</v>
      </c>
      <c r="AB80" s="260">
        <f t="shared" si="37"/>
        <v>5.4235508822920581E-2</v>
      </c>
      <c r="AC80" s="261">
        <f t="shared" si="37"/>
        <v>5.7074465383247827E-2</v>
      </c>
      <c r="AD80" s="286"/>
    </row>
    <row r="81" spans="1:30" s="124" customFormat="1">
      <c r="A81" s="262" t="s">
        <v>26</v>
      </c>
      <c r="B81" s="263">
        <f>B17/B31</f>
        <v>4.4362312567287093E-2</v>
      </c>
      <c r="C81" s="264">
        <f t="shared" ref="C81:AC81" si="38">C17/C31</f>
        <v>5.1991172635169024E-2</v>
      </c>
      <c r="D81" s="265">
        <f t="shared" si="38"/>
        <v>5.2626309149528407E-2</v>
      </c>
      <c r="E81" s="266">
        <f t="shared" si="38"/>
        <v>5.9437001865355263E-2</v>
      </c>
      <c r="F81" s="263">
        <f t="shared" si="38"/>
        <v>5.5784868632442718E-2</v>
      </c>
      <c r="G81" s="264">
        <f t="shared" si="38"/>
        <v>4.7637319690186884E-2</v>
      </c>
      <c r="H81" s="265">
        <f t="shared" si="38"/>
        <v>5.5082049630403529E-2</v>
      </c>
      <c r="I81" s="266">
        <f t="shared" si="38"/>
        <v>5.6662250592155447E-2</v>
      </c>
      <c r="J81" s="263">
        <f t="shared" si="38"/>
        <v>6.4090543798553445E-2</v>
      </c>
      <c r="K81" s="264">
        <f t="shared" si="38"/>
        <v>4.8825662042875161E-2</v>
      </c>
      <c r="L81" s="265">
        <f t="shared" si="38"/>
        <v>4.8805598005308454E-2</v>
      </c>
      <c r="M81" s="263">
        <f t="shared" si="38"/>
        <v>5.3987478189469362E-2</v>
      </c>
      <c r="N81" s="267">
        <f t="shared" si="38"/>
        <v>5.224021337931406E-2</v>
      </c>
      <c r="O81" s="268">
        <f t="shared" si="38"/>
        <v>4.9733409372765207E-2</v>
      </c>
      <c r="P81" s="263">
        <f t="shared" si="38"/>
        <v>5.186291463606351E-2</v>
      </c>
      <c r="Q81" s="264">
        <f t="shared" si="38"/>
        <v>4.6678278178651403E-2</v>
      </c>
      <c r="R81" s="265">
        <f t="shared" si="38"/>
        <v>5.5151126104593197E-2</v>
      </c>
      <c r="S81" s="266">
        <f t="shared" si="38"/>
        <v>5.6688405583262019E-2</v>
      </c>
      <c r="T81" s="263">
        <f t="shared" si="38"/>
        <v>4.5302932244735403E-2</v>
      </c>
      <c r="U81" s="264">
        <f t="shared" si="38"/>
        <v>4.7434598653238784E-2</v>
      </c>
      <c r="V81" s="265">
        <f t="shared" si="38"/>
        <v>4.6429844362599504E-2</v>
      </c>
      <c r="W81" s="266">
        <f t="shared" si="38"/>
        <v>5.5951612661153553E-2</v>
      </c>
      <c r="X81" s="263">
        <f t="shared" si="38"/>
        <v>4.4324697002685244E-2</v>
      </c>
      <c r="Y81" s="264">
        <f t="shared" si="38"/>
        <v>4.6388542963885428E-2</v>
      </c>
      <c r="Z81" s="265">
        <f t="shared" si="38"/>
        <v>5.8091034872799617E-2</v>
      </c>
      <c r="AA81" s="263">
        <f t="shared" si="38"/>
        <v>5.7824918601509963E-2</v>
      </c>
      <c r="AB81" s="260">
        <f t="shared" si="38"/>
        <v>5.2031362874028889E-2</v>
      </c>
      <c r="AC81" s="261">
        <f t="shared" si="38"/>
        <v>5.3319872674015001E-2</v>
      </c>
      <c r="AD81" s="286"/>
    </row>
    <row r="82" spans="1:30" s="124" customFormat="1">
      <c r="A82" s="253" t="s">
        <v>27</v>
      </c>
      <c r="B82" s="254">
        <f>B18/B31</f>
        <v>4.3152532214563978E-2</v>
      </c>
      <c r="C82" s="255">
        <f t="shared" ref="C82:AC82" si="39">C18/C31</f>
        <v>5.9323904102718428E-2</v>
      </c>
      <c r="D82" s="256">
        <f t="shared" si="39"/>
        <v>4.7379698420009213E-2</v>
      </c>
      <c r="E82" s="257">
        <f t="shared" si="39"/>
        <v>6.1641512633542478E-2</v>
      </c>
      <c r="F82" s="254">
        <f t="shared" si="39"/>
        <v>5.3028992313205958E-2</v>
      </c>
      <c r="G82" s="255">
        <f t="shared" si="39"/>
        <v>5.0664392808924895E-2</v>
      </c>
      <c r="H82" s="256">
        <f t="shared" si="39"/>
        <v>5.849914768933473E-2</v>
      </c>
      <c r="I82" s="257">
        <f t="shared" si="39"/>
        <v>5.7722108474848446E-2</v>
      </c>
      <c r="J82" s="254">
        <f t="shared" si="39"/>
        <v>7.1825609429413337E-2</v>
      </c>
      <c r="K82" s="255">
        <f t="shared" si="39"/>
        <v>3.8500945775535943E-2</v>
      </c>
      <c r="L82" s="256">
        <f t="shared" si="39"/>
        <v>6.1996300168905331E-2</v>
      </c>
      <c r="M82" s="254">
        <f t="shared" si="39"/>
        <v>4.7435765848985595E-2</v>
      </c>
      <c r="N82" s="258">
        <f t="shared" si="39"/>
        <v>6.0197034602293649E-2</v>
      </c>
      <c r="O82" s="259">
        <f t="shared" si="39"/>
        <v>4.6818564484153925E-2</v>
      </c>
      <c r="P82" s="254">
        <f t="shared" si="39"/>
        <v>5.6500550227951578E-2</v>
      </c>
      <c r="Q82" s="255">
        <f t="shared" si="39"/>
        <v>4.7574023388902709E-2</v>
      </c>
      <c r="R82" s="256">
        <f t="shared" si="39"/>
        <v>5.3006815357089197E-2</v>
      </c>
      <c r="S82" s="257">
        <f t="shared" si="39"/>
        <v>5.6894974473987073E-2</v>
      </c>
      <c r="T82" s="254">
        <f t="shared" si="39"/>
        <v>6.0188181410862747E-2</v>
      </c>
      <c r="U82" s="255">
        <f t="shared" si="39"/>
        <v>4.0939157380370655E-2</v>
      </c>
      <c r="V82" s="256">
        <f t="shared" si="39"/>
        <v>5.5150291077581085E-2</v>
      </c>
      <c r="W82" s="257">
        <f t="shared" si="39"/>
        <v>5.4840985156613488E-2</v>
      </c>
      <c r="X82" s="254">
        <f t="shared" si="39"/>
        <v>4.6919224907467888E-2</v>
      </c>
      <c r="Y82" s="255">
        <f t="shared" si="39"/>
        <v>4.3853406867105496E-2</v>
      </c>
      <c r="Z82" s="256">
        <f t="shared" si="39"/>
        <v>6.1110718361493482E-2</v>
      </c>
      <c r="AA82" s="254">
        <f t="shared" si="39"/>
        <v>5.6012113801487212E-2</v>
      </c>
      <c r="AB82" s="260">
        <f t="shared" si="39"/>
        <v>5.5612703991753727E-2</v>
      </c>
      <c r="AC82" s="261">
        <f t="shared" si="39"/>
        <v>5.3060606830226377E-2</v>
      </c>
      <c r="AD82" s="286"/>
    </row>
    <row r="83" spans="1:30" s="124" customFormat="1">
      <c r="A83" s="262" t="s">
        <v>28</v>
      </c>
      <c r="B83" s="263">
        <f>B19/B31</f>
        <v>4.4562092809021188E-2</v>
      </c>
      <c r="C83" s="264">
        <f t="shared" ref="C83:AC83" si="40">C19/C31</f>
        <v>6.9986959574681512E-2</v>
      </c>
      <c r="D83" s="265">
        <f t="shared" si="40"/>
        <v>4.5977932194565155E-2</v>
      </c>
      <c r="E83" s="266">
        <f t="shared" si="40"/>
        <v>8.34661692385959E-2</v>
      </c>
      <c r="F83" s="263">
        <f t="shared" si="40"/>
        <v>5.285597765639289E-2</v>
      </c>
      <c r="G83" s="264">
        <f t="shared" si="40"/>
        <v>6.6169260285653383E-2</v>
      </c>
      <c r="H83" s="265">
        <f t="shared" si="40"/>
        <v>6.042372015930747E-2</v>
      </c>
      <c r="I83" s="266">
        <f t="shared" si="40"/>
        <v>6.6088562367015935E-2</v>
      </c>
      <c r="J83" s="263">
        <f t="shared" si="40"/>
        <v>7.5408518617733733E-2</v>
      </c>
      <c r="K83" s="264">
        <f t="shared" si="40"/>
        <v>3.5072509457755356E-2</v>
      </c>
      <c r="L83" s="265">
        <f t="shared" si="40"/>
        <v>8.6720823614574116E-2</v>
      </c>
      <c r="M83" s="263">
        <f t="shared" si="40"/>
        <v>4.0747203120188855E-2</v>
      </c>
      <c r="N83" s="267">
        <f t="shared" si="40"/>
        <v>6.6187102046681212E-2</v>
      </c>
      <c r="O83" s="268">
        <f t="shared" si="40"/>
        <v>4.6728041350967239E-2</v>
      </c>
      <c r="P83" s="263">
        <f t="shared" si="40"/>
        <v>6.808677880836346E-2</v>
      </c>
      <c r="Q83" s="264">
        <f t="shared" si="40"/>
        <v>5.0841834618893592E-2</v>
      </c>
      <c r="R83" s="265">
        <f t="shared" si="40"/>
        <v>5.4591146864799156E-2</v>
      </c>
      <c r="S83" s="266">
        <f t="shared" si="40"/>
        <v>6.5098710419925043E-2</v>
      </c>
      <c r="T83" s="263">
        <f t="shared" si="40"/>
        <v>0.10051276945287997</v>
      </c>
      <c r="U83" s="264">
        <f t="shared" si="40"/>
        <v>3.0391514212502236E-2</v>
      </c>
      <c r="V83" s="265">
        <f t="shared" si="40"/>
        <v>7.14625163359867E-2</v>
      </c>
      <c r="W83" s="266">
        <f t="shared" si="40"/>
        <v>5.9433579972684565E-2</v>
      </c>
      <c r="X83" s="263">
        <f t="shared" si="40"/>
        <v>6.5334929965890118E-2</v>
      </c>
      <c r="Y83" s="264">
        <f t="shared" si="40"/>
        <v>4.9902152641878667E-2</v>
      </c>
      <c r="Z83" s="265">
        <f t="shared" si="40"/>
        <v>6.4009210539604317E-2</v>
      </c>
      <c r="AA83" s="263">
        <f t="shared" si="40"/>
        <v>6.3007407618045588E-2</v>
      </c>
      <c r="AB83" s="260">
        <f t="shared" si="40"/>
        <v>6.2939086573192013E-2</v>
      </c>
      <c r="AC83" s="261">
        <f t="shared" si="40"/>
        <v>5.9550718748412661E-2</v>
      </c>
      <c r="AD83" s="286"/>
    </row>
    <row r="84" spans="1:30" s="124" customFormat="1">
      <c r="A84" s="253" t="s">
        <v>29</v>
      </c>
      <c r="B84" s="254">
        <f>B20/B31</f>
        <v>5.3718687221833761E-2</v>
      </c>
      <c r="C84" s="255">
        <f t="shared" ref="C84:AC84" si="41">C20/C31</f>
        <v>7.7500250777409976E-2</v>
      </c>
      <c r="D84" s="256">
        <f t="shared" si="41"/>
        <v>6.2959328754230326E-2</v>
      </c>
      <c r="E84" s="257">
        <f t="shared" si="41"/>
        <v>7.9294556554180093E-2</v>
      </c>
      <c r="F84" s="254">
        <f t="shared" si="41"/>
        <v>6.1963963518623794E-2</v>
      </c>
      <c r="G84" s="255">
        <f t="shared" si="41"/>
        <v>8.5781283308463019E-2</v>
      </c>
      <c r="H84" s="256">
        <f t="shared" si="41"/>
        <v>6.9543837047627274E-2</v>
      </c>
      <c r="I84" s="257">
        <f t="shared" si="41"/>
        <v>7.3057930868360835E-2</v>
      </c>
      <c r="J84" s="254">
        <f t="shared" si="41"/>
        <v>8.9304848647200646E-2</v>
      </c>
      <c r="K84" s="255">
        <f t="shared" si="41"/>
        <v>3.4087326607818408E-2</v>
      </c>
      <c r="L84" s="256">
        <f t="shared" si="41"/>
        <v>9.482827957854098E-2</v>
      </c>
      <c r="M84" s="254">
        <f t="shared" si="41"/>
        <v>4.0080057477163089E-2</v>
      </c>
      <c r="N84" s="258">
        <f t="shared" si="41"/>
        <v>7.1557507341649382E-2</v>
      </c>
      <c r="O84" s="259">
        <f t="shared" si="41"/>
        <v>5.5617413029899788E-2</v>
      </c>
      <c r="P84" s="254">
        <f t="shared" si="41"/>
        <v>7.6780380443326524E-2</v>
      </c>
      <c r="Q84" s="255">
        <f t="shared" si="41"/>
        <v>6.6351497055652311E-2</v>
      </c>
      <c r="R84" s="256">
        <f t="shared" si="41"/>
        <v>6.3701053034131414E-2</v>
      </c>
      <c r="S84" s="257">
        <f t="shared" si="41"/>
        <v>7.6991176557381885E-2</v>
      </c>
      <c r="T84" s="254">
        <f t="shared" si="41"/>
        <v>0.15079404590033355</v>
      </c>
      <c r="U84" s="255">
        <f t="shared" si="41"/>
        <v>3.1225791073237589E-2</v>
      </c>
      <c r="V84" s="256">
        <f t="shared" si="41"/>
        <v>8.4863965783533321E-2</v>
      </c>
      <c r="W84" s="257">
        <f t="shared" si="41"/>
        <v>5.535127346951027E-2</v>
      </c>
      <c r="X84" s="254">
        <f t="shared" si="41"/>
        <v>8.8322810073299951E-2</v>
      </c>
      <c r="Y84" s="255">
        <f t="shared" si="41"/>
        <v>6.0465219711795054E-2</v>
      </c>
      <c r="Z84" s="256">
        <f t="shared" si="41"/>
        <v>6.8452891927648793E-2</v>
      </c>
      <c r="AA84" s="254">
        <f t="shared" si="41"/>
        <v>7.277522642287404E-2</v>
      </c>
      <c r="AB84" s="260">
        <f t="shared" si="41"/>
        <v>7.3661987301077675E-2</v>
      </c>
      <c r="AC84" s="261">
        <f t="shared" si="41"/>
        <v>6.6959372513164361E-2</v>
      </c>
      <c r="AD84" s="286"/>
    </row>
    <row r="85" spans="1:30" s="124" customFormat="1">
      <c r="A85" s="262" t="s">
        <v>30</v>
      </c>
      <c r="B85" s="263">
        <f>B21/B31</f>
        <v>6.6915282078602423E-2</v>
      </c>
      <c r="C85" s="264">
        <f t="shared" ref="C85:AC85" si="42">C21/C31</f>
        <v>8.5946433945230216E-2</v>
      </c>
      <c r="D85" s="265">
        <f t="shared" si="42"/>
        <v>6.5943088291246968E-2</v>
      </c>
      <c r="E85" s="266">
        <f t="shared" si="42"/>
        <v>7.1493979989825332E-2</v>
      </c>
      <c r="F85" s="263">
        <f t="shared" si="42"/>
        <v>6.1086532044786077E-2</v>
      </c>
      <c r="G85" s="264">
        <f t="shared" si="42"/>
        <v>9.5843103815817524E-2</v>
      </c>
      <c r="H85" s="265">
        <f t="shared" si="42"/>
        <v>7.5765312134233043E-2</v>
      </c>
      <c r="I85" s="266">
        <f t="shared" si="42"/>
        <v>8.0749929744269144E-2</v>
      </c>
      <c r="J85" s="263">
        <f t="shared" si="42"/>
        <v>8.9840610768818649E-2</v>
      </c>
      <c r="K85" s="264">
        <f t="shared" si="42"/>
        <v>3.6727616645649434E-2</v>
      </c>
      <c r="L85" s="265">
        <f t="shared" si="42"/>
        <v>8.3165768519263245E-2</v>
      </c>
      <c r="M85" s="263">
        <f t="shared" si="42"/>
        <v>4.0798522015806221E-2</v>
      </c>
      <c r="N85" s="267">
        <f t="shared" si="42"/>
        <v>7.2626200034126315E-2</v>
      </c>
      <c r="O85" s="268">
        <f t="shared" si="42"/>
        <v>6.4027012102942912E-2</v>
      </c>
      <c r="P85" s="263">
        <f t="shared" si="42"/>
        <v>7.6088665304197459E-2</v>
      </c>
      <c r="Q85" s="264">
        <f t="shared" si="42"/>
        <v>7.9041220867545822E-2</v>
      </c>
      <c r="R85" s="265">
        <f t="shared" si="42"/>
        <v>6.4575166969419673E-2</v>
      </c>
      <c r="S85" s="266">
        <f t="shared" si="42"/>
        <v>8.3188243279133586E-2</v>
      </c>
      <c r="T85" s="263">
        <f t="shared" si="42"/>
        <v>0.13247373923433067</v>
      </c>
      <c r="U85" s="264">
        <f t="shared" si="42"/>
        <v>2.365770812228115E-2</v>
      </c>
      <c r="V85" s="265">
        <f t="shared" si="42"/>
        <v>8.9901390043958654E-2</v>
      </c>
      <c r="W85" s="266">
        <f t="shared" si="42"/>
        <v>5.1884314637770337E-2</v>
      </c>
      <c r="X85" s="263">
        <f t="shared" si="42"/>
        <v>9.6160824442992954E-2</v>
      </c>
      <c r="Y85" s="264">
        <f t="shared" si="42"/>
        <v>7.6031844867461312E-2</v>
      </c>
      <c r="Z85" s="265">
        <f t="shared" si="42"/>
        <v>6.7372269408283419E-2</v>
      </c>
      <c r="AA85" s="263">
        <f t="shared" si="42"/>
        <v>8.2699444073194656E-2</v>
      </c>
      <c r="AB85" s="260">
        <f t="shared" si="42"/>
        <v>7.5636952765585325E-2</v>
      </c>
      <c r="AC85" s="261">
        <f t="shared" si="42"/>
        <v>7.3318264167555575E-2</v>
      </c>
      <c r="AD85" s="286"/>
    </row>
    <row r="86" spans="1:30" s="124" customFormat="1">
      <c r="A86" s="253" t="s">
        <v>31</v>
      </c>
      <c r="B86" s="254">
        <f>B22/B31</f>
        <v>7.9068580117426387E-2</v>
      </c>
      <c r="C86" s="255">
        <f t="shared" ref="C86:AC86" si="43">C22/C31</f>
        <v>8.8404052562945132E-2</v>
      </c>
      <c r="D86" s="256">
        <f t="shared" si="43"/>
        <v>5.5289664977872119E-2</v>
      </c>
      <c r="E86" s="257">
        <f t="shared" si="43"/>
        <v>7.8989316601661863E-2</v>
      </c>
      <c r="F86" s="254">
        <f t="shared" si="43"/>
        <v>4.3933364640747423E-2</v>
      </c>
      <c r="G86" s="255">
        <f t="shared" si="43"/>
        <v>0.10766716407304767</v>
      </c>
      <c r="H86" s="256">
        <f t="shared" si="43"/>
        <v>7.1059928830095598E-2</v>
      </c>
      <c r="I86" s="257">
        <f t="shared" si="43"/>
        <v>8.7462363001324817E-2</v>
      </c>
      <c r="J86" s="254">
        <f t="shared" si="43"/>
        <v>7.7886418430216986E-2</v>
      </c>
      <c r="K86" s="255">
        <f t="shared" si="43"/>
        <v>3.96437578814628E-2</v>
      </c>
      <c r="L86" s="256">
        <f t="shared" si="43"/>
        <v>8.4275717847663481E-2</v>
      </c>
      <c r="M86" s="254">
        <f t="shared" si="43"/>
        <v>3.6282459201477983E-2</v>
      </c>
      <c r="N86" s="258">
        <f t="shared" si="43"/>
        <v>7.5859219944140605E-2</v>
      </c>
      <c r="O86" s="259">
        <f t="shared" si="43"/>
        <v>5.9582326263476634E-2</v>
      </c>
      <c r="P86" s="254">
        <f t="shared" si="43"/>
        <v>6.759943405124981E-2</v>
      </c>
      <c r="Q86" s="255">
        <f t="shared" si="43"/>
        <v>8.4216637637886699E-2</v>
      </c>
      <c r="R86" s="256">
        <f t="shared" si="43"/>
        <v>5.7800783970935708E-2</v>
      </c>
      <c r="S86" s="257">
        <f t="shared" si="43"/>
        <v>8.7850798241213446E-2</v>
      </c>
      <c r="T86" s="254">
        <f t="shared" si="43"/>
        <v>9.1004132025688259E-2</v>
      </c>
      <c r="U86" s="255">
        <f t="shared" si="43"/>
        <v>2.7709910017281448E-2</v>
      </c>
      <c r="V86" s="256">
        <f t="shared" si="43"/>
        <v>0.10733040275632648</v>
      </c>
      <c r="W86" s="257">
        <f t="shared" si="43"/>
        <v>4.5460685287187261E-2</v>
      </c>
      <c r="X86" s="254">
        <f t="shared" si="43"/>
        <v>8.7379345380651716E-2</v>
      </c>
      <c r="Y86" s="255">
        <f t="shared" si="43"/>
        <v>7.863369507205123E-2</v>
      </c>
      <c r="Z86" s="256">
        <f t="shared" si="43"/>
        <v>5.3758445519456258E-2</v>
      </c>
      <c r="AA86" s="254">
        <f t="shared" si="43"/>
        <v>8.7803733666984199E-2</v>
      </c>
      <c r="AB86" s="260">
        <f t="shared" si="43"/>
        <v>7.1849666051294184E-2</v>
      </c>
      <c r="AC86" s="261">
        <f t="shared" si="43"/>
        <v>7.6256963139804609E-2</v>
      </c>
      <c r="AD86" s="286"/>
    </row>
    <row r="87" spans="1:30" s="124" customFormat="1">
      <c r="A87" s="262" t="s">
        <v>32</v>
      </c>
      <c r="B87" s="263">
        <f>B23/B31</f>
        <v>6.7958578896547134E-2</v>
      </c>
      <c r="C87" s="264">
        <f t="shared" ref="C87:AC87" si="44">C23/C31</f>
        <v>8.0198615708696963E-2</v>
      </c>
      <c r="D87" s="265">
        <f t="shared" si="44"/>
        <v>3.5364559344774414E-2</v>
      </c>
      <c r="E87" s="266">
        <f t="shared" si="44"/>
        <v>7.7005256910293363E-2</v>
      </c>
      <c r="F87" s="263">
        <f t="shared" si="44"/>
        <v>3.3342396005833067E-2</v>
      </c>
      <c r="G87" s="264">
        <f t="shared" si="44"/>
        <v>0.10672919775456548</v>
      </c>
      <c r="H87" s="265">
        <f t="shared" si="44"/>
        <v>6.2144052285528002E-2</v>
      </c>
      <c r="I87" s="266">
        <f t="shared" si="44"/>
        <v>8.2444096511301135E-2</v>
      </c>
      <c r="J87" s="263">
        <f t="shared" si="44"/>
        <v>6.345432627913207E-2</v>
      </c>
      <c r="K87" s="264">
        <f t="shared" si="44"/>
        <v>3.637295081967213E-2</v>
      </c>
      <c r="L87" s="265">
        <f t="shared" si="44"/>
        <v>9.064586181935172E-2</v>
      </c>
      <c r="M87" s="263">
        <f t="shared" si="44"/>
        <v>3.1321632625132573E-2</v>
      </c>
      <c r="N87" s="267">
        <f t="shared" si="44"/>
        <v>8.2810212750671297E-2</v>
      </c>
      <c r="O87" s="268">
        <f t="shared" si="44"/>
        <v>5.6042871755877216E-2</v>
      </c>
      <c r="P87" s="263">
        <f t="shared" si="44"/>
        <v>5.7490960540795472E-2</v>
      </c>
      <c r="Q87" s="264">
        <f t="shared" si="44"/>
        <v>8.0335075060131045E-2</v>
      </c>
      <c r="R87" s="265">
        <f t="shared" si="44"/>
        <v>4.3446194189873936E-2</v>
      </c>
      <c r="S87" s="266">
        <f t="shared" si="44"/>
        <v>8.3498096615221173E-2</v>
      </c>
      <c r="T87" s="263">
        <f t="shared" si="44"/>
        <v>5.6902474237068748E-2</v>
      </c>
      <c r="U87" s="264">
        <f t="shared" si="44"/>
        <v>2.2525475239854598E-2</v>
      </c>
      <c r="V87" s="265">
        <f t="shared" si="44"/>
        <v>0.11091837947012</v>
      </c>
      <c r="W87" s="266">
        <f t="shared" si="44"/>
        <v>4.055291239550346E-2</v>
      </c>
      <c r="X87" s="263">
        <f t="shared" si="44"/>
        <v>5.4412511793308659E-2</v>
      </c>
      <c r="Y87" s="264">
        <f t="shared" si="44"/>
        <v>6.8559864792741509E-2</v>
      </c>
      <c r="Z87" s="265">
        <f t="shared" si="44"/>
        <v>4.2134178979367179E-2</v>
      </c>
      <c r="AA87" s="263">
        <f t="shared" si="44"/>
        <v>7.9813174470021189E-2</v>
      </c>
      <c r="AB87" s="260">
        <f t="shared" si="44"/>
        <v>6.3090113344007298E-2</v>
      </c>
      <c r="AC87" s="261">
        <f t="shared" si="44"/>
        <v>7.1061063984693792E-2</v>
      </c>
      <c r="AD87" s="286"/>
    </row>
    <row r="88" spans="1:30" s="124" customFormat="1">
      <c r="A88" s="253" t="s">
        <v>33</v>
      </c>
      <c r="B88" s="254">
        <f>B24/B31</f>
        <v>3.8668575677865462E-2</v>
      </c>
      <c r="C88" s="255">
        <f t="shared" ref="C88:AC88" si="45">C24/C31</f>
        <v>6.1791553816832177E-2</v>
      </c>
      <c r="D88" s="256">
        <f t="shared" si="45"/>
        <v>1.8563389871237759E-2</v>
      </c>
      <c r="E88" s="257">
        <f t="shared" si="45"/>
        <v>6.5847040868238088E-2</v>
      </c>
      <c r="F88" s="254">
        <f t="shared" si="45"/>
        <v>2.0489878642576436E-2</v>
      </c>
      <c r="G88" s="255">
        <f t="shared" si="45"/>
        <v>7.4483052654018334E-2</v>
      </c>
      <c r="H88" s="256">
        <f t="shared" si="45"/>
        <v>2.6496256902930847E-2</v>
      </c>
      <c r="I88" s="257">
        <f t="shared" si="45"/>
        <v>6.119876349913686E-2</v>
      </c>
      <c r="J88" s="254">
        <f t="shared" si="45"/>
        <v>3.38869541923386E-2</v>
      </c>
      <c r="K88" s="255">
        <f t="shared" si="45"/>
        <v>3.4639029003783101E-2</v>
      </c>
      <c r="L88" s="256">
        <f t="shared" si="45"/>
        <v>8.7251668945548144E-2</v>
      </c>
      <c r="M88" s="254">
        <f t="shared" si="45"/>
        <v>2.5659447808683157E-2</v>
      </c>
      <c r="N88" s="258">
        <f t="shared" si="45"/>
        <v>5.1288268628032076E-2</v>
      </c>
      <c r="O88" s="259">
        <f t="shared" si="45"/>
        <v>3.8083082131638739E-2</v>
      </c>
      <c r="P88" s="254">
        <f t="shared" si="45"/>
        <v>3.0828486087093224E-2</v>
      </c>
      <c r="Q88" s="255">
        <f t="shared" si="45"/>
        <v>5.3495894501119683E-2</v>
      </c>
      <c r="R88" s="256">
        <f t="shared" si="45"/>
        <v>3.0211562888400236E-2</v>
      </c>
      <c r="S88" s="257">
        <f t="shared" si="45"/>
        <v>5.6437571930238732E-2</v>
      </c>
      <c r="T88" s="254">
        <f t="shared" si="45"/>
        <v>3.2508587643749691E-2</v>
      </c>
      <c r="U88" s="255">
        <f t="shared" si="45"/>
        <v>1.4599845062868721E-2</v>
      </c>
      <c r="V88" s="256">
        <f t="shared" si="45"/>
        <v>7.2828798859451108E-2</v>
      </c>
      <c r="W88" s="257">
        <f t="shared" si="45"/>
        <v>2.9716789986342283E-2</v>
      </c>
      <c r="X88" s="254">
        <f t="shared" si="45"/>
        <v>2.5310254735467014E-2</v>
      </c>
      <c r="Y88" s="255">
        <f t="shared" si="45"/>
        <v>3.9672656111012276E-2</v>
      </c>
      <c r="Z88" s="256">
        <f t="shared" si="45"/>
        <v>3.1368350889241239E-2</v>
      </c>
      <c r="AA88" s="254">
        <f t="shared" si="45"/>
        <v>6.0000284361537259E-2</v>
      </c>
      <c r="AB88" s="260">
        <f t="shared" si="45"/>
        <v>3.9125438822540375E-2</v>
      </c>
      <c r="AC88" s="261">
        <f t="shared" si="45"/>
        <v>5.1843644706320587E-2</v>
      </c>
      <c r="AD88" s="286"/>
    </row>
    <row r="89" spans="1:30" s="124" customFormat="1">
      <c r="A89" s="262" t="s">
        <v>34</v>
      </c>
      <c r="B89" s="263">
        <f>B25/B31</f>
        <v>1.3318682782272834E-3</v>
      </c>
      <c r="C89" s="264">
        <f t="shared" ref="C89:AC89" si="46">C25/C31</f>
        <v>3.2601063296218279E-2</v>
      </c>
      <c r="D89" s="265">
        <f t="shared" si="46"/>
        <v>2.3629773514628433E-3</v>
      </c>
      <c r="E89" s="266">
        <f t="shared" si="46"/>
        <v>3.4949974563337288E-2</v>
      </c>
      <c r="F89" s="263">
        <f t="shared" si="46"/>
        <v>3.5468004646679353E-3</v>
      </c>
      <c r="G89" s="264">
        <f t="shared" si="46"/>
        <v>3.2644070205357777E-2</v>
      </c>
      <c r="H89" s="265">
        <f t="shared" si="46"/>
        <v>4.5247091538950989E-3</v>
      </c>
      <c r="I89" s="266">
        <f t="shared" si="46"/>
        <v>2.1237303785780239E-2</v>
      </c>
      <c r="J89" s="263">
        <f t="shared" si="46"/>
        <v>5.9938387356013928E-3</v>
      </c>
      <c r="K89" s="264">
        <f t="shared" si="46"/>
        <v>1.4777742749054225E-2</v>
      </c>
      <c r="L89" s="265">
        <f t="shared" si="46"/>
        <v>2.4000643448886028E-2</v>
      </c>
      <c r="M89" s="263">
        <f t="shared" si="46"/>
        <v>1.0058503541003797E-2</v>
      </c>
      <c r="N89" s="267">
        <f t="shared" si="46"/>
        <v>1.4880872196926836E-2</v>
      </c>
      <c r="O89" s="268">
        <f t="shared" si="46"/>
        <v>1.4628538322968435E-2</v>
      </c>
      <c r="P89" s="263">
        <f t="shared" si="46"/>
        <v>1.0344285489702877E-2</v>
      </c>
      <c r="Q89" s="264">
        <f t="shared" si="46"/>
        <v>2.0253794476237871E-2</v>
      </c>
      <c r="R89" s="265">
        <f t="shared" si="46"/>
        <v>8.7411393528825272E-3</v>
      </c>
      <c r="S89" s="266">
        <f t="shared" si="46"/>
        <v>2.350458878035825E-2</v>
      </c>
      <c r="T89" s="263">
        <f t="shared" si="46"/>
        <v>1.4835465724100164E-2</v>
      </c>
      <c r="U89" s="264">
        <f t="shared" si="46"/>
        <v>7.9852213813241171E-3</v>
      </c>
      <c r="V89" s="265">
        <f t="shared" si="46"/>
        <v>1.735772840679577E-2</v>
      </c>
      <c r="W89" s="266">
        <f t="shared" si="46"/>
        <v>1.2141860150985307E-2</v>
      </c>
      <c r="X89" s="263">
        <f t="shared" si="46"/>
        <v>7.6384353000943468E-3</v>
      </c>
      <c r="Y89" s="264">
        <f t="shared" si="46"/>
        <v>2.3639032200676036E-2</v>
      </c>
      <c r="Z89" s="265">
        <f t="shared" si="46"/>
        <v>1.5138814546996981E-2</v>
      </c>
      <c r="AA89" s="263">
        <f t="shared" si="46"/>
        <v>2.5023815278745396E-2</v>
      </c>
      <c r="AB89" s="260">
        <f t="shared" si="46"/>
        <v>9.9339706733470486E-3</v>
      </c>
      <c r="AC89" s="261">
        <f t="shared" si="46"/>
        <v>2.2404801815072553E-2</v>
      </c>
      <c r="AD89" s="286"/>
    </row>
    <row r="90" spans="1:30" s="124" customFormat="1">
      <c r="A90" s="253" t="s">
        <v>35</v>
      </c>
      <c r="B90" s="254">
        <f>B26/B31</f>
        <v>1.1098902318560694E-5</v>
      </c>
      <c r="C90" s="255">
        <f t="shared" ref="C90:AC90" si="47">C26/C31</f>
        <v>7.6537265523121678E-3</v>
      </c>
      <c r="D90" s="256">
        <f t="shared" si="47"/>
        <v>6.0075695376173977E-5</v>
      </c>
      <c r="E90" s="257">
        <f t="shared" si="47"/>
        <v>9.208071900966593E-3</v>
      </c>
      <c r="F90" s="254">
        <f t="shared" si="47"/>
        <v>1.112237079512593E-4</v>
      </c>
      <c r="G90" s="255">
        <f t="shared" si="47"/>
        <v>3.6523839977261421E-3</v>
      </c>
      <c r="H90" s="256">
        <f t="shared" si="47"/>
        <v>8.8765995553844823E-4</v>
      </c>
      <c r="I90" s="257">
        <f t="shared" si="47"/>
        <v>2.7620538761090369E-3</v>
      </c>
      <c r="J90" s="254">
        <f t="shared" si="47"/>
        <v>7.3667291722475216E-4</v>
      </c>
      <c r="K90" s="255">
        <f t="shared" si="47"/>
        <v>1.3792559899117277E-3</v>
      </c>
      <c r="L90" s="256">
        <f t="shared" si="47"/>
        <v>2.3968471004584572E-3</v>
      </c>
      <c r="M90" s="254">
        <f t="shared" si="47"/>
        <v>5.4740155325190738E-4</v>
      </c>
      <c r="N90" s="258">
        <f t="shared" si="47"/>
        <v>7.7233253405896668E-4</v>
      </c>
      <c r="O90" s="259">
        <f t="shared" si="47"/>
        <v>1.6565733373163512E-3</v>
      </c>
      <c r="P90" s="254">
        <f t="shared" si="47"/>
        <v>7.2315673636220718E-4</v>
      </c>
      <c r="Q90" s="255">
        <f t="shared" si="47"/>
        <v>1.2109148212656549E-3</v>
      </c>
      <c r="R90" s="256">
        <f t="shared" si="47"/>
        <v>6.9655954218282644E-4</v>
      </c>
      <c r="S90" s="257">
        <f t="shared" si="47"/>
        <v>1.4017174727771712E-3</v>
      </c>
      <c r="T90" s="254">
        <f t="shared" si="47"/>
        <v>1.3939363767610893E-3</v>
      </c>
      <c r="U90" s="255">
        <f t="shared" si="47"/>
        <v>4.1713843036767775E-4</v>
      </c>
      <c r="V90" s="256">
        <f t="shared" si="47"/>
        <v>4.9899013900439582E-4</v>
      </c>
      <c r="W90" s="257">
        <f t="shared" si="47"/>
        <v>4.952798331057047E-4</v>
      </c>
      <c r="X90" s="254">
        <f t="shared" si="47"/>
        <v>2.7215327672545177E-4</v>
      </c>
      <c r="Y90" s="255">
        <f t="shared" si="47"/>
        <v>1.9569471624266144E-3</v>
      </c>
      <c r="Z90" s="256">
        <f t="shared" si="47"/>
        <v>3.6357393174909358E-4</v>
      </c>
      <c r="AA90" s="254">
        <f t="shared" si="47"/>
        <v>2.7298707576813158E-3</v>
      </c>
      <c r="AB90" s="260">
        <f t="shared" si="47"/>
        <v>6.3473488992999967E-4</v>
      </c>
      <c r="AC90" s="261">
        <f t="shared" si="47"/>
        <v>3.0021926482788979E-3</v>
      </c>
      <c r="AD90" s="286"/>
    </row>
    <row r="91" spans="1:30" s="124" customFormat="1">
      <c r="A91" s="262" t="s">
        <v>36</v>
      </c>
      <c r="B91" s="263">
        <f>B27/B31</f>
        <v>0</v>
      </c>
      <c r="C91" s="264">
        <f t="shared" ref="C91:AC91" si="48">C27/C31</f>
        <v>3.0093289196509181E-4</v>
      </c>
      <c r="D91" s="265">
        <f t="shared" si="48"/>
        <v>0</v>
      </c>
      <c r="E91" s="266">
        <f t="shared" si="48"/>
        <v>4.4090215363744279E-4</v>
      </c>
      <c r="F91" s="263">
        <f t="shared" si="48"/>
        <v>0</v>
      </c>
      <c r="G91" s="264">
        <f t="shared" si="48"/>
        <v>0</v>
      </c>
      <c r="H91" s="265">
        <f t="shared" si="48"/>
        <v>0</v>
      </c>
      <c r="I91" s="266">
        <f t="shared" si="48"/>
        <v>0</v>
      </c>
      <c r="J91" s="263">
        <f t="shared" si="48"/>
        <v>0</v>
      </c>
      <c r="K91" s="264">
        <f t="shared" si="48"/>
        <v>0</v>
      </c>
      <c r="L91" s="265">
        <f t="shared" si="48"/>
        <v>0</v>
      </c>
      <c r="M91" s="263">
        <f t="shared" si="48"/>
        <v>0</v>
      </c>
      <c r="N91" s="267">
        <f t="shared" si="48"/>
        <v>0</v>
      </c>
      <c r="O91" s="268">
        <f t="shared" si="48"/>
        <v>0</v>
      </c>
      <c r="P91" s="263">
        <f t="shared" si="48"/>
        <v>0</v>
      </c>
      <c r="Q91" s="264">
        <f t="shared" si="48"/>
        <v>0</v>
      </c>
      <c r="R91" s="265">
        <f t="shared" si="48"/>
        <v>0</v>
      </c>
      <c r="S91" s="266">
        <f t="shared" si="48"/>
        <v>0</v>
      </c>
      <c r="T91" s="263">
        <f t="shared" si="48"/>
        <v>0</v>
      </c>
      <c r="U91" s="264">
        <f t="shared" si="48"/>
        <v>0</v>
      </c>
      <c r="V91" s="265">
        <f t="shared" si="48"/>
        <v>0</v>
      </c>
      <c r="W91" s="266">
        <f t="shared" si="48"/>
        <v>0</v>
      </c>
      <c r="X91" s="263">
        <f t="shared" si="48"/>
        <v>0</v>
      </c>
      <c r="Y91" s="264">
        <f t="shared" si="48"/>
        <v>0</v>
      </c>
      <c r="Z91" s="265">
        <f t="shared" si="48"/>
        <v>0</v>
      </c>
      <c r="AA91" s="263">
        <f t="shared" si="48"/>
        <v>0</v>
      </c>
      <c r="AB91" s="260">
        <f t="shared" si="48"/>
        <v>0</v>
      </c>
      <c r="AC91" s="261">
        <f t="shared" si="48"/>
        <v>5.9260764294542929E-5</v>
      </c>
      <c r="AD91" s="286"/>
    </row>
    <row r="92" spans="1:30" s="124" customFormat="1">
      <c r="A92" s="253" t="s">
        <v>37</v>
      </c>
      <c r="B92" s="254">
        <f>B28/B31</f>
        <v>0</v>
      </c>
      <c r="C92" s="255">
        <f t="shared" ref="C92:AC92" si="49">C28/C31</f>
        <v>0</v>
      </c>
      <c r="D92" s="256">
        <f t="shared" si="49"/>
        <v>2.0025231792057992E-5</v>
      </c>
      <c r="E92" s="257">
        <f t="shared" si="49"/>
        <v>1.6957775139901644E-5</v>
      </c>
      <c r="F92" s="254">
        <f t="shared" si="49"/>
        <v>0</v>
      </c>
      <c r="G92" s="255">
        <f t="shared" si="49"/>
        <v>0</v>
      </c>
      <c r="H92" s="256">
        <f t="shared" si="49"/>
        <v>0</v>
      </c>
      <c r="I92" s="257">
        <f t="shared" si="49"/>
        <v>0</v>
      </c>
      <c r="J92" s="254">
        <f t="shared" si="49"/>
        <v>0</v>
      </c>
      <c r="K92" s="255">
        <f t="shared" si="49"/>
        <v>0</v>
      </c>
      <c r="L92" s="256">
        <f t="shared" si="49"/>
        <v>0</v>
      </c>
      <c r="M92" s="254">
        <f t="shared" si="49"/>
        <v>0</v>
      </c>
      <c r="N92" s="258">
        <f t="shared" si="49"/>
        <v>0</v>
      </c>
      <c r="O92" s="259">
        <f t="shared" si="49"/>
        <v>0</v>
      </c>
      <c r="P92" s="254">
        <f t="shared" si="49"/>
        <v>0</v>
      </c>
      <c r="Q92" s="255">
        <f t="shared" si="49"/>
        <v>0</v>
      </c>
      <c r="R92" s="256">
        <f t="shared" si="49"/>
        <v>0</v>
      </c>
      <c r="S92" s="257">
        <f t="shared" si="49"/>
        <v>0</v>
      </c>
      <c r="T92" s="254">
        <f t="shared" si="49"/>
        <v>0</v>
      </c>
      <c r="U92" s="255">
        <f t="shared" si="49"/>
        <v>0</v>
      </c>
      <c r="V92" s="256">
        <f t="shared" si="49"/>
        <v>0</v>
      </c>
      <c r="W92" s="257">
        <f t="shared" si="49"/>
        <v>0</v>
      </c>
      <c r="X92" s="254">
        <f t="shared" si="49"/>
        <v>0</v>
      </c>
      <c r="Y92" s="255">
        <f t="shared" si="49"/>
        <v>0</v>
      </c>
      <c r="Z92" s="256">
        <f t="shared" si="49"/>
        <v>0</v>
      </c>
      <c r="AA92" s="254">
        <f t="shared" si="49"/>
        <v>0</v>
      </c>
      <c r="AB92" s="260">
        <f t="shared" si="49"/>
        <v>1.0561312644425951E-6</v>
      </c>
      <c r="AC92" s="261">
        <f t="shared" si="49"/>
        <v>1.0582279338311239E-6</v>
      </c>
      <c r="AD92" s="286"/>
    </row>
    <row r="93" spans="1:30" s="124" customFormat="1">
      <c r="A93" s="262" t="s">
        <v>38</v>
      </c>
      <c r="B93" s="263">
        <f>B29/B31</f>
        <v>0</v>
      </c>
      <c r="C93" s="264">
        <f t="shared" ref="C93:AC93" si="50">C29/C31</f>
        <v>0</v>
      </c>
      <c r="D93" s="265">
        <f t="shared" si="50"/>
        <v>0</v>
      </c>
      <c r="E93" s="266">
        <f t="shared" si="50"/>
        <v>0</v>
      </c>
      <c r="F93" s="263">
        <f t="shared" si="50"/>
        <v>0</v>
      </c>
      <c r="G93" s="264">
        <f t="shared" si="50"/>
        <v>0</v>
      </c>
      <c r="H93" s="265">
        <f t="shared" si="50"/>
        <v>0</v>
      </c>
      <c r="I93" s="266">
        <f t="shared" si="50"/>
        <v>0</v>
      </c>
      <c r="J93" s="263">
        <f t="shared" si="50"/>
        <v>0</v>
      </c>
      <c r="K93" s="264">
        <f t="shared" si="50"/>
        <v>0</v>
      </c>
      <c r="L93" s="265">
        <f t="shared" si="50"/>
        <v>0</v>
      </c>
      <c r="M93" s="263">
        <f t="shared" si="50"/>
        <v>0</v>
      </c>
      <c r="N93" s="267">
        <f t="shared" si="50"/>
        <v>0</v>
      </c>
      <c r="O93" s="268">
        <f t="shared" si="50"/>
        <v>0</v>
      </c>
      <c r="P93" s="263">
        <f t="shared" si="50"/>
        <v>0</v>
      </c>
      <c r="Q93" s="264">
        <f t="shared" si="50"/>
        <v>0</v>
      </c>
      <c r="R93" s="265">
        <f t="shared" si="50"/>
        <v>0</v>
      </c>
      <c r="S93" s="266">
        <f t="shared" si="50"/>
        <v>0</v>
      </c>
      <c r="T93" s="263">
        <f t="shared" si="50"/>
        <v>0</v>
      </c>
      <c r="U93" s="264">
        <f t="shared" si="50"/>
        <v>0</v>
      </c>
      <c r="V93" s="265">
        <f t="shared" si="50"/>
        <v>0</v>
      </c>
      <c r="W93" s="266">
        <f t="shared" si="50"/>
        <v>0</v>
      </c>
      <c r="X93" s="263">
        <f t="shared" si="50"/>
        <v>0</v>
      </c>
      <c r="Y93" s="264">
        <f t="shared" si="50"/>
        <v>0</v>
      </c>
      <c r="Z93" s="265">
        <f t="shared" si="50"/>
        <v>0</v>
      </c>
      <c r="AA93" s="263">
        <f t="shared" si="50"/>
        <v>0</v>
      </c>
      <c r="AB93" s="260">
        <f t="shared" si="50"/>
        <v>0</v>
      </c>
      <c r="AC93" s="261">
        <f t="shared" si="50"/>
        <v>0</v>
      </c>
      <c r="AD93" s="286"/>
    </row>
    <row r="94" spans="1:30" s="124" customFormat="1" ht="14" thickBot="1">
      <c r="A94" s="253" t="s">
        <v>39</v>
      </c>
      <c r="B94" s="254">
        <f>B30/B31</f>
        <v>0</v>
      </c>
      <c r="C94" s="255">
        <f t="shared" ref="C94:AC94" si="51">C30/C31</f>
        <v>0</v>
      </c>
      <c r="D94" s="256">
        <f t="shared" si="51"/>
        <v>0</v>
      </c>
      <c r="E94" s="257">
        <f t="shared" si="51"/>
        <v>0</v>
      </c>
      <c r="F94" s="254">
        <f t="shared" si="51"/>
        <v>0</v>
      </c>
      <c r="G94" s="255">
        <f t="shared" si="51"/>
        <v>0</v>
      </c>
      <c r="H94" s="256">
        <f t="shared" si="51"/>
        <v>0</v>
      </c>
      <c r="I94" s="257">
        <f t="shared" si="51"/>
        <v>0</v>
      </c>
      <c r="J94" s="254">
        <f t="shared" si="51"/>
        <v>0</v>
      </c>
      <c r="K94" s="255">
        <f t="shared" si="51"/>
        <v>0</v>
      </c>
      <c r="L94" s="256">
        <f t="shared" si="51"/>
        <v>0</v>
      </c>
      <c r="M94" s="254">
        <f t="shared" si="51"/>
        <v>0</v>
      </c>
      <c r="N94" s="258">
        <f t="shared" si="51"/>
        <v>0</v>
      </c>
      <c r="O94" s="259">
        <f t="shared" si="51"/>
        <v>0</v>
      </c>
      <c r="P94" s="254">
        <f t="shared" si="51"/>
        <v>0</v>
      </c>
      <c r="Q94" s="255">
        <f t="shared" si="51"/>
        <v>0</v>
      </c>
      <c r="R94" s="256">
        <f t="shared" si="51"/>
        <v>0</v>
      </c>
      <c r="S94" s="257">
        <f t="shared" si="51"/>
        <v>0</v>
      </c>
      <c r="T94" s="254">
        <f t="shared" si="51"/>
        <v>0</v>
      </c>
      <c r="U94" s="255">
        <f t="shared" si="51"/>
        <v>0</v>
      </c>
      <c r="V94" s="256">
        <f t="shared" si="51"/>
        <v>0</v>
      </c>
      <c r="W94" s="257">
        <f t="shared" si="51"/>
        <v>0</v>
      </c>
      <c r="X94" s="254">
        <f t="shared" si="51"/>
        <v>0</v>
      </c>
      <c r="Y94" s="255">
        <f t="shared" si="51"/>
        <v>0</v>
      </c>
      <c r="Z94" s="256">
        <f t="shared" si="51"/>
        <v>0</v>
      </c>
      <c r="AA94" s="254">
        <f t="shared" si="51"/>
        <v>0</v>
      </c>
      <c r="AB94" s="260">
        <f t="shared" si="51"/>
        <v>0</v>
      </c>
      <c r="AC94" s="261">
        <f t="shared" si="51"/>
        <v>0</v>
      </c>
      <c r="AD94" s="286"/>
    </row>
    <row r="95" spans="1:30" s="124" customFormat="1" ht="15" thickTop="1" thickBot="1">
      <c r="A95" s="270" t="s">
        <v>13</v>
      </c>
      <c r="B95" s="288">
        <f>SUM(B71:B94)</f>
        <v>0.99999999999999989</v>
      </c>
      <c r="C95" s="289">
        <f t="shared" ref="C95:AC95" si="52">SUM(C71:C94)</f>
        <v>1.0000000000000002</v>
      </c>
      <c r="D95" s="288">
        <f t="shared" si="52"/>
        <v>0.99999999999999978</v>
      </c>
      <c r="E95" s="289">
        <f t="shared" si="52"/>
        <v>0.99999999999999989</v>
      </c>
      <c r="F95" s="288">
        <f t="shared" si="52"/>
        <v>0.99999999999999989</v>
      </c>
      <c r="G95" s="289">
        <f t="shared" si="52"/>
        <v>1</v>
      </c>
      <c r="H95" s="288">
        <f t="shared" si="52"/>
        <v>1</v>
      </c>
      <c r="I95" s="289">
        <f t="shared" si="52"/>
        <v>1</v>
      </c>
      <c r="J95" s="288">
        <f t="shared" si="52"/>
        <v>1.0000000000000002</v>
      </c>
      <c r="K95" s="288">
        <f t="shared" si="52"/>
        <v>1</v>
      </c>
      <c r="L95" s="288">
        <f t="shared" si="52"/>
        <v>1.0000000000000002</v>
      </c>
      <c r="M95" s="289">
        <f t="shared" si="52"/>
        <v>1</v>
      </c>
      <c r="N95" s="288">
        <f t="shared" si="52"/>
        <v>0.99999999999999989</v>
      </c>
      <c r="O95" s="289">
        <f t="shared" si="52"/>
        <v>0.99999999999999978</v>
      </c>
      <c r="P95" s="288">
        <f t="shared" si="52"/>
        <v>1</v>
      </c>
      <c r="Q95" s="289">
        <f t="shared" si="52"/>
        <v>1</v>
      </c>
      <c r="R95" s="288">
        <f t="shared" si="52"/>
        <v>1</v>
      </c>
      <c r="S95" s="289">
        <f t="shared" si="52"/>
        <v>0.99999999999999967</v>
      </c>
      <c r="T95" s="288">
        <f t="shared" si="52"/>
        <v>1</v>
      </c>
      <c r="U95" s="289">
        <f t="shared" si="52"/>
        <v>1</v>
      </c>
      <c r="V95" s="288">
        <f t="shared" si="52"/>
        <v>0.99999999999999978</v>
      </c>
      <c r="W95" s="289">
        <f t="shared" si="52"/>
        <v>1</v>
      </c>
      <c r="X95" s="288">
        <f t="shared" si="52"/>
        <v>1</v>
      </c>
      <c r="Y95" s="289">
        <f t="shared" si="52"/>
        <v>0.99999999999999978</v>
      </c>
      <c r="Z95" s="288">
        <f t="shared" si="52"/>
        <v>1.0000000000000002</v>
      </c>
      <c r="AA95" s="288">
        <f t="shared" si="52"/>
        <v>1</v>
      </c>
      <c r="AB95" s="288">
        <f t="shared" si="52"/>
        <v>1</v>
      </c>
      <c r="AC95" s="290">
        <f t="shared" si="52"/>
        <v>1</v>
      </c>
      <c r="AD95" s="291"/>
    </row>
    <row r="96" spans="1:30" ht="14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zoomScale="90" zoomScaleNormal="90" zoomScalePageLayoutView="90" workbookViewId="0">
      <selection activeCell="B7" sqref="B7:AA30"/>
    </sheetView>
  </sheetViews>
  <sheetFormatPr baseColWidth="10" defaultColWidth="8.83203125" defaultRowHeight="13"/>
  <cols>
    <col min="1" max="1" width="15.5" style="92" customWidth="1"/>
    <col min="2" max="27" width="7.6640625" customWidth="1"/>
    <col min="28" max="28" width="10.1640625" style="92" bestFit="1" customWidth="1"/>
    <col min="29" max="29" width="10" style="92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6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4" thickBot="1"/>
    <row r="5" spans="1:29" ht="15" thickTop="1" thickBot="1">
      <c r="A5" s="298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292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>
      <c r="A6" s="299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>
      <c r="A7" s="93" t="s">
        <v>16</v>
      </c>
      <c r="B7" s="35">
        <f>SUM(Daily!B536,Daily!B753)</f>
        <v>0</v>
      </c>
      <c r="C7" s="42">
        <f>SUM(Daily!C536,Daily!C753)</f>
        <v>0</v>
      </c>
      <c r="D7" s="35">
        <f>SUM(Daily!D536,Daily!D753)</f>
        <v>0</v>
      </c>
      <c r="E7" s="42">
        <f>SUM(Daily!E536,Daily!E753)</f>
        <v>0</v>
      </c>
      <c r="F7" s="35">
        <f>SUM(Daily!F536,Daily!F753)</f>
        <v>0</v>
      </c>
      <c r="G7" s="42">
        <f>SUM(Daily!G536,Daily!G753)</f>
        <v>0</v>
      </c>
      <c r="H7" s="35">
        <f>SUM(Daily!H536,Daily!H753)</f>
        <v>0</v>
      </c>
      <c r="I7" s="42">
        <f>SUM(Daily!I536,Daily!I753)</f>
        <v>0</v>
      </c>
      <c r="J7" s="35">
        <f>SUM(Daily!J536,Daily!J753)</f>
        <v>0</v>
      </c>
      <c r="K7" s="42">
        <f>SUM(Daily!K536,Daily!K753)</f>
        <v>0</v>
      </c>
      <c r="L7" s="35">
        <f>SUM(Daily!L536,Daily!L753)</f>
        <v>0</v>
      </c>
      <c r="M7" s="42">
        <f>SUM(Daily!M536,Daily!M753)</f>
        <v>0</v>
      </c>
      <c r="N7" s="35">
        <f>SUM(Daily!N536,Daily!N753)</f>
        <v>0</v>
      </c>
      <c r="O7" s="42">
        <f>SUM(Daily!O536,Daily!O753)</f>
        <v>0</v>
      </c>
      <c r="P7" s="35">
        <f>SUM(Daily!P536,Daily!P753)</f>
        <v>0</v>
      </c>
      <c r="Q7" s="42">
        <f>SUM(Daily!Q536,Daily!Q753)</f>
        <v>0</v>
      </c>
      <c r="R7" s="35">
        <f>SUM(Daily!R536,Daily!R753)</f>
        <v>0</v>
      </c>
      <c r="S7" s="42">
        <f>SUM(Daily!S536,Daily!S753)</f>
        <v>0</v>
      </c>
      <c r="T7" s="35">
        <f>SUM(Daily!T536,Daily!T753)</f>
        <v>0</v>
      </c>
      <c r="U7" s="42">
        <f>SUM(Daily!U536,Daily!U753)</f>
        <v>0</v>
      </c>
      <c r="V7" s="35">
        <f>SUM(Daily!V536,Daily!V753)</f>
        <v>0</v>
      </c>
      <c r="W7" s="42">
        <f>SUM(Daily!W536,Daily!W753)</f>
        <v>0</v>
      </c>
      <c r="X7" s="35">
        <f>SUM(Daily!X536,Daily!X753)</f>
        <v>0</v>
      </c>
      <c r="Y7" s="42">
        <f>SUM(Daily!Y536,Daily!Y753)</f>
        <v>0</v>
      </c>
      <c r="Z7" s="35">
        <f>SUM(Daily!Z536,Daily!Z753)</f>
        <v>0</v>
      </c>
      <c r="AA7" s="42">
        <f>SUM(Daily!AA536,Daily!AA753)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>
      <c r="A8" s="94" t="s">
        <v>17</v>
      </c>
      <c r="B8" s="3">
        <f>SUM(Daily!B537,Daily!B754)</f>
        <v>68</v>
      </c>
      <c r="C8" s="32">
        <f>SUM(Daily!C537,Daily!C754)</f>
        <v>0</v>
      </c>
      <c r="D8" s="3">
        <f>SUM(Daily!D537,Daily!D754)</f>
        <v>69</v>
      </c>
      <c r="E8" s="32">
        <f>SUM(Daily!E537,Daily!E754)</f>
        <v>1</v>
      </c>
      <c r="F8" s="3">
        <f>SUM(Daily!F537,Daily!F754)</f>
        <v>165</v>
      </c>
      <c r="G8" s="32">
        <f>SUM(Daily!G537,Daily!G754)</f>
        <v>4</v>
      </c>
      <c r="H8" s="3">
        <f>SUM(Daily!H537,Daily!H754)</f>
        <v>109</v>
      </c>
      <c r="I8" s="32">
        <f>SUM(Daily!I537,Daily!I754)</f>
        <v>9</v>
      </c>
      <c r="J8" s="3">
        <f>SUM(Daily!J537,Daily!J754)</f>
        <v>10</v>
      </c>
      <c r="K8" s="32">
        <f>SUM(Daily!K537,Daily!K754)</f>
        <v>13</v>
      </c>
      <c r="L8" s="3">
        <f>SUM(Daily!L537,Daily!L754)</f>
        <v>11</v>
      </c>
      <c r="M8" s="32">
        <f>SUM(Daily!M537,Daily!M754)</f>
        <v>15</v>
      </c>
      <c r="N8" s="3">
        <f>SUM(Daily!N537,Daily!N754)</f>
        <v>15</v>
      </c>
      <c r="O8" s="32">
        <f>SUM(Daily!O537,Daily!O754)</f>
        <v>12</v>
      </c>
      <c r="P8" s="3">
        <f>SUM(Daily!P537,Daily!P754)</f>
        <v>14</v>
      </c>
      <c r="Q8" s="32">
        <f>SUM(Daily!Q537,Daily!Q754)</f>
        <v>15</v>
      </c>
      <c r="R8" s="3">
        <f>SUM(Daily!R537,Daily!R754)</f>
        <v>5</v>
      </c>
      <c r="S8" s="32">
        <f>SUM(Daily!S537,Daily!S754)</f>
        <v>0</v>
      </c>
      <c r="T8" s="3">
        <f>SUM(Daily!T537,Daily!T754)</f>
        <v>0</v>
      </c>
      <c r="U8" s="32">
        <f>SUM(Daily!U537,Daily!U754)</f>
        <v>0</v>
      </c>
      <c r="V8" s="3">
        <f>SUM(Daily!V537,Daily!V754)</f>
        <v>0</v>
      </c>
      <c r="W8" s="32">
        <f>SUM(Daily!W537,Daily!W754)</f>
        <v>0</v>
      </c>
      <c r="X8" s="3">
        <f>SUM(Daily!X537,Daily!X754)</f>
        <v>0</v>
      </c>
      <c r="Y8" s="32">
        <f>SUM(Daily!Y537,Daily!Y754)</f>
        <v>0</v>
      </c>
      <c r="Z8" s="3">
        <f>SUM(Daily!Z537,Daily!Z754)</f>
        <v>0</v>
      </c>
      <c r="AA8" s="32">
        <f>SUM(Daily!AA537,Daily!AA754)</f>
        <v>0</v>
      </c>
      <c r="AB8" s="11">
        <f>B8+D8+F8+H8+J8+L8+N8+P8+R8+T8+V8+X8+Z8</f>
        <v>466</v>
      </c>
      <c r="AC8" s="7">
        <f t="shared" ref="AB8:AC30" si="0">C8+E8+G8+I8+K8+M8+O8+Q8+S8+U8+W8+Y8+AA8</f>
        <v>69</v>
      </c>
    </row>
    <row r="9" spans="1:29">
      <c r="A9" s="95" t="s">
        <v>18</v>
      </c>
      <c r="B9" s="3">
        <f>SUM(Daily!B538,Daily!B755)</f>
        <v>256</v>
      </c>
      <c r="C9" s="32">
        <f>SUM(Daily!C538,Daily!C755)</f>
        <v>0</v>
      </c>
      <c r="D9" s="3">
        <f>SUM(Daily!D538,Daily!D755)</f>
        <v>176</v>
      </c>
      <c r="E9" s="32">
        <f>SUM(Daily!E538,Daily!E755)</f>
        <v>5</v>
      </c>
      <c r="F9" s="3">
        <f>SUM(Daily!F538,Daily!F755)</f>
        <v>402</v>
      </c>
      <c r="G9" s="32">
        <f>SUM(Daily!G538,Daily!G755)</f>
        <v>17</v>
      </c>
      <c r="H9" s="3">
        <f>SUM(Daily!H538,Daily!H755)</f>
        <v>416</v>
      </c>
      <c r="I9" s="32">
        <f>SUM(Daily!I538,Daily!I755)</f>
        <v>90</v>
      </c>
      <c r="J9" s="3">
        <f>SUM(Daily!J538,Daily!J755)</f>
        <v>50</v>
      </c>
      <c r="K9" s="32">
        <f>SUM(Daily!K538,Daily!K755)</f>
        <v>46</v>
      </c>
      <c r="L9" s="3">
        <f>SUM(Daily!L538,Daily!L755)</f>
        <v>87</v>
      </c>
      <c r="M9" s="32">
        <f>SUM(Daily!M538,Daily!M755)</f>
        <v>130</v>
      </c>
      <c r="N9" s="3">
        <f>SUM(Daily!N538,Daily!N755)</f>
        <v>316</v>
      </c>
      <c r="O9" s="32">
        <f>SUM(Daily!O538,Daily!O755)</f>
        <v>318</v>
      </c>
      <c r="P9" s="3">
        <f>SUM(Daily!P538,Daily!P755)</f>
        <v>234</v>
      </c>
      <c r="Q9" s="32">
        <f>SUM(Daily!Q538,Daily!Q755)</f>
        <v>236</v>
      </c>
      <c r="R9" s="3">
        <f>SUM(Daily!R538,Daily!R755)</f>
        <v>185</v>
      </c>
      <c r="S9" s="32">
        <f>SUM(Daily!S538,Daily!S755)</f>
        <v>117</v>
      </c>
      <c r="T9" s="3">
        <f>SUM(Daily!T538,Daily!T755)</f>
        <v>34</v>
      </c>
      <c r="U9" s="32">
        <f>SUM(Daily!U538,Daily!U755)</f>
        <v>39</v>
      </c>
      <c r="V9" s="3">
        <f>SUM(Daily!V538,Daily!V755)</f>
        <v>96</v>
      </c>
      <c r="W9" s="32">
        <f>SUM(Daily!W538,Daily!W755)</f>
        <v>154</v>
      </c>
      <c r="X9" s="3">
        <f>SUM(Daily!X538,Daily!X755)</f>
        <v>291</v>
      </c>
      <c r="Y9" s="32">
        <f>SUM(Daily!Y538,Daily!Y755)</f>
        <v>137</v>
      </c>
      <c r="Z9" s="3">
        <f>SUM(Daily!Z538,Daily!Z755)</f>
        <v>313</v>
      </c>
      <c r="AA9" s="32">
        <f>SUM(Daily!AA538,Daily!AA755)</f>
        <v>266</v>
      </c>
      <c r="AB9" s="11">
        <f t="shared" si="0"/>
        <v>2856</v>
      </c>
      <c r="AC9" s="7">
        <f t="shared" si="0"/>
        <v>1555</v>
      </c>
    </row>
    <row r="10" spans="1:29">
      <c r="A10" s="94" t="s">
        <v>19</v>
      </c>
      <c r="B10" s="3">
        <f>SUM(Daily!B539,Daily!B756)</f>
        <v>389</v>
      </c>
      <c r="C10" s="32">
        <f>SUM(Daily!C539,Daily!C756)</f>
        <v>291</v>
      </c>
      <c r="D10" s="3">
        <f>SUM(Daily!D539,Daily!D756)</f>
        <v>313</v>
      </c>
      <c r="E10" s="32">
        <f>SUM(Daily!E539,Daily!E756)</f>
        <v>274</v>
      </c>
      <c r="F10" s="3">
        <f>SUM(Daily!F539,Daily!F756)</f>
        <v>510</v>
      </c>
      <c r="G10" s="32">
        <f>SUM(Daily!G539,Daily!G756)</f>
        <v>261</v>
      </c>
      <c r="H10" s="3">
        <f>SUM(Daily!H539,Daily!H756)</f>
        <v>717</v>
      </c>
      <c r="I10" s="32">
        <f>SUM(Daily!I539,Daily!I756)</f>
        <v>614</v>
      </c>
      <c r="J10" s="3">
        <f>SUM(Daily!J539,Daily!J756)</f>
        <v>58</v>
      </c>
      <c r="K10" s="32">
        <f>SUM(Daily!K539,Daily!K756)</f>
        <v>156</v>
      </c>
      <c r="L10" s="3">
        <f>SUM(Daily!L539,Daily!L756)</f>
        <v>198</v>
      </c>
      <c r="M10" s="32">
        <f>SUM(Daily!M539,Daily!M756)</f>
        <v>309</v>
      </c>
      <c r="N10" s="3">
        <f>SUM(Daily!N539,Daily!N756)</f>
        <v>562</v>
      </c>
      <c r="O10" s="32">
        <f>SUM(Daily!O539,Daily!O756)</f>
        <v>658</v>
      </c>
      <c r="P10" s="3">
        <f>SUM(Daily!P539,Daily!P756)</f>
        <v>388</v>
      </c>
      <c r="Q10" s="32">
        <f>SUM(Daily!Q539,Daily!Q756)</f>
        <v>368</v>
      </c>
      <c r="R10" s="3">
        <f>SUM(Daily!R539,Daily!R756)</f>
        <v>387</v>
      </c>
      <c r="S10" s="32">
        <f>SUM(Daily!S539,Daily!S756)</f>
        <v>254</v>
      </c>
      <c r="T10" s="3">
        <f>SUM(Daily!T539,Daily!T756)</f>
        <v>55</v>
      </c>
      <c r="U10" s="32">
        <f>SUM(Daily!U539,Daily!U756)</f>
        <v>98</v>
      </c>
      <c r="V10" s="3">
        <f>SUM(Daily!V539,Daily!V756)</f>
        <v>265</v>
      </c>
      <c r="W10" s="32">
        <f>SUM(Daily!W539,Daily!W756)</f>
        <v>236</v>
      </c>
      <c r="X10" s="3">
        <f>SUM(Daily!X539,Daily!X756)</f>
        <v>357</v>
      </c>
      <c r="Y10" s="32">
        <f>SUM(Daily!Y539,Daily!Y756)</f>
        <v>206</v>
      </c>
      <c r="Z10" s="3">
        <f>SUM(Daily!Z539,Daily!Z756)</f>
        <v>457</v>
      </c>
      <c r="AA10" s="32">
        <f>SUM(Daily!AA539,Daily!AA756)</f>
        <v>497</v>
      </c>
      <c r="AB10" s="11">
        <f t="shared" si="0"/>
        <v>4656</v>
      </c>
      <c r="AC10" s="7">
        <f t="shared" si="0"/>
        <v>4222</v>
      </c>
    </row>
    <row r="11" spans="1:29">
      <c r="A11" s="95" t="s">
        <v>20</v>
      </c>
      <c r="B11" s="3">
        <f>SUM(Daily!B540,Daily!B757)</f>
        <v>564</v>
      </c>
      <c r="C11" s="32">
        <f>SUM(Daily!C540,Daily!C757)</f>
        <v>509</v>
      </c>
      <c r="D11" s="3">
        <f>SUM(Daily!D540,Daily!D757)</f>
        <v>399</v>
      </c>
      <c r="E11" s="32">
        <f>SUM(Daily!E540,Daily!E757)</f>
        <v>323</v>
      </c>
      <c r="F11" s="3">
        <f>SUM(Daily!F540,Daily!F757)</f>
        <v>607</v>
      </c>
      <c r="G11" s="32">
        <f>SUM(Daily!G540,Daily!G757)</f>
        <v>285</v>
      </c>
      <c r="H11" s="3">
        <f>SUM(Daily!H540,Daily!H757)</f>
        <v>872</v>
      </c>
      <c r="I11" s="32">
        <f>SUM(Daily!I540,Daily!I757)</f>
        <v>669</v>
      </c>
      <c r="J11" s="3">
        <f>SUM(Daily!J540,Daily!J757)</f>
        <v>90</v>
      </c>
      <c r="K11" s="32">
        <f>SUM(Daily!K540,Daily!K757)</f>
        <v>230</v>
      </c>
      <c r="L11" s="3">
        <f>SUM(Daily!L540,Daily!L757)</f>
        <v>235</v>
      </c>
      <c r="M11" s="32">
        <f>SUM(Daily!M540,Daily!M757)</f>
        <v>480</v>
      </c>
      <c r="N11" s="3">
        <f>SUM(Daily!N540,Daily!N757)</f>
        <v>689</v>
      </c>
      <c r="O11" s="32">
        <f>SUM(Daily!O540,Daily!O757)</f>
        <v>758</v>
      </c>
      <c r="P11" s="3">
        <f>SUM(Daily!P540,Daily!P757)</f>
        <v>461</v>
      </c>
      <c r="Q11" s="32">
        <f>SUM(Daily!Q540,Daily!Q757)</f>
        <v>297</v>
      </c>
      <c r="R11" s="3">
        <f>SUM(Daily!R540,Daily!R757)</f>
        <v>482</v>
      </c>
      <c r="S11" s="32">
        <f>SUM(Daily!S540,Daily!S757)</f>
        <v>324</v>
      </c>
      <c r="T11" s="3">
        <f>SUM(Daily!T540,Daily!T757)</f>
        <v>55</v>
      </c>
      <c r="U11" s="32">
        <f>SUM(Daily!U540,Daily!U757)</f>
        <v>123</v>
      </c>
      <c r="V11" s="3">
        <f>SUM(Daily!V540,Daily!V757)</f>
        <v>282</v>
      </c>
      <c r="W11" s="32">
        <f>SUM(Daily!W540,Daily!W757)</f>
        <v>398</v>
      </c>
      <c r="X11" s="3">
        <f>SUM(Daily!X540,Daily!X757)</f>
        <v>347</v>
      </c>
      <c r="Y11" s="32">
        <f>SUM(Daily!Y540,Daily!Y757)</f>
        <v>282</v>
      </c>
      <c r="Z11" s="3">
        <f>SUM(Daily!Z540,Daily!Z757)</f>
        <v>569</v>
      </c>
      <c r="AA11" s="32">
        <f>SUM(Daily!AA540,Daily!AA757)</f>
        <v>735</v>
      </c>
      <c r="AB11" s="11">
        <f t="shared" si="0"/>
        <v>5652</v>
      </c>
      <c r="AC11" s="7">
        <f t="shared" si="0"/>
        <v>5413</v>
      </c>
    </row>
    <row r="12" spans="1:29">
      <c r="A12" s="94" t="s">
        <v>21</v>
      </c>
      <c r="B12" s="3">
        <f>SUM(Daily!B541,Daily!B758)</f>
        <v>608</v>
      </c>
      <c r="C12" s="32">
        <f>SUM(Daily!C541,Daily!C758)</f>
        <v>629</v>
      </c>
      <c r="D12" s="3">
        <f>SUM(Daily!D541,Daily!D758)</f>
        <v>476</v>
      </c>
      <c r="E12" s="32">
        <f>SUM(Daily!E541,Daily!E758)</f>
        <v>255</v>
      </c>
      <c r="F12" s="3">
        <f>SUM(Daily!F541,Daily!F758)</f>
        <v>623</v>
      </c>
      <c r="G12" s="32">
        <f>SUM(Daily!G541,Daily!G758)</f>
        <v>282</v>
      </c>
      <c r="H12" s="3">
        <f>SUM(Daily!H541,Daily!H758)</f>
        <v>1073</v>
      </c>
      <c r="I12" s="32">
        <f>SUM(Daily!I541,Daily!I758)</f>
        <v>773</v>
      </c>
      <c r="J12" s="3">
        <f>SUM(Daily!J541,Daily!J758)</f>
        <v>120</v>
      </c>
      <c r="K12" s="32">
        <f>SUM(Daily!K541,Daily!K758)</f>
        <v>186</v>
      </c>
      <c r="L12" s="3">
        <f>SUM(Daily!L541,Daily!L758)</f>
        <v>210</v>
      </c>
      <c r="M12" s="32">
        <f>SUM(Daily!M541,Daily!M758)</f>
        <v>591</v>
      </c>
      <c r="N12" s="3">
        <f>SUM(Daily!N541,Daily!N758)</f>
        <v>708</v>
      </c>
      <c r="O12" s="32">
        <f>SUM(Daily!O541,Daily!O758)</f>
        <v>866</v>
      </c>
      <c r="P12" s="3">
        <f>SUM(Daily!P541,Daily!P758)</f>
        <v>460</v>
      </c>
      <c r="Q12" s="32">
        <f>SUM(Daily!Q541,Daily!Q758)</f>
        <v>284</v>
      </c>
      <c r="R12" s="3">
        <f>SUM(Daily!R541,Daily!R758)</f>
        <v>620</v>
      </c>
      <c r="S12" s="32">
        <f>SUM(Daily!S541,Daily!S758)</f>
        <v>339</v>
      </c>
      <c r="T12" s="3">
        <f>SUM(Daily!T541,Daily!T758)</f>
        <v>58</v>
      </c>
      <c r="U12" s="32">
        <f>SUM(Daily!U541,Daily!U758)</f>
        <v>87</v>
      </c>
      <c r="V12" s="3">
        <f>SUM(Daily!V541,Daily!V758)</f>
        <v>304</v>
      </c>
      <c r="W12" s="32">
        <f>SUM(Daily!W541,Daily!W758)</f>
        <v>586</v>
      </c>
      <c r="X12" s="3">
        <f>SUM(Daily!X541,Daily!X758)</f>
        <v>333</v>
      </c>
      <c r="Y12" s="32">
        <f>SUM(Daily!Y541,Daily!Y758)</f>
        <v>260</v>
      </c>
      <c r="Z12" s="3">
        <f>SUM(Daily!Z541,Daily!Z758)</f>
        <v>692</v>
      </c>
      <c r="AA12" s="32">
        <f>SUM(Daily!AA541,Daily!AA758)</f>
        <v>704</v>
      </c>
      <c r="AB12" s="11">
        <f t="shared" si="0"/>
        <v>6285</v>
      </c>
      <c r="AC12" s="7">
        <f t="shared" si="0"/>
        <v>5842</v>
      </c>
    </row>
    <row r="13" spans="1:29">
      <c r="A13" s="95" t="s">
        <v>22</v>
      </c>
      <c r="B13" s="3">
        <f>SUM(Daily!B542,Daily!B759)</f>
        <v>523</v>
      </c>
      <c r="C13" s="32">
        <f>SUM(Daily!C542,Daily!C759)</f>
        <v>791</v>
      </c>
      <c r="D13" s="3">
        <f>SUM(Daily!D542,Daily!D759)</f>
        <v>361</v>
      </c>
      <c r="E13" s="32">
        <f>SUM(Daily!E542,Daily!E759)</f>
        <v>251</v>
      </c>
      <c r="F13" s="3">
        <f>SUM(Daily!F542,Daily!F759)</f>
        <v>583</v>
      </c>
      <c r="G13" s="32">
        <f>SUM(Daily!G542,Daily!G759)</f>
        <v>212</v>
      </c>
      <c r="H13" s="3">
        <f>SUM(Daily!H542,Daily!H759)</f>
        <v>908</v>
      </c>
      <c r="I13" s="32">
        <f>SUM(Daily!I542,Daily!I759)</f>
        <v>738</v>
      </c>
      <c r="J13" s="3">
        <f>SUM(Daily!J542,Daily!J759)</f>
        <v>119</v>
      </c>
      <c r="K13" s="32">
        <f>SUM(Daily!K542,Daily!K759)</f>
        <v>205</v>
      </c>
      <c r="L13" s="3">
        <f>SUM(Daily!L542,Daily!L759)</f>
        <v>201</v>
      </c>
      <c r="M13" s="32">
        <f>SUM(Daily!M542,Daily!M759)</f>
        <v>591</v>
      </c>
      <c r="N13" s="3">
        <f>SUM(Daily!N542,Daily!N759)</f>
        <v>653</v>
      </c>
      <c r="O13" s="32">
        <f>SUM(Daily!O542,Daily!O759)</f>
        <v>1114</v>
      </c>
      <c r="P13" s="3">
        <f>SUM(Daily!P542,Daily!P759)</f>
        <v>424</v>
      </c>
      <c r="Q13" s="32">
        <f>SUM(Daily!Q542,Daily!Q759)</f>
        <v>318</v>
      </c>
      <c r="R13" s="3">
        <f>SUM(Daily!R542,Daily!R759)</f>
        <v>637</v>
      </c>
      <c r="S13" s="32">
        <f>SUM(Daily!S542,Daily!S759)</f>
        <v>337</v>
      </c>
      <c r="T13" s="3">
        <f>SUM(Daily!T542,Daily!T759)</f>
        <v>67</v>
      </c>
      <c r="U13" s="32">
        <f>SUM(Daily!U542,Daily!U759)</f>
        <v>61</v>
      </c>
      <c r="V13" s="3">
        <f>SUM(Daily!V542,Daily!V759)</f>
        <v>253</v>
      </c>
      <c r="W13" s="32">
        <f>SUM(Daily!W542,Daily!W759)</f>
        <v>829</v>
      </c>
      <c r="X13" s="3">
        <f>SUM(Daily!X542,Daily!X759)</f>
        <v>289</v>
      </c>
      <c r="Y13" s="32">
        <f>SUM(Daily!Y542,Daily!Y759)</f>
        <v>224</v>
      </c>
      <c r="Z13" s="3">
        <f>SUM(Daily!Z542,Daily!Z759)</f>
        <v>614</v>
      </c>
      <c r="AA13" s="32">
        <f>SUM(Daily!AA542,Daily!AA759)</f>
        <v>660</v>
      </c>
      <c r="AB13" s="11">
        <f t="shared" si="0"/>
        <v>5632</v>
      </c>
      <c r="AC13" s="7">
        <f t="shared" si="0"/>
        <v>6331</v>
      </c>
    </row>
    <row r="14" spans="1:29">
      <c r="A14" s="94" t="s">
        <v>23</v>
      </c>
      <c r="B14" s="3">
        <f>SUM(Daily!B543,Daily!B760)</f>
        <v>340</v>
      </c>
      <c r="C14" s="32">
        <f>SUM(Daily!C543,Daily!C760)</f>
        <v>568</v>
      </c>
      <c r="D14" s="3">
        <f>SUM(Daily!D543,Daily!D760)</f>
        <v>245</v>
      </c>
      <c r="E14" s="32">
        <f>SUM(Daily!E543,Daily!E760)</f>
        <v>253</v>
      </c>
      <c r="F14" s="3">
        <f>SUM(Daily!F543,Daily!F760)</f>
        <v>424</v>
      </c>
      <c r="G14" s="32">
        <f>SUM(Daily!G543,Daily!G760)</f>
        <v>189</v>
      </c>
      <c r="H14" s="3">
        <f>SUM(Daily!H543,Daily!H760)</f>
        <v>634</v>
      </c>
      <c r="I14" s="32">
        <f>SUM(Daily!I543,Daily!I760)</f>
        <v>580</v>
      </c>
      <c r="J14" s="3">
        <f>SUM(Daily!J543,Daily!J760)</f>
        <v>114</v>
      </c>
      <c r="K14" s="32">
        <f>SUM(Daily!K543,Daily!K760)</f>
        <v>121</v>
      </c>
      <c r="L14" s="3">
        <f>SUM(Daily!L543,Daily!L760)</f>
        <v>162</v>
      </c>
      <c r="M14" s="32">
        <f>SUM(Daily!M543,Daily!M760)</f>
        <v>397</v>
      </c>
      <c r="N14" s="3">
        <f>SUM(Daily!N543,Daily!N760)</f>
        <v>503</v>
      </c>
      <c r="O14" s="32">
        <f>SUM(Daily!O543,Daily!O760)</f>
        <v>787</v>
      </c>
      <c r="P14" s="3">
        <f>SUM(Daily!P543,Daily!P760)</f>
        <v>399</v>
      </c>
      <c r="Q14" s="32">
        <f>SUM(Daily!Q543,Daily!Q760)</f>
        <v>231</v>
      </c>
      <c r="R14" s="3">
        <f>SUM(Daily!R543,Daily!R760)</f>
        <v>558</v>
      </c>
      <c r="S14" s="32">
        <f>SUM(Daily!S543,Daily!S760)</f>
        <v>267</v>
      </c>
      <c r="T14" s="3">
        <f>SUM(Daily!T543,Daily!T760)</f>
        <v>51</v>
      </c>
      <c r="U14" s="32">
        <f>SUM(Daily!U543,Daily!U760)</f>
        <v>37</v>
      </c>
      <c r="V14" s="3">
        <f>SUM(Daily!V543,Daily!V760)</f>
        <v>264</v>
      </c>
      <c r="W14" s="32">
        <f>SUM(Daily!W543,Daily!W760)</f>
        <v>540</v>
      </c>
      <c r="X14" s="3">
        <f>SUM(Daily!X543,Daily!X760)</f>
        <v>233</v>
      </c>
      <c r="Y14" s="32">
        <f>SUM(Daily!Y543,Daily!Y760)</f>
        <v>153</v>
      </c>
      <c r="Z14" s="3">
        <f>SUM(Daily!Z543,Daily!Z760)</f>
        <v>576</v>
      </c>
      <c r="AA14" s="32">
        <f>SUM(Daily!AA543,Daily!AA760)</f>
        <v>679</v>
      </c>
      <c r="AB14" s="11">
        <f t="shared" si="0"/>
        <v>4503</v>
      </c>
      <c r="AC14" s="7">
        <f t="shared" si="0"/>
        <v>4802</v>
      </c>
    </row>
    <row r="15" spans="1:29">
      <c r="A15" s="95" t="s">
        <v>24</v>
      </c>
      <c r="B15" s="3">
        <f>SUM(Daily!B544,Daily!B761)</f>
        <v>322</v>
      </c>
      <c r="C15" s="32">
        <f>SUM(Daily!C544,Daily!C761)</f>
        <v>522</v>
      </c>
      <c r="D15" s="3">
        <f>SUM(Daily!D544,Daily!D761)</f>
        <v>202</v>
      </c>
      <c r="E15" s="32">
        <f>SUM(Daily!E544,Daily!E761)</f>
        <v>259</v>
      </c>
      <c r="F15" s="3">
        <f>SUM(Daily!F544,Daily!F761)</f>
        <v>367</v>
      </c>
      <c r="G15" s="32">
        <f>SUM(Daily!G544,Daily!G761)</f>
        <v>240</v>
      </c>
      <c r="H15" s="3">
        <f>SUM(Daily!H544,Daily!H761)</f>
        <v>629</v>
      </c>
      <c r="I15" s="32">
        <f>SUM(Daily!I544,Daily!I761)</f>
        <v>557</v>
      </c>
      <c r="J15" s="3">
        <f>SUM(Daily!J544,Daily!J761)</f>
        <v>71</v>
      </c>
      <c r="K15" s="32">
        <f>SUM(Daily!K544,Daily!K761)</f>
        <v>85</v>
      </c>
      <c r="L15" s="3">
        <f>SUM(Daily!L544,Daily!L761)</f>
        <v>229</v>
      </c>
      <c r="M15" s="32">
        <f>SUM(Daily!M544,Daily!M761)</f>
        <v>258</v>
      </c>
      <c r="N15" s="3">
        <f>SUM(Daily!N544,Daily!N761)</f>
        <v>475</v>
      </c>
      <c r="O15" s="32">
        <f>SUM(Daily!O544,Daily!O761)</f>
        <v>483</v>
      </c>
      <c r="P15" s="3">
        <f>SUM(Daily!P544,Daily!P761)</f>
        <v>320</v>
      </c>
      <c r="Q15" s="32">
        <f>SUM(Daily!Q544,Daily!Q761)</f>
        <v>211</v>
      </c>
      <c r="R15" s="3">
        <f>SUM(Daily!R544,Daily!R761)</f>
        <v>409</v>
      </c>
      <c r="S15" s="32">
        <f>SUM(Daily!S544,Daily!S761)</f>
        <v>266</v>
      </c>
      <c r="T15" s="3">
        <f>SUM(Daily!T544,Daily!T761)</f>
        <v>48</v>
      </c>
      <c r="U15" s="32">
        <f>SUM(Daily!U544,Daily!U761)</f>
        <v>43</v>
      </c>
      <c r="V15" s="3">
        <f>SUM(Daily!V544,Daily!V761)</f>
        <v>281</v>
      </c>
      <c r="W15" s="32">
        <f>SUM(Daily!W544,Daily!W761)</f>
        <v>374</v>
      </c>
      <c r="X15" s="3">
        <f>SUM(Daily!X544,Daily!X761)</f>
        <v>208</v>
      </c>
      <c r="Y15" s="32">
        <f>SUM(Daily!Y544,Daily!Y761)</f>
        <v>153</v>
      </c>
      <c r="Z15" s="3">
        <f>SUM(Daily!Z544,Daily!Z761)</f>
        <v>474</v>
      </c>
      <c r="AA15" s="32">
        <f>SUM(Daily!AA544,Daily!AA761)</f>
        <v>592</v>
      </c>
      <c r="AB15" s="11">
        <f t="shared" si="0"/>
        <v>4035</v>
      </c>
      <c r="AC15" s="7">
        <f t="shared" si="0"/>
        <v>4043</v>
      </c>
    </row>
    <row r="16" spans="1:29">
      <c r="A16" s="94" t="s">
        <v>25</v>
      </c>
      <c r="B16" s="3">
        <f>SUM(Daily!B545,Daily!B762)</f>
        <v>364</v>
      </c>
      <c r="C16" s="32">
        <f>SUM(Daily!C545,Daily!C762)</f>
        <v>512</v>
      </c>
      <c r="D16" s="3">
        <f>SUM(Daily!D545,Daily!D762)</f>
        <v>205</v>
      </c>
      <c r="E16" s="32">
        <f>SUM(Daily!E545,Daily!E762)</f>
        <v>304</v>
      </c>
      <c r="F16" s="3">
        <f>SUM(Daily!F545,Daily!F762)</f>
        <v>301</v>
      </c>
      <c r="G16" s="32">
        <f>SUM(Daily!G545,Daily!G762)</f>
        <v>274</v>
      </c>
      <c r="H16" s="3">
        <f>SUM(Daily!H545,Daily!H762)</f>
        <v>580</v>
      </c>
      <c r="I16" s="32">
        <f>SUM(Daily!I545,Daily!I762)</f>
        <v>666</v>
      </c>
      <c r="J16" s="3">
        <f>SUM(Daily!J545,Daily!J762)</f>
        <v>112</v>
      </c>
      <c r="K16" s="32">
        <f>SUM(Daily!K545,Daily!K762)</f>
        <v>63</v>
      </c>
      <c r="L16" s="3">
        <f>SUM(Daily!L545,Daily!L762)</f>
        <v>221</v>
      </c>
      <c r="M16" s="32">
        <f>SUM(Daily!M545,Daily!M762)</f>
        <v>206</v>
      </c>
      <c r="N16" s="3">
        <f>SUM(Daily!N545,Daily!N762)</f>
        <v>482</v>
      </c>
      <c r="O16" s="32">
        <f>SUM(Daily!O545,Daily!O762)</f>
        <v>403</v>
      </c>
      <c r="P16" s="3">
        <f>SUM(Daily!P545,Daily!P762)</f>
        <v>331</v>
      </c>
      <c r="Q16" s="32">
        <f>SUM(Daily!Q545,Daily!Q762)</f>
        <v>203</v>
      </c>
      <c r="R16" s="3">
        <f>SUM(Daily!R545,Daily!R762)</f>
        <v>372</v>
      </c>
      <c r="S16" s="32">
        <f>SUM(Daily!S545,Daily!S762)</f>
        <v>259</v>
      </c>
      <c r="T16" s="3">
        <f>SUM(Daily!T545,Daily!T762)</f>
        <v>53</v>
      </c>
      <c r="U16" s="32">
        <f>SUM(Daily!U545,Daily!U762)</f>
        <v>27</v>
      </c>
      <c r="V16" s="3">
        <f>SUM(Daily!V545,Daily!V762)</f>
        <v>339</v>
      </c>
      <c r="W16" s="32">
        <f>SUM(Daily!W545,Daily!W762)</f>
        <v>265</v>
      </c>
      <c r="X16" s="3">
        <f>SUM(Daily!X545,Daily!X762)</f>
        <v>238</v>
      </c>
      <c r="Y16" s="32">
        <f>SUM(Daily!Y545,Daily!Y762)</f>
        <v>138</v>
      </c>
      <c r="Z16" s="3">
        <f>SUM(Daily!Z545,Daily!Z762)</f>
        <v>504</v>
      </c>
      <c r="AA16" s="32">
        <f>SUM(Daily!AA545,Daily!AA762)</f>
        <v>593</v>
      </c>
      <c r="AB16" s="11">
        <f t="shared" si="0"/>
        <v>4102</v>
      </c>
      <c r="AC16" s="7">
        <f t="shared" si="0"/>
        <v>3913</v>
      </c>
    </row>
    <row r="17" spans="1:29">
      <c r="A17" s="95" t="s">
        <v>26</v>
      </c>
      <c r="B17" s="3">
        <f>SUM(Daily!B546,Daily!B763)</f>
        <v>336</v>
      </c>
      <c r="C17" s="32">
        <f>SUM(Daily!C546,Daily!C763)</f>
        <v>454</v>
      </c>
      <c r="D17" s="3">
        <f>SUM(Daily!D546,Daily!D763)</f>
        <v>162</v>
      </c>
      <c r="E17" s="32">
        <f>SUM(Daily!E546,Daily!E763)</f>
        <v>321</v>
      </c>
      <c r="F17" s="3">
        <f>SUM(Daily!F546,Daily!F763)</f>
        <v>332</v>
      </c>
      <c r="G17" s="32">
        <f>SUM(Daily!G546,Daily!G763)</f>
        <v>294</v>
      </c>
      <c r="H17" s="3">
        <f>SUM(Daily!H546,Daily!H763)</f>
        <v>700</v>
      </c>
      <c r="I17" s="32">
        <f>SUM(Daily!I546,Daily!I763)</f>
        <v>692</v>
      </c>
      <c r="J17" s="3">
        <f>SUM(Daily!J546,Daily!J763)</f>
        <v>77</v>
      </c>
      <c r="K17" s="32">
        <f>SUM(Daily!K546,Daily!K763)</f>
        <v>60</v>
      </c>
      <c r="L17" s="3">
        <f>SUM(Daily!L546,Daily!L763)</f>
        <v>207</v>
      </c>
      <c r="M17" s="32">
        <f>SUM(Daily!M546,Daily!M763)</f>
        <v>228</v>
      </c>
      <c r="N17" s="3">
        <f>SUM(Daily!N546,Daily!N763)</f>
        <v>528</v>
      </c>
      <c r="O17" s="32">
        <f>SUM(Daily!O546,Daily!O763)</f>
        <v>487</v>
      </c>
      <c r="P17" s="3">
        <f>SUM(Daily!P546,Daily!P763)</f>
        <v>380</v>
      </c>
      <c r="Q17" s="32">
        <f>SUM(Daily!Q546,Daily!Q763)</f>
        <v>256</v>
      </c>
      <c r="R17" s="3">
        <f>SUM(Daily!R546,Daily!R763)</f>
        <v>376</v>
      </c>
      <c r="S17" s="32">
        <f>SUM(Daily!S546,Daily!S763)</f>
        <v>296</v>
      </c>
      <c r="T17" s="3">
        <f>SUM(Daily!T546,Daily!T763)</f>
        <v>43</v>
      </c>
      <c r="U17" s="32">
        <f>SUM(Daily!U546,Daily!U763)</f>
        <v>32</v>
      </c>
      <c r="V17" s="3">
        <f>SUM(Daily!V546,Daily!V763)</f>
        <v>285</v>
      </c>
      <c r="W17" s="32">
        <f>SUM(Daily!W546,Daily!W763)</f>
        <v>362</v>
      </c>
      <c r="X17" s="3">
        <f>SUM(Daily!X546,Daily!X763)</f>
        <v>217</v>
      </c>
      <c r="Y17" s="32">
        <f>SUM(Daily!Y546,Daily!Y763)</f>
        <v>168</v>
      </c>
      <c r="Z17" s="3">
        <f>SUM(Daily!Z546,Daily!Z763)</f>
        <v>482</v>
      </c>
      <c r="AA17" s="32">
        <f>SUM(Daily!AA546,Daily!AA763)</f>
        <v>615</v>
      </c>
      <c r="AB17" s="11">
        <f t="shared" si="0"/>
        <v>4125</v>
      </c>
      <c r="AC17" s="7">
        <f t="shared" si="0"/>
        <v>4265</v>
      </c>
    </row>
    <row r="18" spans="1:29">
      <c r="A18" s="94" t="s">
        <v>27</v>
      </c>
      <c r="B18" s="3">
        <f>SUM(Daily!B547,Daily!B764)</f>
        <v>346</v>
      </c>
      <c r="C18" s="32">
        <f>SUM(Daily!C547,Daily!C764)</f>
        <v>662</v>
      </c>
      <c r="D18" s="3">
        <f>SUM(Daily!D547,Daily!D764)</f>
        <v>188</v>
      </c>
      <c r="E18" s="32">
        <f>SUM(Daily!E547,Daily!E764)</f>
        <v>328</v>
      </c>
      <c r="F18" s="3">
        <f>SUM(Daily!F547,Daily!F764)</f>
        <v>289</v>
      </c>
      <c r="G18" s="32">
        <f>SUM(Daily!G547,Daily!G764)</f>
        <v>259</v>
      </c>
      <c r="H18" s="3">
        <f>SUM(Daily!H547,Daily!H764)</f>
        <v>667</v>
      </c>
      <c r="I18" s="32">
        <f>SUM(Daily!I547,Daily!I764)</f>
        <v>652</v>
      </c>
      <c r="J18" s="3">
        <f>SUM(Daily!J547,Daily!J764)</f>
        <v>100</v>
      </c>
      <c r="K18" s="32">
        <f>SUM(Daily!K547,Daily!K764)</f>
        <v>51</v>
      </c>
      <c r="L18" s="3">
        <f>SUM(Daily!L547,Daily!L764)</f>
        <v>270</v>
      </c>
      <c r="M18" s="32">
        <f>SUM(Daily!M547,Daily!M764)</f>
        <v>210</v>
      </c>
      <c r="N18" s="3">
        <f>SUM(Daily!N547,Daily!N764)</f>
        <v>619</v>
      </c>
      <c r="O18" s="32">
        <f>SUM(Daily!O547,Daily!O764)</f>
        <v>463</v>
      </c>
      <c r="P18" s="3">
        <f>SUM(Daily!P547,Daily!P764)</f>
        <v>382</v>
      </c>
      <c r="Q18" s="32">
        <f>SUM(Daily!Q547,Daily!Q764)</f>
        <v>202</v>
      </c>
      <c r="R18" s="3">
        <f>SUM(Daily!R547,Daily!R764)</f>
        <v>375</v>
      </c>
      <c r="S18" s="32">
        <f>SUM(Daily!S547,Daily!S764)</f>
        <v>320</v>
      </c>
      <c r="T18" s="3">
        <f>SUM(Daily!T547,Daily!T764)</f>
        <v>50</v>
      </c>
      <c r="U18" s="32">
        <f>SUM(Daily!U547,Daily!U764)</f>
        <v>38</v>
      </c>
      <c r="V18" s="3">
        <f>SUM(Daily!V547,Daily!V764)</f>
        <v>391</v>
      </c>
      <c r="W18" s="32">
        <f>SUM(Daily!W547,Daily!W764)</f>
        <v>298</v>
      </c>
      <c r="X18" s="3">
        <f>SUM(Daily!X547,Daily!X764)</f>
        <v>241</v>
      </c>
      <c r="Y18" s="32">
        <f>SUM(Daily!Y547,Daily!Y764)</f>
        <v>149</v>
      </c>
      <c r="Z18" s="3">
        <f>SUM(Daily!Z547,Daily!Z764)</f>
        <v>543</v>
      </c>
      <c r="AA18" s="32">
        <f>SUM(Daily!AA547,Daily!AA764)</f>
        <v>761</v>
      </c>
      <c r="AB18" s="11">
        <f t="shared" si="0"/>
        <v>4461</v>
      </c>
      <c r="AC18" s="7">
        <f t="shared" si="0"/>
        <v>4393</v>
      </c>
    </row>
    <row r="19" spans="1:29">
      <c r="A19" s="95" t="s">
        <v>28</v>
      </c>
      <c r="B19" s="3">
        <f>SUM(Daily!B548,Daily!B765)</f>
        <v>390</v>
      </c>
      <c r="C19" s="32">
        <f>SUM(Daily!C548,Daily!C765)</f>
        <v>621</v>
      </c>
      <c r="D19" s="3">
        <f>SUM(Daily!D548,Daily!D765)</f>
        <v>168</v>
      </c>
      <c r="E19" s="32">
        <f>SUM(Daily!E548,Daily!E765)</f>
        <v>398</v>
      </c>
      <c r="F19" s="3">
        <f>SUM(Daily!F548,Daily!F765)</f>
        <v>315</v>
      </c>
      <c r="G19" s="32">
        <f>SUM(Daily!G548,Daily!G765)</f>
        <v>473</v>
      </c>
      <c r="H19" s="3">
        <f>SUM(Daily!H548,Daily!H765)</f>
        <v>746</v>
      </c>
      <c r="I19" s="32">
        <f>SUM(Daily!I548,Daily!I765)</f>
        <v>778</v>
      </c>
      <c r="J19" s="3">
        <f>SUM(Daily!J548,Daily!J765)</f>
        <v>122</v>
      </c>
      <c r="K19" s="32">
        <f>SUM(Daily!K548,Daily!K765)</f>
        <v>62</v>
      </c>
      <c r="L19" s="3">
        <f>SUM(Daily!L548,Daily!L765)</f>
        <v>392</v>
      </c>
      <c r="M19" s="32">
        <f>SUM(Daily!M548,Daily!M765)</f>
        <v>202</v>
      </c>
      <c r="N19" s="3">
        <f>SUM(Daily!N548,Daily!N765)</f>
        <v>734</v>
      </c>
      <c r="O19" s="32">
        <f>SUM(Daily!O548,Daily!O765)</f>
        <v>452</v>
      </c>
      <c r="P19" s="3">
        <f>SUM(Daily!P548,Daily!P765)</f>
        <v>480</v>
      </c>
      <c r="Q19" s="32">
        <f>SUM(Daily!Q548,Daily!Q765)</f>
        <v>259</v>
      </c>
      <c r="R19" s="3">
        <f>SUM(Daily!R548,Daily!R765)</f>
        <v>407</v>
      </c>
      <c r="S19" s="32">
        <f>SUM(Daily!S548,Daily!S765)</f>
        <v>359</v>
      </c>
      <c r="T19" s="3">
        <f>SUM(Daily!T548,Daily!T765)</f>
        <v>85</v>
      </c>
      <c r="U19" s="32">
        <f>SUM(Daily!U548,Daily!U765)</f>
        <v>25</v>
      </c>
      <c r="V19" s="3">
        <f>SUM(Daily!V548,Daily!V765)</f>
        <v>453</v>
      </c>
      <c r="W19" s="32">
        <f>SUM(Daily!W548,Daily!W765)</f>
        <v>372</v>
      </c>
      <c r="X19" s="3">
        <f>SUM(Daily!X548,Daily!X765)</f>
        <v>303</v>
      </c>
      <c r="Y19" s="32">
        <f>SUM(Daily!Y548,Daily!Y765)</f>
        <v>160</v>
      </c>
      <c r="Z19" s="3">
        <f>SUM(Daily!Z548,Daily!Z765)</f>
        <v>586</v>
      </c>
      <c r="AA19" s="32">
        <f>SUM(Daily!AA548,Daily!AA765)</f>
        <v>643</v>
      </c>
      <c r="AB19" s="11">
        <f t="shared" si="0"/>
        <v>5181</v>
      </c>
      <c r="AC19" s="7">
        <f t="shared" si="0"/>
        <v>4804</v>
      </c>
    </row>
    <row r="20" spans="1:29">
      <c r="A20" s="94" t="s">
        <v>29</v>
      </c>
      <c r="B20" s="3">
        <f>SUM(Daily!B549,Daily!B766)</f>
        <v>451</v>
      </c>
      <c r="C20" s="32">
        <f>SUM(Daily!C549,Daily!C766)</f>
        <v>709</v>
      </c>
      <c r="D20" s="3">
        <f>SUM(Daily!D549,Daily!D766)</f>
        <v>216</v>
      </c>
      <c r="E20" s="32">
        <f>SUM(Daily!E549,Daily!E766)</f>
        <v>475</v>
      </c>
      <c r="F20" s="3">
        <f>SUM(Daily!F549,Daily!F766)</f>
        <v>359</v>
      </c>
      <c r="G20" s="32">
        <f>SUM(Daily!G549,Daily!G766)</f>
        <v>724</v>
      </c>
      <c r="H20" s="3">
        <f>SUM(Daily!H549,Daily!H766)</f>
        <v>883</v>
      </c>
      <c r="I20" s="32">
        <f>SUM(Daily!I549,Daily!I766)</f>
        <v>974</v>
      </c>
      <c r="J20" s="3">
        <f>SUM(Daily!J549,Daily!J766)</f>
        <v>212</v>
      </c>
      <c r="K20" s="32">
        <f>SUM(Daily!K549,Daily!K766)</f>
        <v>53</v>
      </c>
      <c r="L20" s="3">
        <f>SUM(Daily!L549,Daily!L766)</f>
        <v>531</v>
      </c>
      <c r="M20" s="32">
        <f>SUM(Daily!M549,Daily!M766)</f>
        <v>225</v>
      </c>
      <c r="N20" s="3">
        <f>SUM(Daily!N549,Daily!N766)</f>
        <v>912</v>
      </c>
      <c r="O20" s="32">
        <f>SUM(Daily!O549,Daily!O766)</f>
        <v>576</v>
      </c>
      <c r="P20" s="3">
        <f>SUM(Daily!P549,Daily!P766)</f>
        <v>670</v>
      </c>
      <c r="Q20" s="32">
        <f>SUM(Daily!Q549,Daily!Q766)</f>
        <v>340</v>
      </c>
      <c r="R20" s="3">
        <f>SUM(Daily!R549,Daily!R766)</f>
        <v>455</v>
      </c>
      <c r="S20" s="32">
        <f>SUM(Daily!S549,Daily!S766)</f>
        <v>451</v>
      </c>
      <c r="T20" s="3">
        <f>SUM(Daily!T549,Daily!T766)</f>
        <v>171</v>
      </c>
      <c r="U20" s="32">
        <f>SUM(Daily!U549,Daily!U766)</f>
        <v>37</v>
      </c>
      <c r="V20" s="3">
        <f>SUM(Daily!V549,Daily!V766)</f>
        <v>587</v>
      </c>
      <c r="W20" s="32">
        <f>SUM(Daily!W549,Daily!W766)</f>
        <v>392</v>
      </c>
      <c r="X20" s="3">
        <f>SUM(Daily!X549,Daily!X766)</f>
        <v>399</v>
      </c>
      <c r="Y20" s="32">
        <f>SUM(Daily!Y549,Daily!Y766)</f>
        <v>253</v>
      </c>
      <c r="Z20" s="3">
        <f>SUM(Daily!Z549,Daily!Z766)</f>
        <v>643</v>
      </c>
      <c r="AA20" s="32">
        <f>SUM(Daily!AA549,Daily!AA766)</f>
        <v>816</v>
      </c>
      <c r="AB20" s="11">
        <f t="shared" si="0"/>
        <v>6489</v>
      </c>
      <c r="AC20" s="7">
        <f t="shared" si="0"/>
        <v>6025</v>
      </c>
    </row>
    <row r="21" spans="1:29">
      <c r="A21" s="95" t="s">
        <v>30</v>
      </c>
      <c r="B21" s="3">
        <f>SUM(Daily!B550,Daily!B767)</f>
        <v>551</v>
      </c>
      <c r="C21" s="32">
        <f>SUM(Daily!C550,Daily!C767)</f>
        <v>762</v>
      </c>
      <c r="D21" s="3">
        <f>SUM(Daily!D550,Daily!D767)</f>
        <v>228</v>
      </c>
      <c r="E21" s="32">
        <f>SUM(Daily!E550,Daily!E767)</f>
        <v>466</v>
      </c>
      <c r="F21" s="3">
        <f>SUM(Daily!F550,Daily!F767)</f>
        <v>393</v>
      </c>
      <c r="G21" s="32">
        <f>SUM(Daily!G550,Daily!G767)</f>
        <v>896</v>
      </c>
      <c r="H21" s="3">
        <f>SUM(Daily!H550,Daily!H767)</f>
        <v>969</v>
      </c>
      <c r="I21" s="32">
        <f>SUM(Daily!I550,Daily!I767)</f>
        <v>1117</v>
      </c>
      <c r="J21" s="3">
        <f>SUM(Daily!J550,Daily!J767)</f>
        <v>184</v>
      </c>
      <c r="K21" s="32">
        <f>SUM(Daily!K550,Daily!K767)</f>
        <v>62</v>
      </c>
      <c r="L21" s="3">
        <f>SUM(Daily!L550,Daily!L767)</f>
        <v>435</v>
      </c>
      <c r="M21" s="32">
        <f>SUM(Daily!M550,Daily!M767)</f>
        <v>172</v>
      </c>
      <c r="N21" s="3">
        <f>SUM(Daily!N550,Daily!N767)</f>
        <v>824</v>
      </c>
      <c r="O21" s="32">
        <f>SUM(Daily!O550,Daily!O767)</f>
        <v>607</v>
      </c>
      <c r="P21" s="3">
        <f>SUM(Daily!P550,Daily!P767)</f>
        <v>616</v>
      </c>
      <c r="Q21" s="32">
        <f>SUM(Daily!Q550,Daily!Q767)</f>
        <v>410</v>
      </c>
      <c r="R21" s="3">
        <f>SUM(Daily!R550,Daily!R767)</f>
        <v>476</v>
      </c>
      <c r="S21" s="32">
        <f>SUM(Daily!S550,Daily!S767)</f>
        <v>491</v>
      </c>
      <c r="T21" s="3">
        <f>SUM(Daily!T550,Daily!T767)</f>
        <v>163</v>
      </c>
      <c r="U21" s="32">
        <f>SUM(Daily!U550,Daily!U767)</f>
        <v>27</v>
      </c>
      <c r="V21" s="3">
        <f>SUM(Daily!V550,Daily!V767)</f>
        <v>672</v>
      </c>
      <c r="W21" s="32">
        <f>SUM(Daily!W550,Daily!W767)</f>
        <v>402</v>
      </c>
      <c r="X21" s="3">
        <f>SUM(Daily!X550,Daily!X767)</f>
        <v>421</v>
      </c>
      <c r="Y21" s="32">
        <f>SUM(Daily!Y550,Daily!Y767)</f>
        <v>262</v>
      </c>
      <c r="Z21" s="3">
        <f>SUM(Daily!Z550,Daily!Z767)</f>
        <v>754</v>
      </c>
      <c r="AA21" s="32">
        <f>SUM(Daily!AA550,Daily!AA767)</f>
        <v>979</v>
      </c>
      <c r="AB21" s="11">
        <f t="shared" si="0"/>
        <v>6686</v>
      </c>
      <c r="AC21" s="7">
        <f t="shared" si="0"/>
        <v>6653</v>
      </c>
    </row>
    <row r="22" spans="1:29">
      <c r="A22" s="94" t="s">
        <v>31</v>
      </c>
      <c r="B22" s="3">
        <f>SUM(Daily!B551,Daily!B768)</f>
        <v>704</v>
      </c>
      <c r="C22" s="32">
        <f>SUM(Daily!C551,Daily!C768)</f>
        <v>737</v>
      </c>
      <c r="D22" s="3">
        <f>SUM(Daily!D551,Daily!D768)</f>
        <v>205</v>
      </c>
      <c r="E22" s="32">
        <f>SUM(Daily!E551,Daily!E768)</f>
        <v>463</v>
      </c>
      <c r="F22" s="3">
        <f>SUM(Daily!F551,Daily!F768)</f>
        <v>274</v>
      </c>
      <c r="G22" s="32">
        <f>SUM(Daily!G551,Daily!G768)</f>
        <v>836</v>
      </c>
      <c r="H22" s="3">
        <f>SUM(Daily!H551,Daily!H768)</f>
        <v>872</v>
      </c>
      <c r="I22" s="32">
        <f>SUM(Daily!I551,Daily!I768)</f>
        <v>1124</v>
      </c>
      <c r="J22" s="3">
        <f>SUM(Daily!J551,Daily!J768)</f>
        <v>224</v>
      </c>
      <c r="K22" s="32">
        <f>SUM(Daily!K551,Daily!K768)</f>
        <v>83</v>
      </c>
      <c r="L22" s="3">
        <f>SUM(Daily!L551,Daily!L768)</f>
        <v>689</v>
      </c>
      <c r="M22" s="32">
        <f>SUM(Daily!M551,Daily!M768)</f>
        <v>182</v>
      </c>
      <c r="N22" s="3">
        <f>SUM(Daily!N551,Daily!N768)</f>
        <v>1013</v>
      </c>
      <c r="O22" s="32">
        <f>SUM(Daily!O551,Daily!O768)</f>
        <v>535</v>
      </c>
      <c r="P22" s="3">
        <f>SUM(Daily!P551,Daily!P768)</f>
        <v>373</v>
      </c>
      <c r="Q22" s="32">
        <f>SUM(Daily!Q551,Daily!Q768)</f>
        <v>436</v>
      </c>
      <c r="R22" s="3">
        <f>SUM(Daily!R551,Daily!R768)</f>
        <v>496</v>
      </c>
      <c r="S22" s="32">
        <f>SUM(Daily!S551,Daily!S768)</f>
        <v>503</v>
      </c>
      <c r="T22" s="3">
        <f>SUM(Daily!T551,Daily!T768)</f>
        <v>98</v>
      </c>
      <c r="U22" s="32">
        <f>SUM(Daily!U551,Daily!U768)</f>
        <v>30</v>
      </c>
      <c r="V22" s="3">
        <f>SUM(Daily!V551,Daily!V768)</f>
        <v>944</v>
      </c>
      <c r="W22" s="32">
        <f>SUM(Daily!W551,Daily!W768)</f>
        <v>340</v>
      </c>
      <c r="X22" s="3">
        <f>SUM(Daily!X551,Daily!X768)</f>
        <v>369</v>
      </c>
      <c r="Y22" s="32">
        <f>SUM(Daily!Y551,Daily!Y768)</f>
        <v>281</v>
      </c>
      <c r="Z22" s="3">
        <f>SUM(Daily!Z551,Daily!Z768)</f>
        <v>597</v>
      </c>
      <c r="AA22" s="32">
        <f>SUM(Daily!AA551,Daily!AA768)</f>
        <v>875</v>
      </c>
      <c r="AB22" s="11">
        <f t="shared" si="0"/>
        <v>6858</v>
      </c>
      <c r="AC22" s="7">
        <f t="shared" si="0"/>
        <v>6425</v>
      </c>
    </row>
    <row r="23" spans="1:29">
      <c r="A23" s="95" t="s">
        <v>32</v>
      </c>
      <c r="B23" s="3">
        <f>SUM(Daily!B552,Daily!B769)</f>
        <v>659</v>
      </c>
      <c r="C23" s="32">
        <f>SUM(Daily!C552,Daily!C769)</f>
        <v>765</v>
      </c>
      <c r="D23" s="3">
        <f>SUM(Daily!D552,Daily!D769)</f>
        <v>184</v>
      </c>
      <c r="E23" s="32">
        <f>SUM(Daily!E552,Daily!E769)</f>
        <v>484</v>
      </c>
      <c r="F23" s="3">
        <f>SUM(Daily!F552,Daily!F769)</f>
        <v>234</v>
      </c>
      <c r="G23" s="32">
        <f>SUM(Daily!G552,Daily!G769)</f>
        <v>828</v>
      </c>
      <c r="H23" s="3">
        <f>SUM(Daily!H552,Daily!H769)</f>
        <v>863</v>
      </c>
      <c r="I23" s="32">
        <f>SUM(Daily!I552,Daily!I769)</f>
        <v>1118</v>
      </c>
      <c r="J23" s="3">
        <f>SUM(Daily!J552,Daily!J769)</f>
        <v>208</v>
      </c>
      <c r="K23" s="32">
        <f>SUM(Daily!K552,Daily!K769)</f>
        <v>85</v>
      </c>
      <c r="L23" s="3">
        <f>SUM(Daily!L552,Daily!L769)</f>
        <v>460</v>
      </c>
      <c r="M23" s="32">
        <f>SUM(Daily!M552,Daily!M769)</f>
        <v>150</v>
      </c>
      <c r="N23" s="3">
        <f>SUM(Daily!N552,Daily!N769)</f>
        <v>1115</v>
      </c>
      <c r="O23" s="32">
        <f>SUM(Daily!O552,Daily!O769)</f>
        <v>538</v>
      </c>
      <c r="P23" s="3">
        <f>SUM(Daily!P552,Daily!P769)</f>
        <v>387</v>
      </c>
      <c r="Q23" s="32">
        <f>SUM(Daily!Q552,Daily!Q769)</f>
        <v>491</v>
      </c>
      <c r="R23" s="3">
        <f>SUM(Daily!R552,Daily!R769)</f>
        <v>415</v>
      </c>
      <c r="S23" s="32">
        <f>SUM(Daily!S552,Daily!S769)</f>
        <v>681</v>
      </c>
      <c r="T23" s="3">
        <f>SUM(Daily!T552,Daily!T769)</f>
        <v>63</v>
      </c>
      <c r="U23" s="32">
        <f>SUM(Daily!U552,Daily!U769)</f>
        <v>33</v>
      </c>
      <c r="V23" s="3">
        <f>SUM(Daily!V552,Daily!V769)</f>
        <v>996</v>
      </c>
      <c r="W23" s="32">
        <f>SUM(Daily!W552,Daily!W769)</f>
        <v>280</v>
      </c>
      <c r="X23" s="3">
        <f>SUM(Daily!X552,Daily!X769)</f>
        <v>263</v>
      </c>
      <c r="Y23" s="32">
        <f>SUM(Daily!Y552,Daily!Y769)</f>
        <v>281</v>
      </c>
      <c r="Z23" s="3">
        <f>SUM(Daily!Z552,Daily!Z769)</f>
        <v>423</v>
      </c>
      <c r="AA23" s="32">
        <f>SUM(Daily!AA552,Daily!AA769)</f>
        <v>1065</v>
      </c>
      <c r="AB23" s="11">
        <f t="shared" si="0"/>
        <v>6270</v>
      </c>
      <c r="AC23" s="7">
        <f t="shared" si="0"/>
        <v>6799</v>
      </c>
    </row>
    <row r="24" spans="1:29">
      <c r="A24" s="94" t="s">
        <v>33</v>
      </c>
      <c r="B24" s="3">
        <f>SUM(Daily!B553,Daily!B770)</f>
        <v>310</v>
      </c>
      <c r="C24" s="32">
        <f>SUM(Daily!C553,Daily!C770)</f>
        <v>681</v>
      </c>
      <c r="D24" s="3">
        <f>SUM(Daily!D553,Daily!D770)</f>
        <v>98</v>
      </c>
      <c r="E24" s="32">
        <f>SUM(Daily!E553,Daily!E770)</f>
        <v>426</v>
      </c>
      <c r="F24" s="3">
        <f>SUM(Daily!F553,Daily!F770)</f>
        <v>139</v>
      </c>
      <c r="G24" s="32">
        <f>SUM(Daily!G553,Daily!G770)</f>
        <v>710</v>
      </c>
      <c r="H24" s="3">
        <f>SUM(Daily!H553,Daily!H770)</f>
        <v>311</v>
      </c>
      <c r="I24" s="32">
        <f>SUM(Daily!I553,Daily!I770)</f>
        <v>862</v>
      </c>
      <c r="J24" s="3">
        <f>SUM(Daily!J553,Daily!J770)</f>
        <v>128</v>
      </c>
      <c r="K24" s="32">
        <f>SUM(Daily!K553,Daily!K770)</f>
        <v>85</v>
      </c>
      <c r="L24" s="3">
        <f>SUM(Daily!L553,Daily!L770)</f>
        <v>711</v>
      </c>
      <c r="M24" s="32">
        <f>SUM(Daily!M553,Daily!M770)</f>
        <v>112</v>
      </c>
      <c r="N24" s="3">
        <f>SUM(Daily!N553,Daily!N770)</f>
        <v>686</v>
      </c>
      <c r="O24" s="32">
        <f>SUM(Daily!O553,Daily!O770)</f>
        <v>417</v>
      </c>
      <c r="P24" s="3">
        <f>SUM(Daily!P553,Daily!P770)</f>
        <v>152</v>
      </c>
      <c r="Q24" s="32">
        <f>SUM(Daily!Q553,Daily!Q770)</f>
        <v>312</v>
      </c>
      <c r="R24" s="3">
        <f>SUM(Daily!R553,Daily!R770)</f>
        <v>211</v>
      </c>
      <c r="S24" s="32">
        <f>SUM(Daily!S553,Daily!S770)</f>
        <v>402</v>
      </c>
      <c r="T24" s="3">
        <f>SUM(Daily!T553,Daily!T770)</f>
        <v>40</v>
      </c>
      <c r="U24" s="32">
        <f>SUM(Daily!U553,Daily!U770)</f>
        <v>36</v>
      </c>
      <c r="V24" s="3">
        <f>SUM(Daily!V553,Daily!V770)</f>
        <v>799</v>
      </c>
      <c r="W24" s="32">
        <f>SUM(Daily!W553,Daily!W770)</f>
        <v>213</v>
      </c>
      <c r="X24" s="3">
        <f>SUM(Daily!X553,Daily!X770)</f>
        <v>119</v>
      </c>
      <c r="Y24" s="32">
        <f>SUM(Daily!Y553,Daily!Y770)</f>
        <v>141</v>
      </c>
      <c r="Z24" s="3">
        <f>SUM(Daily!Z553,Daily!Z770)</f>
        <v>286</v>
      </c>
      <c r="AA24" s="32">
        <f>SUM(Daily!AA553,Daily!AA770)</f>
        <v>924</v>
      </c>
      <c r="AB24" s="11">
        <f t="shared" si="0"/>
        <v>3990</v>
      </c>
      <c r="AC24" s="7">
        <f t="shared" si="0"/>
        <v>5321</v>
      </c>
    </row>
    <row r="25" spans="1:29">
      <c r="A25" s="95" t="s">
        <v>34</v>
      </c>
      <c r="B25" s="3">
        <f>SUM(Daily!B554,Daily!B771)</f>
        <v>13</v>
      </c>
      <c r="C25" s="32">
        <f>SUM(Daily!C554,Daily!C771)</f>
        <v>355</v>
      </c>
      <c r="D25" s="3">
        <f>SUM(Daily!D554,Daily!D771)</f>
        <v>8</v>
      </c>
      <c r="E25" s="32">
        <f>SUM(Daily!E554,Daily!E771)</f>
        <v>238</v>
      </c>
      <c r="F25" s="3">
        <f>SUM(Daily!F554,Daily!F771)</f>
        <v>17</v>
      </c>
      <c r="G25" s="32">
        <f>SUM(Daily!G554,Daily!G771)</f>
        <v>217</v>
      </c>
      <c r="H25" s="3">
        <f>SUM(Daily!H554,Daily!H771)</f>
        <v>60</v>
      </c>
      <c r="I25" s="32">
        <f>SUM(Daily!I554,Daily!I771)</f>
        <v>236</v>
      </c>
      <c r="J25" s="3">
        <f>SUM(Daily!J554,Daily!J771)</f>
        <v>18</v>
      </c>
      <c r="K25" s="32">
        <f>SUM(Daily!K554,Daily!K771)</f>
        <v>33</v>
      </c>
      <c r="L25" s="3">
        <f>SUM(Daily!L554,Daily!L771)</f>
        <v>177</v>
      </c>
      <c r="M25" s="32">
        <f>SUM(Daily!M554,Daily!M771)</f>
        <v>27</v>
      </c>
      <c r="N25" s="3">
        <f>SUM(Daily!N554,Daily!N771)</f>
        <v>123</v>
      </c>
      <c r="O25" s="32">
        <f>SUM(Daily!O554,Daily!O771)</f>
        <v>130</v>
      </c>
      <c r="P25" s="3">
        <f>SUM(Daily!P554,Daily!P771)</f>
        <v>62</v>
      </c>
      <c r="Q25" s="32">
        <f>SUM(Daily!Q554,Daily!Q771)</f>
        <v>81</v>
      </c>
      <c r="R25" s="3">
        <f>SUM(Daily!R554,Daily!R771)</f>
        <v>65</v>
      </c>
      <c r="S25" s="32">
        <f>SUM(Daily!S554,Daily!S771)</f>
        <v>152</v>
      </c>
      <c r="T25" s="3">
        <f>SUM(Daily!T554,Daily!T771)</f>
        <v>21</v>
      </c>
      <c r="U25" s="32">
        <f>SUM(Daily!U554,Daily!U771)</f>
        <v>7</v>
      </c>
      <c r="V25" s="3">
        <f>SUM(Daily!V554,Daily!V771)</f>
        <v>143</v>
      </c>
      <c r="W25" s="32">
        <f>SUM(Daily!W554,Daily!W771)</f>
        <v>59</v>
      </c>
      <c r="X25" s="3">
        <f>SUM(Daily!X554,Daily!X771)</f>
        <v>37</v>
      </c>
      <c r="Y25" s="32">
        <f>SUM(Daily!Y554,Daily!Y771)</f>
        <v>65</v>
      </c>
      <c r="Z25" s="3">
        <f>SUM(Daily!Z554,Daily!Z771)</f>
        <v>148</v>
      </c>
      <c r="AA25" s="32">
        <f>SUM(Daily!AA554,Daily!AA771)</f>
        <v>371</v>
      </c>
      <c r="AB25" s="11">
        <f t="shared" si="0"/>
        <v>892</v>
      </c>
      <c r="AC25" s="7">
        <f t="shared" si="0"/>
        <v>1971</v>
      </c>
    </row>
    <row r="26" spans="1:29">
      <c r="A26" s="94" t="s">
        <v>35</v>
      </c>
      <c r="B26" s="3">
        <f>SUM(Daily!B555,Daily!B772)</f>
        <v>0</v>
      </c>
      <c r="C26" s="32">
        <f>SUM(Daily!C555,Daily!C772)</f>
        <v>65</v>
      </c>
      <c r="D26" s="3">
        <f>SUM(Daily!D555,Daily!D772)</f>
        <v>0</v>
      </c>
      <c r="E26" s="32">
        <f>SUM(Daily!E555,Daily!E772)</f>
        <v>44</v>
      </c>
      <c r="F26" s="3">
        <f>SUM(Daily!F555,Daily!F772)</f>
        <v>0</v>
      </c>
      <c r="G26" s="32">
        <f>SUM(Daily!G555,Daily!G772)</f>
        <v>14</v>
      </c>
      <c r="H26" s="3">
        <f>SUM(Daily!H555,Daily!H772)</f>
        <v>20</v>
      </c>
      <c r="I26" s="32">
        <f>SUM(Daily!I555,Daily!I772)</f>
        <v>27</v>
      </c>
      <c r="J26" s="3">
        <f>SUM(Daily!J555,Daily!J772)</f>
        <v>3</v>
      </c>
      <c r="K26" s="32">
        <f>SUM(Daily!K555,Daily!K772)</f>
        <v>5</v>
      </c>
      <c r="L26" s="3">
        <f>SUM(Daily!L555,Daily!L772)</f>
        <v>10</v>
      </c>
      <c r="M26" s="32">
        <f>SUM(Daily!M555,Daily!M772)</f>
        <v>1</v>
      </c>
      <c r="N26" s="3">
        <f>SUM(Daily!N555,Daily!N772)</f>
        <v>11</v>
      </c>
      <c r="O26" s="32">
        <f>SUM(Daily!O555,Daily!O772)</f>
        <v>17</v>
      </c>
      <c r="P26" s="3">
        <f>SUM(Daily!P555,Daily!P772)</f>
        <v>5</v>
      </c>
      <c r="Q26" s="32">
        <f>SUM(Daily!Q555,Daily!Q772)</f>
        <v>3</v>
      </c>
      <c r="R26" s="3">
        <f>SUM(Daily!R555,Daily!R772)</f>
        <v>7</v>
      </c>
      <c r="S26" s="32">
        <f>SUM(Daily!S555,Daily!S772)</f>
        <v>11</v>
      </c>
      <c r="T26" s="3">
        <f>SUM(Daily!T555,Daily!T772)</f>
        <v>1</v>
      </c>
      <c r="U26" s="32">
        <f>SUM(Daily!U555,Daily!U772)</f>
        <v>1</v>
      </c>
      <c r="V26" s="3">
        <f>SUM(Daily!V555,Daily!V772)</f>
        <v>8</v>
      </c>
      <c r="W26" s="32">
        <f>SUM(Daily!W555,Daily!W772)</f>
        <v>1</v>
      </c>
      <c r="X26" s="3">
        <f>SUM(Daily!X555,Daily!X772)</f>
        <v>3</v>
      </c>
      <c r="Y26" s="32">
        <f>SUM(Daily!Y555,Daily!Y772)</f>
        <v>3</v>
      </c>
      <c r="Z26" s="3">
        <f>SUM(Daily!Z555,Daily!Z772)</f>
        <v>6</v>
      </c>
      <c r="AA26" s="32">
        <f>SUM(Daily!AA555,Daily!AA772)</f>
        <v>30</v>
      </c>
      <c r="AB26" s="11">
        <f t="shared" si="0"/>
        <v>74</v>
      </c>
      <c r="AC26" s="7">
        <f t="shared" si="0"/>
        <v>222</v>
      </c>
    </row>
    <row r="27" spans="1:29">
      <c r="A27" s="95" t="s">
        <v>36</v>
      </c>
      <c r="B27" s="3">
        <f>SUM(Daily!B556,Daily!B773)</f>
        <v>0</v>
      </c>
      <c r="C27" s="32">
        <f>SUM(Daily!C556,Daily!C773)</f>
        <v>2</v>
      </c>
      <c r="D27" s="3">
        <f>SUM(Daily!D556,Daily!D773)</f>
        <v>0</v>
      </c>
      <c r="E27" s="32">
        <f>SUM(Daily!E556,Daily!E773)</f>
        <v>1</v>
      </c>
      <c r="F27" s="3">
        <f>SUM(Daily!F556,Daily!F773)</f>
        <v>0</v>
      </c>
      <c r="G27" s="32">
        <f>SUM(Daily!G556,Daily!G773)</f>
        <v>1</v>
      </c>
      <c r="H27" s="3">
        <f>SUM(Daily!H556,Daily!H773)</f>
        <v>0</v>
      </c>
      <c r="I27" s="32">
        <f>SUM(Daily!I556,Daily!I773)</f>
        <v>0</v>
      </c>
      <c r="J27" s="3">
        <f>SUM(Daily!J556,Daily!J773)</f>
        <v>0</v>
      </c>
      <c r="K27" s="32">
        <f>SUM(Daily!K556,Daily!K773)</f>
        <v>0</v>
      </c>
      <c r="L27" s="3">
        <f>SUM(Daily!L556,Daily!L773)</f>
        <v>0</v>
      </c>
      <c r="M27" s="32">
        <f>SUM(Daily!M556,Daily!M773)</f>
        <v>0</v>
      </c>
      <c r="N27" s="3">
        <f>SUM(Daily!N556,Daily!N773)</f>
        <v>0</v>
      </c>
      <c r="O27" s="32">
        <f>SUM(Daily!O556,Daily!O773)</f>
        <v>0</v>
      </c>
      <c r="P27" s="3">
        <f>SUM(Daily!P556,Daily!P773)</f>
        <v>0</v>
      </c>
      <c r="Q27" s="32">
        <f>SUM(Daily!Q556,Daily!Q773)</f>
        <v>0</v>
      </c>
      <c r="R27" s="3">
        <f>SUM(Daily!R556,Daily!R773)</f>
        <v>0</v>
      </c>
      <c r="S27" s="32">
        <f>SUM(Daily!S556,Daily!S773)</f>
        <v>0</v>
      </c>
      <c r="T27" s="3">
        <f>SUM(Daily!T556,Daily!T773)</f>
        <v>0</v>
      </c>
      <c r="U27" s="32">
        <f>SUM(Daily!U556,Daily!U773)</f>
        <v>0</v>
      </c>
      <c r="V27" s="3">
        <f>SUM(Daily!V556,Daily!V773)</f>
        <v>0</v>
      </c>
      <c r="W27" s="32">
        <f>SUM(Daily!W556,Daily!W773)</f>
        <v>0</v>
      </c>
      <c r="X27" s="3">
        <f>SUM(Daily!X556,Daily!X773)</f>
        <v>0</v>
      </c>
      <c r="Y27" s="32">
        <f>SUM(Daily!Y556,Daily!Y773)</f>
        <v>0</v>
      </c>
      <c r="Z27" s="3">
        <f>SUM(Daily!Z556,Daily!Z773)</f>
        <v>0</v>
      </c>
      <c r="AA27" s="32">
        <f>SUM(Daily!AA556,Daily!AA773)</f>
        <v>0</v>
      </c>
      <c r="AB27" s="11">
        <f t="shared" si="0"/>
        <v>0</v>
      </c>
      <c r="AC27" s="7">
        <f t="shared" si="0"/>
        <v>4</v>
      </c>
    </row>
    <row r="28" spans="1:29">
      <c r="A28" s="94" t="s">
        <v>37</v>
      </c>
      <c r="B28" s="3">
        <f>SUM(Daily!B557,Daily!B774)</f>
        <v>0</v>
      </c>
      <c r="C28" s="32">
        <f>SUM(Daily!C557,Daily!C774)</f>
        <v>0</v>
      </c>
      <c r="D28" s="3">
        <f>SUM(Daily!D557,Daily!D774)</f>
        <v>0</v>
      </c>
      <c r="E28" s="32">
        <f>SUM(Daily!E557,Daily!E774)</f>
        <v>0</v>
      </c>
      <c r="F28" s="3">
        <f>SUM(Daily!F557,Daily!F774)</f>
        <v>0</v>
      </c>
      <c r="G28" s="32">
        <f>SUM(Daily!G557,Daily!G774)</f>
        <v>0</v>
      </c>
      <c r="H28" s="3">
        <f>SUM(Daily!H557,Daily!H774)</f>
        <v>0</v>
      </c>
      <c r="I28" s="32">
        <f>SUM(Daily!I557,Daily!I774)</f>
        <v>0</v>
      </c>
      <c r="J28" s="3">
        <f>SUM(Daily!J557,Daily!J774)</f>
        <v>0</v>
      </c>
      <c r="K28" s="32">
        <f>SUM(Daily!K557,Daily!K774)</f>
        <v>0</v>
      </c>
      <c r="L28" s="3">
        <f>SUM(Daily!L557,Daily!L774)</f>
        <v>0</v>
      </c>
      <c r="M28" s="32">
        <f>SUM(Daily!M557,Daily!M774)</f>
        <v>0</v>
      </c>
      <c r="N28" s="3">
        <f>SUM(Daily!N557,Daily!N774)</f>
        <v>0</v>
      </c>
      <c r="O28" s="32">
        <f>SUM(Daily!O557,Daily!O774)</f>
        <v>0</v>
      </c>
      <c r="P28" s="3">
        <f>SUM(Daily!P557,Daily!P774)</f>
        <v>0</v>
      </c>
      <c r="Q28" s="32">
        <f>SUM(Daily!Q557,Daily!Q774)</f>
        <v>0</v>
      </c>
      <c r="R28" s="3">
        <f>SUM(Daily!R557,Daily!R774)</f>
        <v>0</v>
      </c>
      <c r="S28" s="32">
        <f>SUM(Daily!S557,Daily!S774)</f>
        <v>0</v>
      </c>
      <c r="T28" s="3">
        <f>SUM(Daily!T557,Daily!T774)</f>
        <v>0</v>
      </c>
      <c r="U28" s="32">
        <f>SUM(Daily!U557,Daily!U774)</f>
        <v>0</v>
      </c>
      <c r="V28" s="3">
        <f>SUM(Daily!V557,Daily!V774)</f>
        <v>0</v>
      </c>
      <c r="W28" s="32">
        <f>SUM(Daily!W557,Daily!W774)</f>
        <v>0</v>
      </c>
      <c r="X28" s="3">
        <f>SUM(Daily!X557,Daily!X774)</f>
        <v>0</v>
      </c>
      <c r="Y28" s="32">
        <f>SUM(Daily!Y557,Daily!Y774)</f>
        <v>0</v>
      </c>
      <c r="Z28" s="3">
        <f>SUM(Daily!Z557,Daily!Z774)</f>
        <v>0</v>
      </c>
      <c r="AA28" s="32">
        <f>SUM(Daily!AA557,Daily!AA774)</f>
        <v>0</v>
      </c>
      <c r="AB28" s="11">
        <f t="shared" si="0"/>
        <v>0</v>
      </c>
      <c r="AC28" s="7">
        <f t="shared" si="0"/>
        <v>0</v>
      </c>
    </row>
    <row r="29" spans="1:29">
      <c r="A29" s="95" t="s">
        <v>38</v>
      </c>
      <c r="B29" s="3">
        <f>SUM(Daily!B558,Daily!B775)</f>
        <v>0</v>
      </c>
      <c r="C29" s="32">
        <f>SUM(Daily!C558,Daily!C775)</f>
        <v>0</v>
      </c>
      <c r="D29" s="3">
        <f>SUM(Daily!D558,Daily!D775)</f>
        <v>0</v>
      </c>
      <c r="E29" s="32">
        <f>SUM(Daily!E558,Daily!E775)</f>
        <v>0</v>
      </c>
      <c r="F29" s="3">
        <f>SUM(Daily!F558,Daily!F775)</f>
        <v>0</v>
      </c>
      <c r="G29" s="32">
        <f>SUM(Daily!G558,Daily!G775)</f>
        <v>0</v>
      </c>
      <c r="H29" s="3">
        <f>SUM(Daily!H558,Daily!H775)</f>
        <v>0</v>
      </c>
      <c r="I29" s="32">
        <f>SUM(Daily!I558,Daily!I775)</f>
        <v>0</v>
      </c>
      <c r="J29" s="3">
        <f>SUM(Daily!J558,Daily!J775)</f>
        <v>0</v>
      </c>
      <c r="K29" s="32">
        <f>SUM(Daily!K558,Daily!K775)</f>
        <v>0</v>
      </c>
      <c r="L29" s="3">
        <f>SUM(Daily!L558,Daily!L775)</f>
        <v>0</v>
      </c>
      <c r="M29" s="32">
        <f>SUM(Daily!M558,Daily!M775)</f>
        <v>0</v>
      </c>
      <c r="N29" s="3">
        <f>SUM(Daily!N558,Daily!N775)</f>
        <v>0</v>
      </c>
      <c r="O29" s="32">
        <f>SUM(Daily!O558,Daily!O775)</f>
        <v>0</v>
      </c>
      <c r="P29" s="3">
        <f>SUM(Daily!P558,Daily!P775)</f>
        <v>0</v>
      </c>
      <c r="Q29" s="32">
        <f>SUM(Daily!Q558,Daily!Q775)</f>
        <v>0</v>
      </c>
      <c r="R29" s="3">
        <f>SUM(Daily!R558,Daily!R775)</f>
        <v>0</v>
      </c>
      <c r="S29" s="32">
        <f>SUM(Daily!S558,Daily!S775)</f>
        <v>0</v>
      </c>
      <c r="T29" s="3">
        <f>SUM(Daily!T558,Daily!T775)</f>
        <v>0</v>
      </c>
      <c r="U29" s="32">
        <f>SUM(Daily!U558,Daily!U775)</f>
        <v>0</v>
      </c>
      <c r="V29" s="3">
        <f>SUM(Daily!V558,Daily!V775)</f>
        <v>0</v>
      </c>
      <c r="W29" s="32">
        <f>SUM(Daily!W558,Daily!W775)</f>
        <v>0</v>
      </c>
      <c r="X29" s="3">
        <f>SUM(Daily!X558,Daily!X775)</f>
        <v>0</v>
      </c>
      <c r="Y29" s="32">
        <f>SUM(Daily!Y558,Daily!Y775)</f>
        <v>0</v>
      </c>
      <c r="Z29" s="3">
        <f>SUM(Daily!Z558,Daily!Z775)</f>
        <v>0</v>
      </c>
      <c r="AA29" s="32">
        <f>SUM(Daily!AA558,Daily!AA775)</f>
        <v>0</v>
      </c>
      <c r="AB29" s="11">
        <f t="shared" si="0"/>
        <v>0</v>
      </c>
      <c r="AC29" s="7">
        <f t="shared" si="0"/>
        <v>0</v>
      </c>
    </row>
    <row r="30" spans="1:29" ht="14" thickBot="1">
      <c r="A30" s="90" t="s">
        <v>39</v>
      </c>
      <c r="B30" s="16">
        <f>SUM(Daily!B559,Daily!B776)</f>
        <v>0</v>
      </c>
      <c r="C30" s="43">
        <f>SUM(Daily!C559,Daily!C776)</f>
        <v>0</v>
      </c>
      <c r="D30" s="16">
        <f>SUM(Daily!D559,Daily!D776)</f>
        <v>0</v>
      </c>
      <c r="E30" s="43">
        <f>SUM(Daily!E559,Daily!E776)</f>
        <v>0</v>
      </c>
      <c r="F30" s="16">
        <f>SUM(Daily!F559,Daily!F776)</f>
        <v>0</v>
      </c>
      <c r="G30" s="43">
        <f>SUM(Daily!G559,Daily!G776)</f>
        <v>0</v>
      </c>
      <c r="H30" s="16">
        <f>SUM(Daily!H559,Daily!H776)</f>
        <v>0</v>
      </c>
      <c r="I30" s="43">
        <f>SUM(Daily!I559,Daily!I776)</f>
        <v>0</v>
      </c>
      <c r="J30" s="16">
        <f>SUM(Daily!J559,Daily!J776)</f>
        <v>0</v>
      </c>
      <c r="K30" s="43">
        <f>SUM(Daily!K559,Daily!K776)</f>
        <v>0</v>
      </c>
      <c r="L30" s="16">
        <f>SUM(Daily!L559,Daily!L776)</f>
        <v>0</v>
      </c>
      <c r="M30" s="43">
        <f>SUM(Daily!M559,Daily!M776)</f>
        <v>0</v>
      </c>
      <c r="N30" s="16">
        <f>SUM(Daily!N559,Daily!N776)</f>
        <v>0</v>
      </c>
      <c r="O30" s="43">
        <f>SUM(Daily!O559,Daily!O776)</f>
        <v>0</v>
      </c>
      <c r="P30" s="16">
        <f>SUM(Daily!P559,Daily!P776)</f>
        <v>0</v>
      </c>
      <c r="Q30" s="43">
        <f>SUM(Daily!Q559,Daily!Q776)</f>
        <v>0</v>
      </c>
      <c r="R30" s="16">
        <f>SUM(Daily!R559,Daily!R776)</f>
        <v>0</v>
      </c>
      <c r="S30" s="43">
        <f>SUM(Daily!S559,Daily!S776)</f>
        <v>0</v>
      </c>
      <c r="T30" s="16">
        <f>SUM(Daily!T559,Daily!T776)</f>
        <v>0</v>
      </c>
      <c r="U30" s="43">
        <f>SUM(Daily!U559,Daily!U776)</f>
        <v>0</v>
      </c>
      <c r="V30" s="16">
        <f>SUM(Daily!V559,Daily!V776)</f>
        <v>0</v>
      </c>
      <c r="W30" s="43">
        <f>SUM(Daily!W559,Daily!W776)</f>
        <v>0</v>
      </c>
      <c r="X30" s="16">
        <f>SUM(Daily!X559,Daily!X776)</f>
        <v>0</v>
      </c>
      <c r="Y30" s="43">
        <f>SUM(Daily!Y559,Daily!Y776)</f>
        <v>0</v>
      </c>
      <c r="Z30" s="16">
        <f>SUM(Daily!Z559,Daily!Z776)</f>
        <v>0</v>
      </c>
      <c r="AA30" s="43">
        <f>SUM(Daily!AA559,Daily!AA776)</f>
        <v>0</v>
      </c>
      <c r="AB30" s="12">
        <f t="shared" si="0"/>
        <v>0</v>
      </c>
      <c r="AC30" s="13">
        <f t="shared" si="0"/>
        <v>0</v>
      </c>
    </row>
    <row r="31" spans="1:29" ht="15" thickTop="1" thickBot="1">
      <c r="A31" s="55" t="s">
        <v>13</v>
      </c>
      <c r="B31" s="56">
        <f>SUM(B7:B30)</f>
        <v>7194</v>
      </c>
      <c r="C31" s="56">
        <f t="shared" ref="C31:AA31" si="1">SUM(C7:C30)</f>
        <v>9635</v>
      </c>
      <c r="D31" s="56">
        <f t="shared" si="1"/>
        <v>3903</v>
      </c>
      <c r="E31" s="56">
        <f t="shared" si="1"/>
        <v>5569</v>
      </c>
      <c r="F31" s="56">
        <f t="shared" si="1"/>
        <v>6334</v>
      </c>
      <c r="G31" s="56">
        <f t="shared" si="1"/>
        <v>7016</v>
      </c>
      <c r="H31" s="56">
        <f t="shared" si="1"/>
        <v>12029</v>
      </c>
      <c r="I31" s="56">
        <f t="shared" si="1"/>
        <v>12276</v>
      </c>
      <c r="J31" s="56">
        <f t="shared" si="1"/>
        <v>2020</v>
      </c>
      <c r="K31" s="56">
        <f t="shared" si="1"/>
        <v>1684</v>
      </c>
      <c r="L31" s="56">
        <f t="shared" si="1"/>
        <v>5436</v>
      </c>
      <c r="M31" s="56">
        <f t="shared" si="1"/>
        <v>4486</v>
      </c>
      <c r="N31" s="56">
        <f t="shared" si="1"/>
        <v>10968</v>
      </c>
      <c r="O31" s="56">
        <f t="shared" si="1"/>
        <v>9621</v>
      </c>
      <c r="P31" s="56">
        <f t="shared" si="1"/>
        <v>6538</v>
      </c>
      <c r="Q31" s="56">
        <f t="shared" si="1"/>
        <v>4953</v>
      </c>
      <c r="R31" s="56">
        <f t="shared" si="1"/>
        <v>6938</v>
      </c>
      <c r="S31" s="56">
        <f t="shared" si="1"/>
        <v>5829</v>
      </c>
      <c r="T31" s="56">
        <f t="shared" si="1"/>
        <v>1156</v>
      </c>
      <c r="U31" s="56">
        <f t="shared" si="1"/>
        <v>781</v>
      </c>
      <c r="V31" s="56">
        <f t="shared" si="1"/>
        <v>7362</v>
      </c>
      <c r="W31" s="56">
        <f t="shared" si="1"/>
        <v>6101</v>
      </c>
      <c r="X31" s="56">
        <f t="shared" si="1"/>
        <v>4668</v>
      </c>
      <c r="Y31" s="56">
        <f t="shared" si="1"/>
        <v>3316</v>
      </c>
      <c r="Z31" s="56">
        <f t="shared" si="1"/>
        <v>8667</v>
      </c>
      <c r="AA31" s="56">
        <f t="shared" si="1"/>
        <v>11805</v>
      </c>
      <c r="AB31" s="56">
        <f>SUM(AB7:AB30)</f>
        <v>83213</v>
      </c>
      <c r="AC31" s="1">
        <f>SUM(AC7:AC30)</f>
        <v>83072</v>
      </c>
    </row>
    <row r="32" spans="1:29" ht="17" thickTop="1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4" thickBot="1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5" thickTop="1" thickBot="1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>
      <c r="A40" s="90" t="s">
        <v>17</v>
      </c>
      <c r="B40" s="3">
        <f t="shared" ref="B40:AA49" si="3">+B8/$B$65</f>
        <v>34</v>
      </c>
      <c r="C40" s="32">
        <f t="shared" si="3"/>
        <v>0</v>
      </c>
      <c r="D40" s="3">
        <f t="shared" si="3"/>
        <v>34.5</v>
      </c>
      <c r="E40" s="32">
        <f t="shared" si="3"/>
        <v>0.5</v>
      </c>
      <c r="F40" s="3">
        <f t="shared" si="3"/>
        <v>82.5</v>
      </c>
      <c r="G40" s="32">
        <f t="shared" si="3"/>
        <v>2</v>
      </c>
      <c r="H40" s="3">
        <f t="shared" si="3"/>
        <v>54.5</v>
      </c>
      <c r="I40" s="32">
        <f t="shared" si="3"/>
        <v>4.5</v>
      </c>
      <c r="J40" s="3">
        <f t="shared" si="3"/>
        <v>5</v>
      </c>
      <c r="K40" s="32">
        <f t="shared" si="3"/>
        <v>6.5</v>
      </c>
      <c r="L40" s="3">
        <f t="shared" si="3"/>
        <v>5.5</v>
      </c>
      <c r="M40" s="32">
        <f t="shared" si="3"/>
        <v>7.5</v>
      </c>
      <c r="N40" s="3">
        <f t="shared" si="3"/>
        <v>7.5</v>
      </c>
      <c r="O40" s="32">
        <f t="shared" si="3"/>
        <v>6</v>
      </c>
      <c r="P40" s="3">
        <f t="shared" si="3"/>
        <v>7</v>
      </c>
      <c r="Q40" s="32">
        <f t="shared" si="3"/>
        <v>7.5</v>
      </c>
      <c r="R40" s="3">
        <f t="shared" si="3"/>
        <v>2.5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233</v>
      </c>
      <c r="AC40" s="15">
        <f t="shared" ref="AC40:AC62" si="4">C40+E40+G40+I40+K40+M40+O40+Q40+S40+U40+W40+Y40+AA40</f>
        <v>34.5</v>
      </c>
    </row>
    <row r="41" spans="1:29">
      <c r="A41" s="91" t="s">
        <v>18</v>
      </c>
      <c r="B41" s="3">
        <f t="shared" si="3"/>
        <v>128</v>
      </c>
      <c r="C41" s="32">
        <f t="shared" si="3"/>
        <v>0</v>
      </c>
      <c r="D41" s="3">
        <f t="shared" si="3"/>
        <v>88</v>
      </c>
      <c r="E41" s="32">
        <f t="shared" si="3"/>
        <v>2.5</v>
      </c>
      <c r="F41" s="3">
        <f t="shared" si="3"/>
        <v>201</v>
      </c>
      <c r="G41" s="32">
        <f t="shared" si="3"/>
        <v>8.5</v>
      </c>
      <c r="H41" s="3">
        <f t="shared" si="3"/>
        <v>208</v>
      </c>
      <c r="I41" s="32">
        <f t="shared" si="3"/>
        <v>45</v>
      </c>
      <c r="J41" s="3">
        <f t="shared" si="3"/>
        <v>25</v>
      </c>
      <c r="K41" s="32">
        <f t="shared" si="3"/>
        <v>23</v>
      </c>
      <c r="L41" s="3">
        <f t="shared" si="3"/>
        <v>43.5</v>
      </c>
      <c r="M41" s="32">
        <f t="shared" si="3"/>
        <v>65</v>
      </c>
      <c r="N41" s="3">
        <f t="shared" si="3"/>
        <v>158</v>
      </c>
      <c r="O41" s="32">
        <f t="shared" si="3"/>
        <v>159</v>
      </c>
      <c r="P41" s="3">
        <f t="shared" si="3"/>
        <v>117</v>
      </c>
      <c r="Q41" s="32">
        <f t="shared" si="3"/>
        <v>118</v>
      </c>
      <c r="R41" s="3">
        <f t="shared" si="3"/>
        <v>92.5</v>
      </c>
      <c r="S41" s="32">
        <f t="shared" si="3"/>
        <v>58.5</v>
      </c>
      <c r="T41" s="3">
        <f t="shared" si="3"/>
        <v>17</v>
      </c>
      <c r="U41" s="32">
        <f t="shared" si="3"/>
        <v>19.5</v>
      </c>
      <c r="V41" s="3">
        <f t="shared" si="3"/>
        <v>48</v>
      </c>
      <c r="W41" s="32">
        <f t="shared" si="3"/>
        <v>77</v>
      </c>
      <c r="X41" s="3">
        <f t="shared" si="3"/>
        <v>145.5</v>
      </c>
      <c r="Y41" s="32">
        <f t="shared" si="3"/>
        <v>68.5</v>
      </c>
      <c r="Z41" s="3">
        <f t="shared" si="3"/>
        <v>156.5</v>
      </c>
      <c r="AA41" s="32">
        <f t="shared" si="3"/>
        <v>133</v>
      </c>
      <c r="AB41" s="11">
        <f t="shared" ref="AB41:AB62" si="5">B41+D41+F41+H41+J41+L41+N41+P41+R41+T41+V41+X41+Z41</f>
        <v>1428</v>
      </c>
      <c r="AC41" s="15">
        <f t="shared" si="4"/>
        <v>777.5</v>
      </c>
    </row>
    <row r="42" spans="1:29">
      <c r="A42" s="90" t="s">
        <v>19</v>
      </c>
      <c r="B42" s="3">
        <f t="shared" si="3"/>
        <v>194.5</v>
      </c>
      <c r="C42" s="32">
        <f t="shared" si="3"/>
        <v>145.5</v>
      </c>
      <c r="D42" s="3">
        <f t="shared" si="3"/>
        <v>156.5</v>
      </c>
      <c r="E42" s="32">
        <f t="shared" si="3"/>
        <v>137</v>
      </c>
      <c r="F42" s="3">
        <f t="shared" si="3"/>
        <v>255</v>
      </c>
      <c r="G42" s="32">
        <f t="shared" si="3"/>
        <v>130.5</v>
      </c>
      <c r="H42" s="3">
        <f t="shared" si="3"/>
        <v>358.5</v>
      </c>
      <c r="I42" s="32">
        <f t="shared" si="3"/>
        <v>307</v>
      </c>
      <c r="J42" s="3">
        <f t="shared" si="3"/>
        <v>29</v>
      </c>
      <c r="K42" s="32">
        <f t="shared" si="3"/>
        <v>78</v>
      </c>
      <c r="L42" s="3">
        <f t="shared" si="3"/>
        <v>99</v>
      </c>
      <c r="M42" s="32">
        <f t="shared" si="3"/>
        <v>154.5</v>
      </c>
      <c r="N42" s="3">
        <f t="shared" si="3"/>
        <v>281</v>
      </c>
      <c r="O42" s="32">
        <f t="shared" si="3"/>
        <v>329</v>
      </c>
      <c r="P42" s="3">
        <f t="shared" si="3"/>
        <v>194</v>
      </c>
      <c r="Q42" s="32">
        <f t="shared" si="3"/>
        <v>184</v>
      </c>
      <c r="R42" s="3">
        <f t="shared" si="3"/>
        <v>193.5</v>
      </c>
      <c r="S42" s="32">
        <f t="shared" si="3"/>
        <v>127</v>
      </c>
      <c r="T42" s="3">
        <f t="shared" si="3"/>
        <v>27.5</v>
      </c>
      <c r="U42" s="32">
        <f t="shared" si="3"/>
        <v>49</v>
      </c>
      <c r="V42" s="3">
        <f t="shared" si="3"/>
        <v>132.5</v>
      </c>
      <c r="W42" s="32">
        <f t="shared" si="3"/>
        <v>118</v>
      </c>
      <c r="X42" s="3">
        <f t="shared" si="3"/>
        <v>178.5</v>
      </c>
      <c r="Y42" s="32">
        <f t="shared" si="3"/>
        <v>103</v>
      </c>
      <c r="Z42" s="3">
        <f t="shared" si="3"/>
        <v>228.5</v>
      </c>
      <c r="AA42" s="32">
        <f t="shared" si="3"/>
        <v>248.5</v>
      </c>
      <c r="AB42" s="11">
        <f t="shared" si="5"/>
        <v>2328</v>
      </c>
      <c r="AC42" s="15">
        <f t="shared" si="4"/>
        <v>2111</v>
      </c>
    </row>
    <row r="43" spans="1:29">
      <c r="A43" s="91" t="s">
        <v>20</v>
      </c>
      <c r="B43" s="3">
        <f t="shared" si="3"/>
        <v>282</v>
      </c>
      <c r="C43" s="32">
        <f t="shared" si="3"/>
        <v>254.5</v>
      </c>
      <c r="D43" s="3">
        <f t="shared" si="3"/>
        <v>199.5</v>
      </c>
      <c r="E43" s="32">
        <f t="shared" si="3"/>
        <v>161.5</v>
      </c>
      <c r="F43" s="3">
        <f t="shared" si="3"/>
        <v>303.5</v>
      </c>
      <c r="G43" s="32">
        <f t="shared" si="3"/>
        <v>142.5</v>
      </c>
      <c r="H43" s="3">
        <f t="shared" si="3"/>
        <v>436</v>
      </c>
      <c r="I43" s="32">
        <f t="shared" si="3"/>
        <v>334.5</v>
      </c>
      <c r="J43" s="3">
        <f t="shared" si="3"/>
        <v>45</v>
      </c>
      <c r="K43" s="32">
        <f t="shared" si="3"/>
        <v>115</v>
      </c>
      <c r="L43" s="3">
        <f t="shared" si="3"/>
        <v>117.5</v>
      </c>
      <c r="M43" s="32">
        <f t="shared" si="3"/>
        <v>240</v>
      </c>
      <c r="N43" s="3">
        <f t="shared" si="3"/>
        <v>344.5</v>
      </c>
      <c r="O43" s="32">
        <f t="shared" si="3"/>
        <v>379</v>
      </c>
      <c r="P43" s="3">
        <f t="shared" si="3"/>
        <v>230.5</v>
      </c>
      <c r="Q43" s="32">
        <f t="shared" si="3"/>
        <v>148.5</v>
      </c>
      <c r="R43" s="3">
        <f t="shared" si="3"/>
        <v>241</v>
      </c>
      <c r="S43" s="32">
        <f t="shared" si="3"/>
        <v>162</v>
      </c>
      <c r="T43" s="3">
        <f t="shared" si="3"/>
        <v>27.5</v>
      </c>
      <c r="U43" s="32">
        <f t="shared" si="3"/>
        <v>61.5</v>
      </c>
      <c r="V43" s="3">
        <f t="shared" si="3"/>
        <v>141</v>
      </c>
      <c r="W43" s="32">
        <f t="shared" si="3"/>
        <v>199</v>
      </c>
      <c r="X43" s="3">
        <f t="shared" si="3"/>
        <v>173.5</v>
      </c>
      <c r="Y43" s="32">
        <f t="shared" si="3"/>
        <v>141</v>
      </c>
      <c r="Z43" s="3">
        <f t="shared" si="3"/>
        <v>284.5</v>
      </c>
      <c r="AA43" s="32">
        <f t="shared" si="3"/>
        <v>367.5</v>
      </c>
      <c r="AB43" s="11">
        <f t="shared" si="5"/>
        <v>2826</v>
      </c>
      <c r="AC43" s="15">
        <f t="shared" si="4"/>
        <v>2706.5</v>
      </c>
    </row>
    <row r="44" spans="1:29">
      <c r="A44" s="90" t="s">
        <v>21</v>
      </c>
      <c r="B44" s="3">
        <f t="shared" si="3"/>
        <v>304</v>
      </c>
      <c r="C44" s="32">
        <f t="shared" si="3"/>
        <v>314.5</v>
      </c>
      <c r="D44" s="3">
        <f t="shared" si="3"/>
        <v>238</v>
      </c>
      <c r="E44" s="32">
        <f t="shared" si="3"/>
        <v>127.5</v>
      </c>
      <c r="F44" s="3">
        <f t="shared" si="3"/>
        <v>311.5</v>
      </c>
      <c r="G44" s="32">
        <f t="shared" si="3"/>
        <v>141</v>
      </c>
      <c r="H44" s="3">
        <f t="shared" si="3"/>
        <v>536.5</v>
      </c>
      <c r="I44" s="32">
        <f t="shared" si="3"/>
        <v>386.5</v>
      </c>
      <c r="J44" s="3">
        <f t="shared" si="3"/>
        <v>60</v>
      </c>
      <c r="K44" s="32">
        <f t="shared" si="3"/>
        <v>93</v>
      </c>
      <c r="L44" s="3">
        <f t="shared" si="3"/>
        <v>105</v>
      </c>
      <c r="M44" s="32">
        <f t="shared" si="3"/>
        <v>295.5</v>
      </c>
      <c r="N44" s="3">
        <f t="shared" si="3"/>
        <v>354</v>
      </c>
      <c r="O44" s="32">
        <f t="shared" si="3"/>
        <v>433</v>
      </c>
      <c r="P44" s="3">
        <f t="shared" si="3"/>
        <v>230</v>
      </c>
      <c r="Q44" s="32">
        <f t="shared" si="3"/>
        <v>142</v>
      </c>
      <c r="R44" s="3">
        <f t="shared" si="3"/>
        <v>310</v>
      </c>
      <c r="S44" s="32">
        <f t="shared" si="3"/>
        <v>169.5</v>
      </c>
      <c r="T44" s="3">
        <f t="shared" si="3"/>
        <v>29</v>
      </c>
      <c r="U44" s="32">
        <f t="shared" si="3"/>
        <v>43.5</v>
      </c>
      <c r="V44" s="3">
        <f t="shared" si="3"/>
        <v>152</v>
      </c>
      <c r="W44" s="32">
        <f t="shared" si="3"/>
        <v>293</v>
      </c>
      <c r="X44" s="3">
        <f t="shared" si="3"/>
        <v>166.5</v>
      </c>
      <c r="Y44" s="32">
        <f t="shared" si="3"/>
        <v>130</v>
      </c>
      <c r="Z44" s="3">
        <f t="shared" si="3"/>
        <v>346</v>
      </c>
      <c r="AA44" s="32">
        <f t="shared" si="3"/>
        <v>352</v>
      </c>
      <c r="AB44" s="11">
        <f t="shared" si="5"/>
        <v>3142.5</v>
      </c>
      <c r="AC44" s="15">
        <f t="shared" si="4"/>
        <v>2921</v>
      </c>
    </row>
    <row r="45" spans="1:29">
      <c r="A45" s="91" t="s">
        <v>22</v>
      </c>
      <c r="B45" s="3">
        <f t="shared" si="3"/>
        <v>261.5</v>
      </c>
      <c r="C45" s="32">
        <f t="shared" si="3"/>
        <v>395.5</v>
      </c>
      <c r="D45" s="3">
        <f t="shared" si="3"/>
        <v>180.5</v>
      </c>
      <c r="E45" s="32">
        <f t="shared" si="3"/>
        <v>125.5</v>
      </c>
      <c r="F45" s="3">
        <f t="shared" si="3"/>
        <v>291.5</v>
      </c>
      <c r="G45" s="32">
        <f t="shared" si="3"/>
        <v>106</v>
      </c>
      <c r="H45" s="3">
        <f t="shared" si="3"/>
        <v>454</v>
      </c>
      <c r="I45" s="32">
        <f t="shared" si="3"/>
        <v>369</v>
      </c>
      <c r="J45" s="3">
        <f t="shared" si="3"/>
        <v>59.5</v>
      </c>
      <c r="K45" s="32">
        <f t="shared" si="3"/>
        <v>102.5</v>
      </c>
      <c r="L45" s="3">
        <f t="shared" si="3"/>
        <v>100.5</v>
      </c>
      <c r="M45" s="32">
        <f t="shared" si="3"/>
        <v>295.5</v>
      </c>
      <c r="N45" s="3">
        <f t="shared" si="3"/>
        <v>326.5</v>
      </c>
      <c r="O45" s="32">
        <f t="shared" si="3"/>
        <v>557</v>
      </c>
      <c r="P45" s="3">
        <f t="shared" si="3"/>
        <v>212</v>
      </c>
      <c r="Q45" s="32">
        <f t="shared" si="3"/>
        <v>159</v>
      </c>
      <c r="R45" s="3">
        <f t="shared" si="3"/>
        <v>318.5</v>
      </c>
      <c r="S45" s="32">
        <f t="shared" si="3"/>
        <v>168.5</v>
      </c>
      <c r="T45" s="3">
        <f t="shared" si="3"/>
        <v>33.5</v>
      </c>
      <c r="U45" s="32">
        <f t="shared" si="3"/>
        <v>30.5</v>
      </c>
      <c r="V45" s="3">
        <f t="shared" si="3"/>
        <v>126.5</v>
      </c>
      <c r="W45" s="32">
        <f t="shared" si="3"/>
        <v>414.5</v>
      </c>
      <c r="X45" s="3">
        <f t="shared" si="3"/>
        <v>144.5</v>
      </c>
      <c r="Y45" s="32">
        <f t="shared" si="3"/>
        <v>112</v>
      </c>
      <c r="Z45" s="3">
        <f t="shared" si="3"/>
        <v>307</v>
      </c>
      <c r="AA45" s="32">
        <f t="shared" si="3"/>
        <v>330</v>
      </c>
      <c r="AB45" s="11">
        <f t="shared" si="5"/>
        <v>2816</v>
      </c>
      <c r="AC45" s="15">
        <f t="shared" si="4"/>
        <v>3165.5</v>
      </c>
    </row>
    <row r="46" spans="1:29">
      <c r="A46" s="90" t="s">
        <v>23</v>
      </c>
      <c r="B46" s="3">
        <f t="shared" si="3"/>
        <v>170</v>
      </c>
      <c r="C46" s="32">
        <f t="shared" si="3"/>
        <v>284</v>
      </c>
      <c r="D46" s="3">
        <f t="shared" si="3"/>
        <v>122.5</v>
      </c>
      <c r="E46" s="32">
        <f t="shared" si="3"/>
        <v>126.5</v>
      </c>
      <c r="F46" s="3">
        <f t="shared" si="3"/>
        <v>212</v>
      </c>
      <c r="G46" s="32">
        <f t="shared" si="3"/>
        <v>94.5</v>
      </c>
      <c r="H46" s="3">
        <f t="shared" si="3"/>
        <v>317</v>
      </c>
      <c r="I46" s="32">
        <f t="shared" si="3"/>
        <v>290</v>
      </c>
      <c r="J46" s="3">
        <f t="shared" si="3"/>
        <v>57</v>
      </c>
      <c r="K46" s="32">
        <f t="shared" si="3"/>
        <v>60.5</v>
      </c>
      <c r="L46" s="3">
        <f t="shared" si="3"/>
        <v>81</v>
      </c>
      <c r="M46" s="32">
        <f t="shared" si="3"/>
        <v>198.5</v>
      </c>
      <c r="N46" s="3">
        <f t="shared" si="3"/>
        <v>251.5</v>
      </c>
      <c r="O46" s="32">
        <f t="shared" si="3"/>
        <v>393.5</v>
      </c>
      <c r="P46" s="3">
        <f t="shared" si="3"/>
        <v>199.5</v>
      </c>
      <c r="Q46" s="32">
        <f t="shared" si="3"/>
        <v>115.5</v>
      </c>
      <c r="R46" s="3">
        <f t="shared" si="3"/>
        <v>279</v>
      </c>
      <c r="S46" s="32">
        <f t="shared" si="3"/>
        <v>133.5</v>
      </c>
      <c r="T46" s="3">
        <f t="shared" si="3"/>
        <v>25.5</v>
      </c>
      <c r="U46" s="32">
        <f t="shared" si="3"/>
        <v>18.5</v>
      </c>
      <c r="V46" s="3">
        <f t="shared" si="3"/>
        <v>132</v>
      </c>
      <c r="W46" s="32">
        <f t="shared" si="3"/>
        <v>270</v>
      </c>
      <c r="X46" s="3">
        <f t="shared" si="3"/>
        <v>116.5</v>
      </c>
      <c r="Y46" s="32">
        <f t="shared" si="3"/>
        <v>76.5</v>
      </c>
      <c r="Z46" s="3">
        <f t="shared" si="3"/>
        <v>288</v>
      </c>
      <c r="AA46" s="32">
        <f t="shared" si="3"/>
        <v>339.5</v>
      </c>
      <c r="AB46" s="11">
        <f t="shared" si="5"/>
        <v>2251.5</v>
      </c>
      <c r="AC46" s="15">
        <f t="shared" si="4"/>
        <v>2401</v>
      </c>
    </row>
    <row r="47" spans="1:29">
      <c r="A47" s="91" t="s">
        <v>24</v>
      </c>
      <c r="B47" s="3">
        <f t="shared" si="3"/>
        <v>161</v>
      </c>
      <c r="C47" s="32">
        <f t="shared" si="3"/>
        <v>261</v>
      </c>
      <c r="D47" s="3">
        <f t="shared" si="3"/>
        <v>101</v>
      </c>
      <c r="E47" s="32">
        <f t="shared" si="3"/>
        <v>129.5</v>
      </c>
      <c r="F47" s="3">
        <f t="shared" si="3"/>
        <v>183.5</v>
      </c>
      <c r="G47" s="32">
        <f t="shared" si="3"/>
        <v>120</v>
      </c>
      <c r="H47" s="3">
        <f t="shared" si="3"/>
        <v>314.5</v>
      </c>
      <c r="I47" s="32">
        <f t="shared" si="3"/>
        <v>278.5</v>
      </c>
      <c r="J47" s="3">
        <f t="shared" si="3"/>
        <v>35.5</v>
      </c>
      <c r="K47" s="32">
        <f t="shared" si="3"/>
        <v>42.5</v>
      </c>
      <c r="L47" s="3">
        <f t="shared" si="3"/>
        <v>114.5</v>
      </c>
      <c r="M47" s="32">
        <f t="shared" si="3"/>
        <v>129</v>
      </c>
      <c r="N47" s="3">
        <f t="shared" si="3"/>
        <v>237.5</v>
      </c>
      <c r="O47" s="32">
        <f t="shared" si="3"/>
        <v>241.5</v>
      </c>
      <c r="P47" s="3">
        <f t="shared" si="3"/>
        <v>160</v>
      </c>
      <c r="Q47" s="32">
        <f t="shared" si="3"/>
        <v>105.5</v>
      </c>
      <c r="R47" s="3">
        <f t="shared" si="3"/>
        <v>204.5</v>
      </c>
      <c r="S47" s="32">
        <f t="shared" si="3"/>
        <v>133</v>
      </c>
      <c r="T47" s="3">
        <f t="shared" si="3"/>
        <v>24</v>
      </c>
      <c r="U47" s="32">
        <f t="shared" si="3"/>
        <v>21.5</v>
      </c>
      <c r="V47" s="3">
        <f t="shared" si="3"/>
        <v>140.5</v>
      </c>
      <c r="W47" s="32">
        <f t="shared" si="3"/>
        <v>187</v>
      </c>
      <c r="X47" s="3">
        <f t="shared" si="3"/>
        <v>104</v>
      </c>
      <c r="Y47" s="32">
        <f t="shared" si="3"/>
        <v>76.5</v>
      </c>
      <c r="Z47" s="3">
        <f t="shared" si="3"/>
        <v>237</v>
      </c>
      <c r="AA47" s="32">
        <f t="shared" si="3"/>
        <v>296</v>
      </c>
      <c r="AB47" s="11">
        <f t="shared" si="5"/>
        <v>2017.5</v>
      </c>
      <c r="AC47" s="15">
        <f t="shared" si="4"/>
        <v>2021.5</v>
      </c>
    </row>
    <row r="48" spans="1:29">
      <c r="A48" s="90" t="s">
        <v>25</v>
      </c>
      <c r="B48" s="3">
        <f t="shared" si="3"/>
        <v>182</v>
      </c>
      <c r="C48" s="32">
        <f t="shared" si="3"/>
        <v>256</v>
      </c>
      <c r="D48" s="3">
        <f t="shared" si="3"/>
        <v>102.5</v>
      </c>
      <c r="E48" s="32">
        <f t="shared" si="3"/>
        <v>152</v>
      </c>
      <c r="F48" s="3">
        <f t="shared" si="3"/>
        <v>150.5</v>
      </c>
      <c r="G48" s="32">
        <f t="shared" si="3"/>
        <v>137</v>
      </c>
      <c r="H48" s="3">
        <f t="shared" si="3"/>
        <v>290</v>
      </c>
      <c r="I48" s="32">
        <f t="shared" si="3"/>
        <v>333</v>
      </c>
      <c r="J48" s="3">
        <f t="shared" si="3"/>
        <v>56</v>
      </c>
      <c r="K48" s="32">
        <f t="shared" si="3"/>
        <v>31.5</v>
      </c>
      <c r="L48" s="3">
        <f t="shared" si="3"/>
        <v>110.5</v>
      </c>
      <c r="M48" s="32">
        <f t="shared" si="3"/>
        <v>103</v>
      </c>
      <c r="N48" s="3">
        <f t="shared" si="3"/>
        <v>241</v>
      </c>
      <c r="O48" s="32">
        <f t="shared" si="3"/>
        <v>201.5</v>
      </c>
      <c r="P48" s="3">
        <f t="shared" si="3"/>
        <v>165.5</v>
      </c>
      <c r="Q48" s="32">
        <f t="shared" si="3"/>
        <v>101.5</v>
      </c>
      <c r="R48" s="3">
        <f t="shared" si="3"/>
        <v>186</v>
      </c>
      <c r="S48" s="32">
        <f t="shared" si="3"/>
        <v>129.5</v>
      </c>
      <c r="T48" s="3">
        <f t="shared" si="3"/>
        <v>26.5</v>
      </c>
      <c r="U48" s="32">
        <f t="shared" si="3"/>
        <v>13.5</v>
      </c>
      <c r="V48" s="3">
        <f t="shared" si="3"/>
        <v>169.5</v>
      </c>
      <c r="W48" s="32">
        <f t="shared" si="3"/>
        <v>132.5</v>
      </c>
      <c r="X48" s="3">
        <f t="shared" si="3"/>
        <v>119</v>
      </c>
      <c r="Y48" s="32">
        <f t="shared" si="3"/>
        <v>69</v>
      </c>
      <c r="Z48" s="3">
        <f t="shared" si="3"/>
        <v>252</v>
      </c>
      <c r="AA48" s="32">
        <f t="shared" si="3"/>
        <v>296.5</v>
      </c>
      <c r="AB48" s="11">
        <f t="shared" si="5"/>
        <v>2051</v>
      </c>
      <c r="AC48" s="15">
        <f t="shared" si="4"/>
        <v>1956.5</v>
      </c>
    </row>
    <row r="49" spans="1:29">
      <c r="A49" s="91" t="s">
        <v>26</v>
      </c>
      <c r="B49" s="3">
        <f t="shared" si="3"/>
        <v>168</v>
      </c>
      <c r="C49" s="32">
        <f t="shared" si="3"/>
        <v>227</v>
      </c>
      <c r="D49" s="3">
        <f t="shared" si="3"/>
        <v>81</v>
      </c>
      <c r="E49" s="32">
        <f t="shared" si="3"/>
        <v>160.5</v>
      </c>
      <c r="F49" s="3">
        <f t="shared" si="3"/>
        <v>166</v>
      </c>
      <c r="G49" s="32">
        <f t="shared" si="3"/>
        <v>147</v>
      </c>
      <c r="H49" s="3">
        <f t="shared" si="3"/>
        <v>350</v>
      </c>
      <c r="I49" s="32">
        <f t="shared" si="3"/>
        <v>346</v>
      </c>
      <c r="J49" s="3">
        <f t="shared" si="3"/>
        <v>38.5</v>
      </c>
      <c r="K49" s="32">
        <f t="shared" si="3"/>
        <v>30</v>
      </c>
      <c r="L49" s="3">
        <f t="shared" si="3"/>
        <v>103.5</v>
      </c>
      <c r="M49" s="32">
        <f t="shared" si="3"/>
        <v>114</v>
      </c>
      <c r="N49" s="3">
        <f t="shared" si="3"/>
        <v>264</v>
      </c>
      <c r="O49" s="32">
        <f t="shared" si="3"/>
        <v>243.5</v>
      </c>
      <c r="P49" s="3">
        <f t="shared" si="3"/>
        <v>190</v>
      </c>
      <c r="Q49" s="32">
        <f t="shared" si="3"/>
        <v>128</v>
      </c>
      <c r="R49" s="3">
        <f t="shared" si="3"/>
        <v>188</v>
      </c>
      <c r="S49" s="32">
        <f t="shared" si="3"/>
        <v>148</v>
      </c>
      <c r="T49" s="3">
        <f t="shared" si="3"/>
        <v>21.5</v>
      </c>
      <c r="U49" s="32">
        <f t="shared" si="3"/>
        <v>16</v>
      </c>
      <c r="V49" s="3">
        <f t="shared" si="3"/>
        <v>142.5</v>
      </c>
      <c r="W49" s="32">
        <f t="shared" ref="W49:AA49" si="6">+W17/$B$65</f>
        <v>181</v>
      </c>
      <c r="X49" s="3">
        <f t="shared" si="6"/>
        <v>108.5</v>
      </c>
      <c r="Y49" s="32">
        <f t="shared" si="6"/>
        <v>84</v>
      </c>
      <c r="Z49" s="3">
        <f t="shared" si="6"/>
        <v>241</v>
      </c>
      <c r="AA49" s="32">
        <f t="shared" si="6"/>
        <v>307.5</v>
      </c>
      <c r="AB49" s="11">
        <f t="shared" si="5"/>
        <v>2062.5</v>
      </c>
      <c r="AC49" s="15">
        <f t="shared" si="4"/>
        <v>2132.5</v>
      </c>
    </row>
    <row r="50" spans="1:29">
      <c r="A50" s="90" t="s">
        <v>27</v>
      </c>
      <c r="B50" s="3">
        <f t="shared" ref="B50:AA59" si="7">+B18/$B$65</f>
        <v>173</v>
      </c>
      <c r="C50" s="32">
        <f t="shared" si="7"/>
        <v>331</v>
      </c>
      <c r="D50" s="3">
        <f t="shared" si="7"/>
        <v>94</v>
      </c>
      <c r="E50" s="32">
        <f t="shared" si="7"/>
        <v>164</v>
      </c>
      <c r="F50" s="3">
        <f t="shared" si="7"/>
        <v>144.5</v>
      </c>
      <c r="G50" s="32">
        <f t="shared" si="7"/>
        <v>129.5</v>
      </c>
      <c r="H50" s="3">
        <f t="shared" si="7"/>
        <v>333.5</v>
      </c>
      <c r="I50" s="32">
        <f t="shared" si="7"/>
        <v>326</v>
      </c>
      <c r="J50" s="3">
        <f t="shared" si="7"/>
        <v>50</v>
      </c>
      <c r="K50" s="32">
        <f t="shared" si="7"/>
        <v>25.5</v>
      </c>
      <c r="L50" s="3">
        <f t="shared" si="7"/>
        <v>135</v>
      </c>
      <c r="M50" s="32">
        <f t="shared" si="7"/>
        <v>105</v>
      </c>
      <c r="N50" s="3">
        <f t="shared" si="7"/>
        <v>309.5</v>
      </c>
      <c r="O50" s="32">
        <f t="shared" si="7"/>
        <v>231.5</v>
      </c>
      <c r="P50" s="3">
        <f t="shared" si="7"/>
        <v>191</v>
      </c>
      <c r="Q50" s="32">
        <f t="shared" si="7"/>
        <v>101</v>
      </c>
      <c r="R50" s="3">
        <f t="shared" si="7"/>
        <v>187.5</v>
      </c>
      <c r="S50" s="32">
        <f t="shared" si="7"/>
        <v>160</v>
      </c>
      <c r="T50" s="3">
        <f t="shared" si="7"/>
        <v>25</v>
      </c>
      <c r="U50" s="32">
        <f t="shared" si="7"/>
        <v>19</v>
      </c>
      <c r="V50" s="3">
        <f t="shared" si="7"/>
        <v>195.5</v>
      </c>
      <c r="W50" s="32">
        <f t="shared" si="7"/>
        <v>149</v>
      </c>
      <c r="X50" s="3">
        <f t="shared" si="7"/>
        <v>120.5</v>
      </c>
      <c r="Y50" s="32">
        <f t="shared" si="7"/>
        <v>74.5</v>
      </c>
      <c r="Z50" s="3">
        <f t="shared" si="7"/>
        <v>271.5</v>
      </c>
      <c r="AA50" s="32">
        <f t="shared" si="7"/>
        <v>380.5</v>
      </c>
      <c r="AB50" s="11">
        <f t="shared" si="5"/>
        <v>2230.5</v>
      </c>
      <c r="AC50" s="15">
        <f t="shared" si="4"/>
        <v>2196.5</v>
      </c>
    </row>
    <row r="51" spans="1:29">
      <c r="A51" s="91" t="s">
        <v>28</v>
      </c>
      <c r="B51" s="3">
        <f t="shared" si="7"/>
        <v>195</v>
      </c>
      <c r="C51" s="32">
        <f t="shared" si="7"/>
        <v>310.5</v>
      </c>
      <c r="D51" s="3">
        <f t="shared" si="7"/>
        <v>84</v>
      </c>
      <c r="E51" s="32">
        <f t="shared" si="7"/>
        <v>199</v>
      </c>
      <c r="F51" s="3">
        <f t="shared" si="7"/>
        <v>157.5</v>
      </c>
      <c r="G51" s="32">
        <f t="shared" si="7"/>
        <v>236.5</v>
      </c>
      <c r="H51" s="3">
        <f t="shared" si="7"/>
        <v>373</v>
      </c>
      <c r="I51" s="32">
        <f t="shared" si="7"/>
        <v>389</v>
      </c>
      <c r="J51" s="3">
        <f t="shared" si="7"/>
        <v>61</v>
      </c>
      <c r="K51" s="32">
        <f t="shared" si="7"/>
        <v>31</v>
      </c>
      <c r="L51" s="3">
        <f t="shared" si="7"/>
        <v>196</v>
      </c>
      <c r="M51" s="32">
        <f t="shared" si="7"/>
        <v>101</v>
      </c>
      <c r="N51" s="3">
        <f t="shared" si="7"/>
        <v>367</v>
      </c>
      <c r="O51" s="32">
        <f t="shared" si="7"/>
        <v>226</v>
      </c>
      <c r="P51" s="3">
        <f t="shared" si="7"/>
        <v>240</v>
      </c>
      <c r="Q51" s="32">
        <f t="shared" si="7"/>
        <v>129.5</v>
      </c>
      <c r="R51" s="3">
        <f t="shared" si="7"/>
        <v>203.5</v>
      </c>
      <c r="S51" s="32">
        <f t="shared" si="7"/>
        <v>179.5</v>
      </c>
      <c r="T51" s="3">
        <f t="shared" si="7"/>
        <v>42.5</v>
      </c>
      <c r="U51" s="32">
        <f t="shared" si="7"/>
        <v>12.5</v>
      </c>
      <c r="V51" s="3">
        <f t="shared" si="7"/>
        <v>226.5</v>
      </c>
      <c r="W51" s="32">
        <f t="shared" si="7"/>
        <v>186</v>
      </c>
      <c r="X51" s="3">
        <f t="shared" si="7"/>
        <v>151.5</v>
      </c>
      <c r="Y51" s="32">
        <f t="shared" si="7"/>
        <v>80</v>
      </c>
      <c r="Z51" s="3">
        <f t="shared" si="7"/>
        <v>293</v>
      </c>
      <c r="AA51" s="32">
        <f t="shared" si="7"/>
        <v>321.5</v>
      </c>
      <c r="AB51" s="11">
        <f t="shared" si="5"/>
        <v>2590.5</v>
      </c>
      <c r="AC51" s="15">
        <f t="shared" si="4"/>
        <v>2402</v>
      </c>
    </row>
    <row r="52" spans="1:29">
      <c r="A52" s="90" t="s">
        <v>29</v>
      </c>
      <c r="B52" s="3">
        <f t="shared" si="7"/>
        <v>225.5</v>
      </c>
      <c r="C52" s="32">
        <f t="shared" si="7"/>
        <v>354.5</v>
      </c>
      <c r="D52" s="3">
        <f t="shared" si="7"/>
        <v>108</v>
      </c>
      <c r="E52" s="32">
        <f t="shared" si="7"/>
        <v>237.5</v>
      </c>
      <c r="F52" s="3">
        <f t="shared" si="7"/>
        <v>179.5</v>
      </c>
      <c r="G52" s="32">
        <f t="shared" si="7"/>
        <v>362</v>
      </c>
      <c r="H52" s="3">
        <f t="shared" si="7"/>
        <v>441.5</v>
      </c>
      <c r="I52" s="32">
        <f t="shared" si="7"/>
        <v>487</v>
      </c>
      <c r="J52" s="3">
        <f t="shared" si="7"/>
        <v>106</v>
      </c>
      <c r="K52" s="32">
        <f t="shared" si="7"/>
        <v>26.5</v>
      </c>
      <c r="L52" s="3">
        <f t="shared" si="7"/>
        <v>265.5</v>
      </c>
      <c r="M52" s="32">
        <f t="shared" si="7"/>
        <v>112.5</v>
      </c>
      <c r="N52" s="3">
        <f t="shared" si="7"/>
        <v>456</v>
      </c>
      <c r="O52" s="32">
        <f t="shared" si="7"/>
        <v>288</v>
      </c>
      <c r="P52" s="3">
        <f t="shared" si="7"/>
        <v>335</v>
      </c>
      <c r="Q52" s="32">
        <f t="shared" si="7"/>
        <v>170</v>
      </c>
      <c r="R52" s="3">
        <f t="shared" si="7"/>
        <v>227.5</v>
      </c>
      <c r="S52" s="32">
        <f t="shared" si="7"/>
        <v>225.5</v>
      </c>
      <c r="T52" s="3">
        <f t="shared" si="7"/>
        <v>85.5</v>
      </c>
      <c r="U52" s="32">
        <f t="shared" si="7"/>
        <v>18.5</v>
      </c>
      <c r="V52" s="3">
        <f t="shared" si="7"/>
        <v>293.5</v>
      </c>
      <c r="W52" s="32">
        <f t="shared" si="7"/>
        <v>196</v>
      </c>
      <c r="X52" s="3">
        <f t="shared" si="7"/>
        <v>199.5</v>
      </c>
      <c r="Y52" s="32">
        <f t="shared" si="7"/>
        <v>126.5</v>
      </c>
      <c r="Z52" s="3">
        <f t="shared" si="7"/>
        <v>321.5</v>
      </c>
      <c r="AA52" s="32">
        <f t="shared" si="7"/>
        <v>408</v>
      </c>
      <c r="AB52" s="11">
        <f t="shared" si="5"/>
        <v>3244.5</v>
      </c>
      <c r="AC52" s="15">
        <f t="shared" si="4"/>
        <v>3012.5</v>
      </c>
    </row>
    <row r="53" spans="1:29">
      <c r="A53" s="91" t="s">
        <v>30</v>
      </c>
      <c r="B53" s="3">
        <f t="shared" si="7"/>
        <v>275.5</v>
      </c>
      <c r="C53" s="32">
        <f t="shared" si="7"/>
        <v>381</v>
      </c>
      <c r="D53" s="3">
        <f t="shared" si="7"/>
        <v>114</v>
      </c>
      <c r="E53" s="32">
        <f t="shared" si="7"/>
        <v>233</v>
      </c>
      <c r="F53" s="3">
        <f t="shared" si="7"/>
        <v>196.5</v>
      </c>
      <c r="G53" s="32">
        <f t="shared" si="7"/>
        <v>448</v>
      </c>
      <c r="H53" s="3">
        <f t="shared" si="7"/>
        <v>484.5</v>
      </c>
      <c r="I53" s="32">
        <f t="shared" si="7"/>
        <v>558.5</v>
      </c>
      <c r="J53" s="3">
        <f t="shared" si="7"/>
        <v>92</v>
      </c>
      <c r="K53" s="32">
        <f t="shared" si="7"/>
        <v>31</v>
      </c>
      <c r="L53" s="3">
        <f t="shared" si="7"/>
        <v>217.5</v>
      </c>
      <c r="M53" s="32">
        <f t="shared" si="7"/>
        <v>86</v>
      </c>
      <c r="N53" s="3">
        <f t="shared" si="7"/>
        <v>412</v>
      </c>
      <c r="O53" s="32">
        <f t="shared" si="7"/>
        <v>303.5</v>
      </c>
      <c r="P53" s="3">
        <f t="shared" si="7"/>
        <v>308</v>
      </c>
      <c r="Q53" s="32">
        <f t="shared" si="7"/>
        <v>205</v>
      </c>
      <c r="R53" s="3">
        <f t="shared" si="7"/>
        <v>238</v>
      </c>
      <c r="S53" s="32">
        <f t="shared" si="7"/>
        <v>245.5</v>
      </c>
      <c r="T53" s="3">
        <f t="shared" si="7"/>
        <v>81.5</v>
      </c>
      <c r="U53" s="32">
        <f t="shared" si="7"/>
        <v>13.5</v>
      </c>
      <c r="V53" s="3">
        <f t="shared" si="7"/>
        <v>336</v>
      </c>
      <c r="W53" s="32">
        <f t="shared" si="7"/>
        <v>201</v>
      </c>
      <c r="X53" s="3">
        <f t="shared" si="7"/>
        <v>210.5</v>
      </c>
      <c r="Y53" s="32">
        <f t="shared" si="7"/>
        <v>131</v>
      </c>
      <c r="Z53" s="3">
        <f t="shared" si="7"/>
        <v>377</v>
      </c>
      <c r="AA53" s="32">
        <f t="shared" si="7"/>
        <v>489.5</v>
      </c>
      <c r="AB53" s="11">
        <f t="shared" si="5"/>
        <v>3343</v>
      </c>
      <c r="AC53" s="15">
        <f t="shared" si="4"/>
        <v>3326.5</v>
      </c>
    </row>
    <row r="54" spans="1:29">
      <c r="A54" s="90" t="s">
        <v>31</v>
      </c>
      <c r="B54" s="3">
        <f t="shared" si="7"/>
        <v>352</v>
      </c>
      <c r="C54" s="32">
        <f t="shared" si="7"/>
        <v>368.5</v>
      </c>
      <c r="D54" s="3">
        <f t="shared" si="7"/>
        <v>102.5</v>
      </c>
      <c r="E54" s="32">
        <f t="shared" si="7"/>
        <v>231.5</v>
      </c>
      <c r="F54" s="3">
        <f t="shared" si="7"/>
        <v>137</v>
      </c>
      <c r="G54" s="32">
        <f t="shared" si="7"/>
        <v>418</v>
      </c>
      <c r="H54" s="3">
        <f t="shared" si="7"/>
        <v>436</v>
      </c>
      <c r="I54" s="32">
        <f t="shared" si="7"/>
        <v>562</v>
      </c>
      <c r="J54" s="3">
        <f t="shared" si="7"/>
        <v>112</v>
      </c>
      <c r="K54" s="32">
        <f t="shared" si="7"/>
        <v>41.5</v>
      </c>
      <c r="L54" s="3">
        <f t="shared" si="7"/>
        <v>344.5</v>
      </c>
      <c r="M54" s="32">
        <f t="shared" si="7"/>
        <v>91</v>
      </c>
      <c r="N54" s="3">
        <f t="shared" si="7"/>
        <v>506.5</v>
      </c>
      <c r="O54" s="32">
        <f t="shared" si="7"/>
        <v>267.5</v>
      </c>
      <c r="P54" s="3">
        <f t="shared" si="7"/>
        <v>186.5</v>
      </c>
      <c r="Q54" s="32">
        <f t="shared" si="7"/>
        <v>218</v>
      </c>
      <c r="R54" s="3">
        <f t="shared" si="7"/>
        <v>248</v>
      </c>
      <c r="S54" s="32">
        <f t="shared" si="7"/>
        <v>251.5</v>
      </c>
      <c r="T54" s="3">
        <f t="shared" si="7"/>
        <v>49</v>
      </c>
      <c r="U54" s="32">
        <f t="shared" si="7"/>
        <v>15</v>
      </c>
      <c r="V54" s="3">
        <f t="shared" si="7"/>
        <v>472</v>
      </c>
      <c r="W54" s="32">
        <f t="shared" si="7"/>
        <v>170</v>
      </c>
      <c r="X54" s="3">
        <f t="shared" si="7"/>
        <v>184.5</v>
      </c>
      <c r="Y54" s="32">
        <f t="shared" si="7"/>
        <v>140.5</v>
      </c>
      <c r="Z54" s="3">
        <f t="shared" si="7"/>
        <v>298.5</v>
      </c>
      <c r="AA54" s="32">
        <f t="shared" si="7"/>
        <v>437.5</v>
      </c>
      <c r="AB54" s="11">
        <f t="shared" si="5"/>
        <v>3429</v>
      </c>
      <c r="AC54" s="15">
        <f t="shared" si="4"/>
        <v>3212.5</v>
      </c>
    </row>
    <row r="55" spans="1:29">
      <c r="A55" s="91" t="s">
        <v>32</v>
      </c>
      <c r="B55" s="3">
        <f t="shared" si="7"/>
        <v>329.5</v>
      </c>
      <c r="C55" s="32">
        <f t="shared" si="7"/>
        <v>382.5</v>
      </c>
      <c r="D55" s="3">
        <f t="shared" si="7"/>
        <v>92</v>
      </c>
      <c r="E55" s="32">
        <f t="shared" si="7"/>
        <v>242</v>
      </c>
      <c r="F55" s="3">
        <f t="shared" si="7"/>
        <v>117</v>
      </c>
      <c r="G55" s="32">
        <f t="shared" si="7"/>
        <v>414</v>
      </c>
      <c r="H55" s="3">
        <f t="shared" si="7"/>
        <v>431.5</v>
      </c>
      <c r="I55" s="32">
        <f t="shared" si="7"/>
        <v>559</v>
      </c>
      <c r="J55" s="3">
        <f t="shared" si="7"/>
        <v>104</v>
      </c>
      <c r="K55" s="32">
        <f t="shared" si="7"/>
        <v>42.5</v>
      </c>
      <c r="L55" s="3">
        <f t="shared" si="7"/>
        <v>230</v>
      </c>
      <c r="M55" s="32">
        <f t="shared" si="7"/>
        <v>75</v>
      </c>
      <c r="N55" s="3">
        <f t="shared" si="7"/>
        <v>557.5</v>
      </c>
      <c r="O55" s="32">
        <f t="shared" si="7"/>
        <v>269</v>
      </c>
      <c r="P55" s="3">
        <f t="shared" si="7"/>
        <v>193.5</v>
      </c>
      <c r="Q55" s="32">
        <f t="shared" si="7"/>
        <v>245.5</v>
      </c>
      <c r="R55" s="3">
        <f t="shared" si="7"/>
        <v>207.5</v>
      </c>
      <c r="S55" s="32">
        <f t="shared" si="7"/>
        <v>340.5</v>
      </c>
      <c r="T55" s="3">
        <f t="shared" si="7"/>
        <v>31.5</v>
      </c>
      <c r="U55" s="32">
        <f t="shared" si="7"/>
        <v>16.5</v>
      </c>
      <c r="V55" s="3">
        <f t="shared" si="7"/>
        <v>498</v>
      </c>
      <c r="W55" s="32">
        <f t="shared" si="7"/>
        <v>140</v>
      </c>
      <c r="X55" s="3">
        <f t="shared" si="7"/>
        <v>131.5</v>
      </c>
      <c r="Y55" s="32">
        <f t="shared" si="7"/>
        <v>140.5</v>
      </c>
      <c r="Z55" s="3">
        <f t="shared" si="7"/>
        <v>211.5</v>
      </c>
      <c r="AA55" s="32">
        <f t="shared" si="7"/>
        <v>532.5</v>
      </c>
      <c r="AB55" s="11">
        <f t="shared" si="5"/>
        <v>3135</v>
      </c>
      <c r="AC55" s="15">
        <f t="shared" si="4"/>
        <v>3399.5</v>
      </c>
    </row>
    <row r="56" spans="1:29">
      <c r="A56" s="90" t="s">
        <v>33</v>
      </c>
      <c r="B56" s="3">
        <f t="shared" si="7"/>
        <v>155</v>
      </c>
      <c r="C56" s="32">
        <f t="shared" si="7"/>
        <v>340.5</v>
      </c>
      <c r="D56" s="3">
        <f t="shared" si="7"/>
        <v>49</v>
      </c>
      <c r="E56" s="32">
        <f t="shared" si="7"/>
        <v>213</v>
      </c>
      <c r="F56" s="3">
        <f t="shared" si="7"/>
        <v>69.5</v>
      </c>
      <c r="G56" s="32">
        <f t="shared" si="7"/>
        <v>355</v>
      </c>
      <c r="H56" s="3">
        <f t="shared" si="7"/>
        <v>155.5</v>
      </c>
      <c r="I56" s="32">
        <f t="shared" si="7"/>
        <v>431</v>
      </c>
      <c r="J56" s="3">
        <f t="shared" si="7"/>
        <v>64</v>
      </c>
      <c r="K56" s="32">
        <f t="shared" si="7"/>
        <v>42.5</v>
      </c>
      <c r="L56" s="3">
        <f t="shared" si="7"/>
        <v>355.5</v>
      </c>
      <c r="M56" s="32">
        <f t="shared" si="7"/>
        <v>56</v>
      </c>
      <c r="N56" s="3">
        <f t="shared" si="7"/>
        <v>343</v>
      </c>
      <c r="O56" s="32">
        <f t="shared" si="7"/>
        <v>208.5</v>
      </c>
      <c r="P56" s="3">
        <f t="shared" si="7"/>
        <v>76</v>
      </c>
      <c r="Q56" s="32">
        <f t="shared" si="7"/>
        <v>156</v>
      </c>
      <c r="R56" s="3">
        <f t="shared" si="7"/>
        <v>105.5</v>
      </c>
      <c r="S56" s="32">
        <f t="shared" si="7"/>
        <v>201</v>
      </c>
      <c r="T56" s="3">
        <f t="shared" si="7"/>
        <v>20</v>
      </c>
      <c r="U56" s="32">
        <f t="shared" si="7"/>
        <v>18</v>
      </c>
      <c r="V56" s="3">
        <f t="shared" si="7"/>
        <v>399.5</v>
      </c>
      <c r="W56" s="32">
        <f t="shared" si="7"/>
        <v>106.5</v>
      </c>
      <c r="X56" s="3">
        <f t="shared" si="7"/>
        <v>59.5</v>
      </c>
      <c r="Y56" s="32">
        <f t="shared" si="7"/>
        <v>70.5</v>
      </c>
      <c r="Z56" s="3">
        <f t="shared" si="7"/>
        <v>143</v>
      </c>
      <c r="AA56" s="32">
        <f t="shared" si="7"/>
        <v>462</v>
      </c>
      <c r="AB56" s="11">
        <f t="shared" si="5"/>
        <v>1995</v>
      </c>
      <c r="AC56" s="15">
        <f t="shared" si="4"/>
        <v>2660.5</v>
      </c>
    </row>
    <row r="57" spans="1:29">
      <c r="A57" s="91" t="s">
        <v>34</v>
      </c>
      <c r="B57" s="3">
        <f t="shared" si="7"/>
        <v>6.5</v>
      </c>
      <c r="C57" s="32">
        <f t="shared" si="7"/>
        <v>177.5</v>
      </c>
      <c r="D57" s="3">
        <f t="shared" si="7"/>
        <v>4</v>
      </c>
      <c r="E57" s="32">
        <f t="shared" si="7"/>
        <v>119</v>
      </c>
      <c r="F57" s="3">
        <f t="shared" si="7"/>
        <v>8.5</v>
      </c>
      <c r="G57" s="32">
        <f t="shared" si="7"/>
        <v>108.5</v>
      </c>
      <c r="H57" s="3">
        <f t="shared" si="7"/>
        <v>30</v>
      </c>
      <c r="I57" s="32">
        <f t="shared" si="7"/>
        <v>118</v>
      </c>
      <c r="J57" s="3">
        <f t="shared" si="7"/>
        <v>9</v>
      </c>
      <c r="K57" s="32">
        <f t="shared" si="7"/>
        <v>16.5</v>
      </c>
      <c r="L57" s="3">
        <f t="shared" si="7"/>
        <v>88.5</v>
      </c>
      <c r="M57" s="32">
        <f t="shared" si="7"/>
        <v>13.5</v>
      </c>
      <c r="N57" s="3">
        <f t="shared" si="7"/>
        <v>61.5</v>
      </c>
      <c r="O57" s="32">
        <f t="shared" si="7"/>
        <v>65</v>
      </c>
      <c r="P57" s="3">
        <f t="shared" si="7"/>
        <v>31</v>
      </c>
      <c r="Q57" s="32">
        <f t="shared" si="7"/>
        <v>40.5</v>
      </c>
      <c r="R57" s="3">
        <f t="shared" si="7"/>
        <v>32.5</v>
      </c>
      <c r="S57" s="32">
        <f t="shared" si="7"/>
        <v>76</v>
      </c>
      <c r="T57" s="3">
        <f t="shared" si="7"/>
        <v>10.5</v>
      </c>
      <c r="U57" s="32">
        <f t="shared" si="7"/>
        <v>3.5</v>
      </c>
      <c r="V57" s="3">
        <f t="shared" si="7"/>
        <v>71.5</v>
      </c>
      <c r="W57" s="32">
        <f t="shared" si="7"/>
        <v>29.5</v>
      </c>
      <c r="X57" s="3">
        <f t="shared" si="7"/>
        <v>18.5</v>
      </c>
      <c r="Y57" s="32">
        <f t="shared" si="7"/>
        <v>32.5</v>
      </c>
      <c r="Z57" s="3">
        <f t="shared" si="7"/>
        <v>74</v>
      </c>
      <c r="AA57" s="32">
        <f t="shared" si="7"/>
        <v>185.5</v>
      </c>
      <c r="AB57" s="11">
        <f t="shared" si="5"/>
        <v>446</v>
      </c>
      <c r="AC57" s="15">
        <f t="shared" si="4"/>
        <v>985.5</v>
      </c>
    </row>
    <row r="58" spans="1:29">
      <c r="A58" s="90" t="s">
        <v>35</v>
      </c>
      <c r="B58" s="3">
        <f t="shared" si="7"/>
        <v>0</v>
      </c>
      <c r="C58" s="32">
        <f t="shared" si="7"/>
        <v>32.5</v>
      </c>
      <c r="D58" s="3">
        <f t="shared" si="7"/>
        <v>0</v>
      </c>
      <c r="E58" s="32">
        <f t="shared" si="7"/>
        <v>22</v>
      </c>
      <c r="F58" s="3">
        <f t="shared" si="7"/>
        <v>0</v>
      </c>
      <c r="G58" s="32">
        <f t="shared" si="7"/>
        <v>7</v>
      </c>
      <c r="H58" s="3">
        <f t="shared" si="7"/>
        <v>10</v>
      </c>
      <c r="I58" s="32">
        <f t="shared" si="7"/>
        <v>13.5</v>
      </c>
      <c r="J58" s="3">
        <f t="shared" si="7"/>
        <v>1.5</v>
      </c>
      <c r="K58" s="32">
        <f t="shared" si="7"/>
        <v>2.5</v>
      </c>
      <c r="L58" s="3">
        <f t="shared" si="7"/>
        <v>5</v>
      </c>
      <c r="M58" s="32">
        <f t="shared" si="7"/>
        <v>0.5</v>
      </c>
      <c r="N58" s="3">
        <f t="shared" si="7"/>
        <v>5.5</v>
      </c>
      <c r="O58" s="32">
        <f t="shared" si="7"/>
        <v>8.5</v>
      </c>
      <c r="P58" s="3">
        <f t="shared" si="7"/>
        <v>2.5</v>
      </c>
      <c r="Q58" s="32">
        <f t="shared" si="7"/>
        <v>1.5</v>
      </c>
      <c r="R58" s="3">
        <f t="shared" si="7"/>
        <v>3.5</v>
      </c>
      <c r="S58" s="32">
        <f t="shared" si="7"/>
        <v>5.5</v>
      </c>
      <c r="T58" s="3">
        <f t="shared" si="7"/>
        <v>0.5</v>
      </c>
      <c r="U58" s="32">
        <f t="shared" si="7"/>
        <v>0.5</v>
      </c>
      <c r="V58" s="3">
        <f t="shared" si="7"/>
        <v>4</v>
      </c>
      <c r="W58" s="32">
        <f t="shared" si="7"/>
        <v>0.5</v>
      </c>
      <c r="X58" s="3">
        <f t="shared" si="7"/>
        <v>1.5</v>
      </c>
      <c r="Y58" s="32">
        <f t="shared" si="7"/>
        <v>1.5</v>
      </c>
      <c r="Z58" s="3">
        <f t="shared" si="7"/>
        <v>3</v>
      </c>
      <c r="AA58" s="32">
        <f t="shared" si="7"/>
        <v>15</v>
      </c>
      <c r="AB58" s="11">
        <f t="shared" si="5"/>
        <v>37</v>
      </c>
      <c r="AC58" s="15">
        <f t="shared" si="4"/>
        <v>111</v>
      </c>
    </row>
    <row r="59" spans="1:29">
      <c r="A59" s="91" t="s">
        <v>36</v>
      </c>
      <c r="B59" s="3">
        <f t="shared" si="7"/>
        <v>0</v>
      </c>
      <c r="C59" s="32">
        <f t="shared" si="7"/>
        <v>1</v>
      </c>
      <c r="D59" s="3">
        <f t="shared" si="7"/>
        <v>0</v>
      </c>
      <c r="E59" s="32">
        <f t="shared" si="7"/>
        <v>0.5</v>
      </c>
      <c r="F59" s="3">
        <f t="shared" si="7"/>
        <v>0</v>
      </c>
      <c r="G59" s="32">
        <f t="shared" si="7"/>
        <v>0.5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2</v>
      </c>
    </row>
    <row r="60" spans="1:29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4" thickBot="1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5" thickTop="1" thickBot="1">
      <c r="A63" s="9" t="s">
        <v>47</v>
      </c>
      <c r="B63" s="14">
        <f>SUM(B39:B62)</f>
        <v>3597</v>
      </c>
      <c r="C63" s="45">
        <f>SUM(C39:C62)</f>
        <v>4817.5</v>
      </c>
      <c r="D63" s="14">
        <f t="shared" ref="D63:AC63" si="10">SUM(D39:D62)</f>
        <v>1951.5</v>
      </c>
      <c r="E63" s="45">
        <f t="shared" si="10"/>
        <v>2784.5</v>
      </c>
      <c r="F63" s="14">
        <f t="shared" si="10"/>
        <v>3167</v>
      </c>
      <c r="G63" s="45">
        <f t="shared" si="10"/>
        <v>3508</v>
      </c>
      <c r="H63" s="14">
        <f t="shared" si="10"/>
        <v>6014.5</v>
      </c>
      <c r="I63" s="45">
        <f t="shared" si="10"/>
        <v>6138</v>
      </c>
      <c r="J63" s="14">
        <f t="shared" si="10"/>
        <v>1010</v>
      </c>
      <c r="K63" s="45">
        <f t="shared" si="10"/>
        <v>842</v>
      </c>
      <c r="L63" s="14">
        <f t="shared" si="10"/>
        <v>2718</v>
      </c>
      <c r="M63" s="45">
        <f t="shared" si="10"/>
        <v>2243</v>
      </c>
      <c r="N63" s="14">
        <f t="shared" si="10"/>
        <v>5484</v>
      </c>
      <c r="O63" s="45">
        <f t="shared" si="10"/>
        <v>4810.5</v>
      </c>
      <c r="P63" s="14">
        <f t="shared" si="10"/>
        <v>3269</v>
      </c>
      <c r="Q63" s="45">
        <f t="shared" si="10"/>
        <v>2476.5</v>
      </c>
      <c r="R63" s="14">
        <f t="shared" si="10"/>
        <v>3469</v>
      </c>
      <c r="S63" s="45">
        <f t="shared" si="10"/>
        <v>2914.5</v>
      </c>
      <c r="T63" s="14">
        <f t="shared" si="10"/>
        <v>578</v>
      </c>
      <c r="U63" s="45">
        <f t="shared" si="10"/>
        <v>390.5</v>
      </c>
      <c r="V63" s="14">
        <f t="shared" si="10"/>
        <v>3681</v>
      </c>
      <c r="W63" s="45">
        <f t="shared" si="10"/>
        <v>3050.5</v>
      </c>
      <c r="X63" s="14">
        <f t="shared" si="10"/>
        <v>2334</v>
      </c>
      <c r="Y63" s="45">
        <f t="shared" si="10"/>
        <v>1658</v>
      </c>
      <c r="Z63" s="14">
        <f t="shared" si="10"/>
        <v>4333.5</v>
      </c>
      <c r="AA63" s="45">
        <f t="shared" si="10"/>
        <v>5902.5</v>
      </c>
      <c r="AB63" s="14">
        <f t="shared" si="10"/>
        <v>41606.5</v>
      </c>
      <c r="AC63" s="45">
        <f t="shared" si="10"/>
        <v>41536</v>
      </c>
    </row>
    <row r="64" spans="1:29" ht="17" thickTop="1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>
      <c r="A65" t="s">
        <v>82</v>
      </c>
      <c r="B65">
        <f>COUNTIF('Daily Total'!$G$7:$G$36,2)</f>
        <v>2</v>
      </c>
    </row>
    <row r="67" spans="1:31" s="8" customFormat="1">
      <c r="A67" s="46" t="s">
        <v>54</v>
      </c>
      <c r="B67" s="18"/>
      <c r="C67" s="18"/>
      <c r="AB67" s="46"/>
      <c r="AC67" s="46"/>
    </row>
    <row r="68" spans="1:31" s="8" customFormat="1" ht="14" thickBot="1">
      <c r="A68" s="46"/>
      <c r="B68" s="18"/>
      <c r="C68" s="18"/>
      <c r="AB68" s="46"/>
      <c r="AC68" s="46"/>
    </row>
    <row r="69" spans="1:31" s="8" customFormat="1" ht="15" thickTop="1" thickBot="1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4" thickTop="1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>
      <c r="A72" s="90" t="s">
        <v>17</v>
      </c>
      <c r="B72" s="85">
        <f>B8/B31</f>
        <v>9.4523213789268843E-3</v>
      </c>
      <c r="C72" s="86">
        <f t="shared" ref="C72:AC72" si="12">C8/C31</f>
        <v>0</v>
      </c>
      <c r="D72" s="85">
        <f t="shared" si="12"/>
        <v>1.7678708685626442E-2</v>
      </c>
      <c r="E72" s="86">
        <f t="shared" si="12"/>
        <v>1.795654516071108E-4</v>
      </c>
      <c r="F72" s="85">
        <f t="shared" si="12"/>
        <v>2.6049889485317335E-2</v>
      </c>
      <c r="G72" s="86">
        <f t="shared" si="12"/>
        <v>5.7012542759407071E-4</v>
      </c>
      <c r="H72" s="85">
        <f t="shared" si="12"/>
        <v>9.0614348657411248E-3</v>
      </c>
      <c r="I72" s="86">
        <f t="shared" si="12"/>
        <v>7.3313782991202346E-4</v>
      </c>
      <c r="J72" s="85">
        <f t="shared" si="12"/>
        <v>4.9504950495049506E-3</v>
      </c>
      <c r="K72" s="86">
        <f t="shared" si="12"/>
        <v>7.719714964370546E-3</v>
      </c>
      <c r="L72" s="85">
        <f t="shared" si="12"/>
        <v>2.0235467255334807E-3</v>
      </c>
      <c r="M72" s="86">
        <f t="shared" si="12"/>
        <v>3.3437360677663844E-3</v>
      </c>
      <c r="N72" s="85">
        <f t="shared" si="12"/>
        <v>1.3676148796498905E-3</v>
      </c>
      <c r="O72" s="86">
        <f t="shared" si="12"/>
        <v>1.2472715933894605E-3</v>
      </c>
      <c r="P72" s="85">
        <f t="shared" si="12"/>
        <v>2.1413276231263384E-3</v>
      </c>
      <c r="Q72" s="86">
        <f t="shared" si="12"/>
        <v>3.0284675953967293E-3</v>
      </c>
      <c r="R72" s="85">
        <f t="shared" si="12"/>
        <v>7.2066878062842317E-4</v>
      </c>
      <c r="S72" s="86">
        <f t="shared" si="12"/>
        <v>0</v>
      </c>
      <c r="T72" s="85">
        <f t="shared" si="12"/>
        <v>0</v>
      </c>
      <c r="U72" s="86">
        <f t="shared" si="12"/>
        <v>0</v>
      </c>
      <c r="V72" s="85">
        <f t="shared" si="12"/>
        <v>0</v>
      </c>
      <c r="W72" s="86">
        <f t="shared" si="12"/>
        <v>0</v>
      </c>
      <c r="X72" s="85">
        <f t="shared" si="12"/>
        <v>0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5.6000865249420159E-3</v>
      </c>
      <c r="AC72" s="106">
        <f t="shared" si="12"/>
        <v>8.3060477657935288E-4</v>
      </c>
      <c r="AD72" s="18"/>
      <c r="AE72" s="18"/>
    </row>
    <row r="73" spans="1:31" s="8" customFormat="1">
      <c r="A73" s="91" t="s">
        <v>18</v>
      </c>
      <c r="B73" s="85">
        <f>B9/B31</f>
        <v>3.5585209897136504E-2</v>
      </c>
      <c r="C73" s="86">
        <f t="shared" ref="C73:AC73" si="13">C9/C31</f>
        <v>0</v>
      </c>
      <c r="D73" s="85">
        <f t="shared" si="13"/>
        <v>4.5093517806815267E-2</v>
      </c>
      <c r="E73" s="86">
        <f t="shared" si="13"/>
        <v>8.9782725803555399E-4</v>
      </c>
      <c r="F73" s="85">
        <f t="shared" si="13"/>
        <v>6.3467003473318601E-2</v>
      </c>
      <c r="G73" s="86">
        <f t="shared" si="13"/>
        <v>2.4230330672748005E-3</v>
      </c>
      <c r="H73" s="85">
        <f t="shared" si="13"/>
        <v>3.4583090863745947E-2</v>
      </c>
      <c r="I73" s="86">
        <f t="shared" si="13"/>
        <v>7.331378299120235E-3</v>
      </c>
      <c r="J73" s="85">
        <f t="shared" si="13"/>
        <v>2.4752475247524754E-2</v>
      </c>
      <c r="K73" s="86">
        <f t="shared" si="13"/>
        <v>2.7315914489311165E-2</v>
      </c>
      <c r="L73" s="85">
        <f t="shared" si="13"/>
        <v>1.6004415011037526E-2</v>
      </c>
      <c r="M73" s="86">
        <f t="shared" si="13"/>
        <v>2.8979045920641999E-2</v>
      </c>
      <c r="N73" s="85">
        <f t="shared" si="13"/>
        <v>2.8811086797957696E-2</v>
      </c>
      <c r="O73" s="86">
        <f t="shared" si="13"/>
        <v>3.3052697224820703E-2</v>
      </c>
      <c r="P73" s="85">
        <f t="shared" si="13"/>
        <v>3.5790761700825943E-2</v>
      </c>
      <c r="Q73" s="86">
        <f t="shared" si="13"/>
        <v>4.7647890167575209E-2</v>
      </c>
      <c r="R73" s="85">
        <f t="shared" si="13"/>
        <v>2.6664744883251656E-2</v>
      </c>
      <c r="S73" s="86">
        <f t="shared" si="13"/>
        <v>2.0072053525476068E-2</v>
      </c>
      <c r="T73" s="85">
        <f t="shared" si="13"/>
        <v>2.9411764705882353E-2</v>
      </c>
      <c r="U73" s="86">
        <f t="shared" si="13"/>
        <v>4.9935979513444299E-2</v>
      </c>
      <c r="V73" s="85">
        <f t="shared" si="13"/>
        <v>1.3039934800325998E-2</v>
      </c>
      <c r="W73" s="86">
        <f t="shared" si="13"/>
        <v>2.524176364530405E-2</v>
      </c>
      <c r="X73" s="85">
        <f t="shared" si="13"/>
        <v>6.2339331619537273E-2</v>
      </c>
      <c r="Y73" s="86">
        <f t="shared" si="13"/>
        <v>4.1314837153196622E-2</v>
      </c>
      <c r="Z73" s="85">
        <f t="shared" si="13"/>
        <v>3.611399561555325E-2</v>
      </c>
      <c r="AA73" s="85">
        <f t="shared" si="13"/>
        <v>2.2532825074121136E-2</v>
      </c>
      <c r="AB73" s="105">
        <f t="shared" si="13"/>
        <v>3.4321560333121025E-2</v>
      </c>
      <c r="AC73" s="106">
        <f t="shared" si="13"/>
        <v>1.8718701848998459E-2</v>
      </c>
      <c r="AD73" s="18"/>
      <c r="AE73" s="18"/>
    </row>
    <row r="74" spans="1:31" s="8" customFormat="1">
      <c r="A74" s="90" t="s">
        <v>19</v>
      </c>
      <c r="B74" s="85">
        <f>B10/B31</f>
        <v>5.4072838476508199E-2</v>
      </c>
      <c r="C74" s="86">
        <f t="shared" ref="C74:AC74" si="14">C10/C31</f>
        <v>3.020238713025428E-2</v>
      </c>
      <c r="D74" s="85">
        <f t="shared" si="14"/>
        <v>8.019472200871125E-2</v>
      </c>
      <c r="E74" s="86">
        <f t="shared" si="14"/>
        <v>4.9200933740348354E-2</v>
      </c>
      <c r="F74" s="85">
        <f t="shared" si="14"/>
        <v>8.0517840227344484E-2</v>
      </c>
      <c r="G74" s="86">
        <f t="shared" si="14"/>
        <v>3.7200684150513114E-2</v>
      </c>
      <c r="H74" s="85">
        <f t="shared" si="14"/>
        <v>5.9605952281985203E-2</v>
      </c>
      <c r="I74" s="86">
        <f t="shared" si="14"/>
        <v>5.0016291951775822E-2</v>
      </c>
      <c r="J74" s="85">
        <f t="shared" si="14"/>
        <v>2.8712871287128714E-2</v>
      </c>
      <c r="K74" s="86">
        <f t="shared" si="14"/>
        <v>9.2636579572446559E-2</v>
      </c>
      <c r="L74" s="85">
        <f t="shared" si="14"/>
        <v>3.6423841059602648E-2</v>
      </c>
      <c r="M74" s="86">
        <f t="shared" si="14"/>
        <v>6.8880962995987519E-2</v>
      </c>
      <c r="N74" s="85">
        <f t="shared" si="14"/>
        <v>5.12399708242159E-2</v>
      </c>
      <c r="O74" s="86">
        <f t="shared" si="14"/>
        <v>6.8392059037522088E-2</v>
      </c>
      <c r="P74" s="85">
        <f t="shared" si="14"/>
        <v>5.9345365555215662E-2</v>
      </c>
      <c r="Q74" s="86">
        <f t="shared" si="14"/>
        <v>7.4298405007066429E-2</v>
      </c>
      <c r="R74" s="85">
        <f t="shared" si="14"/>
        <v>5.5779763620639952E-2</v>
      </c>
      <c r="S74" s="86">
        <f t="shared" si="14"/>
        <v>4.3575227311717278E-2</v>
      </c>
      <c r="T74" s="85">
        <f t="shared" si="14"/>
        <v>4.7577854671280277E-2</v>
      </c>
      <c r="U74" s="86">
        <f t="shared" si="14"/>
        <v>0.12548015364916773</v>
      </c>
      <c r="V74" s="85">
        <f t="shared" si="14"/>
        <v>3.5995653355066555E-2</v>
      </c>
      <c r="W74" s="86">
        <f t="shared" si="14"/>
        <v>3.8682183248647764E-2</v>
      </c>
      <c r="X74" s="85">
        <f t="shared" si="14"/>
        <v>7.6478149100257076E-2</v>
      </c>
      <c r="Y74" s="86">
        <f t="shared" si="14"/>
        <v>6.2123039806996384E-2</v>
      </c>
      <c r="Z74" s="85">
        <f t="shared" si="14"/>
        <v>5.2728741202261453E-2</v>
      </c>
      <c r="AA74" s="85">
        <f t="shared" si="14"/>
        <v>4.2100804743752648E-2</v>
      </c>
      <c r="AB74" s="105">
        <f t="shared" si="14"/>
        <v>5.5952795837188901E-2</v>
      </c>
      <c r="AC74" s="106">
        <f t="shared" si="14"/>
        <v>5.0823382126348231E-2</v>
      </c>
      <c r="AD74" s="18"/>
      <c r="AE74" s="18"/>
    </row>
    <row r="75" spans="1:31" s="8" customFormat="1">
      <c r="A75" s="91" t="s">
        <v>20</v>
      </c>
      <c r="B75" s="85">
        <f>B11/B31</f>
        <v>7.8398665554628863E-2</v>
      </c>
      <c r="C75" s="86">
        <f t="shared" ref="C75:AC75" si="15">C11/C31</f>
        <v>5.2828230409963671E-2</v>
      </c>
      <c r="D75" s="85">
        <f t="shared" si="15"/>
        <v>0.10222905457340507</v>
      </c>
      <c r="E75" s="86">
        <f t="shared" si="15"/>
        <v>5.7999640869096786E-2</v>
      </c>
      <c r="F75" s="85">
        <f t="shared" si="15"/>
        <v>9.5832017682349224E-2</v>
      </c>
      <c r="G75" s="86">
        <f t="shared" si="15"/>
        <v>4.0621436716077534E-2</v>
      </c>
      <c r="H75" s="85">
        <f t="shared" si="15"/>
        <v>7.2491478925928998E-2</v>
      </c>
      <c r="I75" s="86">
        <f t="shared" si="15"/>
        <v>5.4496578690127077E-2</v>
      </c>
      <c r="J75" s="85">
        <f t="shared" si="15"/>
        <v>4.4554455445544552E-2</v>
      </c>
      <c r="K75" s="86">
        <f t="shared" si="15"/>
        <v>0.13657957244655583</v>
      </c>
      <c r="L75" s="85">
        <f t="shared" si="15"/>
        <v>4.3230316409124357E-2</v>
      </c>
      <c r="M75" s="86">
        <f t="shared" si="15"/>
        <v>0.1069995541685243</v>
      </c>
      <c r="N75" s="85">
        <f t="shared" si="15"/>
        <v>6.2819110138584974E-2</v>
      </c>
      <c r="O75" s="86">
        <f t="shared" si="15"/>
        <v>7.878598898243426E-2</v>
      </c>
      <c r="P75" s="85">
        <f t="shared" si="15"/>
        <v>7.0510859590088709E-2</v>
      </c>
      <c r="Q75" s="86">
        <f t="shared" si="15"/>
        <v>5.9963658388855243E-2</v>
      </c>
      <c r="R75" s="85">
        <f t="shared" si="15"/>
        <v>6.9472470452579996E-2</v>
      </c>
      <c r="S75" s="86">
        <f t="shared" si="15"/>
        <v>5.5584148224395266E-2</v>
      </c>
      <c r="T75" s="85">
        <f t="shared" si="15"/>
        <v>4.7577854671280277E-2</v>
      </c>
      <c r="U75" s="86">
        <f t="shared" si="15"/>
        <v>0.15749039692701663</v>
      </c>
      <c r="V75" s="85">
        <f t="shared" si="15"/>
        <v>3.8304808475957623E-2</v>
      </c>
      <c r="W75" s="86">
        <f t="shared" si="15"/>
        <v>6.5235207343058516E-2</v>
      </c>
      <c r="X75" s="85">
        <f t="shared" si="15"/>
        <v>7.4335904027420741E-2</v>
      </c>
      <c r="Y75" s="86">
        <f t="shared" si="15"/>
        <v>8.5042219541616407E-2</v>
      </c>
      <c r="Z75" s="85">
        <f t="shared" si="15"/>
        <v>6.5651321103034496E-2</v>
      </c>
      <c r="AA75" s="85">
        <f t="shared" si="15"/>
        <v>6.2261753494282084E-2</v>
      </c>
      <c r="AB75" s="105">
        <f t="shared" si="15"/>
        <v>6.7922079482773123E-2</v>
      </c>
      <c r="AC75" s="106">
        <f t="shared" si="15"/>
        <v>6.5160342835130974E-2</v>
      </c>
      <c r="AD75" s="18"/>
      <c r="AE75" s="18"/>
    </row>
    <row r="76" spans="1:31" s="8" customFormat="1">
      <c r="A76" s="90" t="s">
        <v>21</v>
      </c>
      <c r="B76" s="85">
        <f>B12/B31</f>
        <v>8.4514873505699195E-2</v>
      </c>
      <c r="C76" s="86">
        <f t="shared" ref="C76:AC76" si="16">C12/C31</f>
        <v>6.5282823040996363E-2</v>
      </c>
      <c r="D76" s="85">
        <f t="shared" si="16"/>
        <v>0.12195746861388676</v>
      </c>
      <c r="E76" s="86">
        <f t="shared" si="16"/>
        <v>4.5789190159813253E-2</v>
      </c>
      <c r="F76" s="85">
        <f t="shared" si="16"/>
        <v>9.8358067571834545E-2</v>
      </c>
      <c r="G76" s="86">
        <f t="shared" si="16"/>
        <v>4.0193842645381984E-2</v>
      </c>
      <c r="H76" s="85">
        <f t="shared" si="16"/>
        <v>8.9201097348075478E-2</v>
      </c>
      <c r="I76" s="86">
        <f t="shared" si="16"/>
        <v>6.2968393613554899E-2</v>
      </c>
      <c r="J76" s="85">
        <f t="shared" si="16"/>
        <v>5.9405940594059403E-2</v>
      </c>
      <c r="K76" s="86">
        <f t="shared" si="16"/>
        <v>0.11045130641330166</v>
      </c>
      <c r="L76" s="85">
        <f t="shared" si="16"/>
        <v>3.8631346578366449E-2</v>
      </c>
      <c r="M76" s="86">
        <f t="shared" si="16"/>
        <v>0.13174320106999554</v>
      </c>
      <c r="N76" s="85">
        <f t="shared" si="16"/>
        <v>6.4551422319474833E-2</v>
      </c>
      <c r="O76" s="86">
        <f t="shared" si="16"/>
        <v>9.0011433322939399E-2</v>
      </c>
      <c r="P76" s="85">
        <f t="shared" si="16"/>
        <v>7.0357907617008261E-2</v>
      </c>
      <c r="Q76" s="86">
        <f t="shared" si="16"/>
        <v>5.7338986472844737E-2</v>
      </c>
      <c r="R76" s="85">
        <f t="shared" si="16"/>
        <v>8.9362928797924471E-2</v>
      </c>
      <c r="S76" s="86">
        <f t="shared" si="16"/>
        <v>5.8157488419969122E-2</v>
      </c>
      <c r="T76" s="85">
        <f t="shared" si="16"/>
        <v>5.0173010380622836E-2</v>
      </c>
      <c r="U76" s="86">
        <f t="shared" si="16"/>
        <v>0.11139564660691421</v>
      </c>
      <c r="V76" s="85">
        <f t="shared" si="16"/>
        <v>4.1293126867698995E-2</v>
      </c>
      <c r="W76" s="86">
        <f t="shared" si="16"/>
        <v>9.6049827897066051E-2</v>
      </c>
      <c r="X76" s="85">
        <f t="shared" si="16"/>
        <v>7.1336760925449869E-2</v>
      </c>
      <c r="Y76" s="86">
        <f t="shared" si="16"/>
        <v>7.840772014475271E-2</v>
      </c>
      <c r="Z76" s="85">
        <f t="shared" si="16"/>
        <v>7.9843082958347758E-2</v>
      </c>
      <c r="AA76" s="85">
        <f t="shared" si="16"/>
        <v>5.9635747564591272E-2</v>
      </c>
      <c r="AB76" s="105">
        <f t="shared" si="16"/>
        <v>7.5529063968370322E-2</v>
      </c>
      <c r="AC76" s="106">
        <f t="shared" si="16"/>
        <v>7.0324537750385205E-2</v>
      </c>
      <c r="AD76" s="18"/>
      <c r="AE76" s="18"/>
    </row>
    <row r="77" spans="1:31" s="8" customFormat="1">
      <c r="A77" s="91" t="s">
        <v>22</v>
      </c>
      <c r="B77" s="85">
        <f>B13/B31</f>
        <v>7.2699471782040587E-2</v>
      </c>
      <c r="C77" s="86">
        <f t="shared" ref="C77:AC77" si="17">C13/C31</f>
        <v>8.2096523092890505E-2</v>
      </c>
      <c r="D77" s="85">
        <f t="shared" si="17"/>
        <v>9.2492954137842684E-2</v>
      </c>
      <c r="E77" s="86">
        <f t="shared" si="17"/>
        <v>4.5070928353384811E-2</v>
      </c>
      <c r="F77" s="85">
        <f t="shared" si="17"/>
        <v>9.2042942848121256E-2</v>
      </c>
      <c r="G77" s="86">
        <f t="shared" si="17"/>
        <v>3.0216647662485746E-2</v>
      </c>
      <c r="H77" s="85">
        <f t="shared" si="17"/>
        <v>7.5484246404522407E-2</v>
      </c>
      <c r="I77" s="86">
        <f t="shared" si="17"/>
        <v>6.0117302052785926E-2</v>
      </c>
      <c r="J77" s="85">
        <f t="shared" si="17"/>
        <v>5.8910891089108908E-2</v>
      </c>
      <c r="K77" s="86">
        <f t="shared" si="17"/>
        <v>0.12173396674584323</v>
      </c>
      <c r="L77" s="85">
        <f t="shared" si="17"/>
        <v>3.69757174392936E-2</v>
      </c>
      <c r="M77" s="86">
        <f t="shared" si="17"/>
        <v>0.13174320106999554</v>
      </c>
      <c r="N77" s="85">
        <f t="shared" si="17"/>
        <v>5.9536834427425238E-2</v>
      </c>
      <c r="O77" s="86">
        <f t="shared" si="17"/>
        <v>0.11578837958632159</v>
      </c>
      <c r="P77" s="85">
        <f t="shared" si="17"/>
        <v>6.4851636586111955E-2</v>
      </c>
      <c r="Q77" s="86">
        <f t="shared" si="17"/>
        <v>6.420351302241066E-2</v>
      </c>
      <c r="R77" s="85">
        <f t="shared" si="17"/>
        <v>9.181320265206111E-2</v>
      </c>
      <c r="S77" s="86">
        <f t="shared" si="17"/>
        <v>5.7814376393892607E-2</v>
      </c>
      <c r="T77" s="85">
        <f t="shared" si="17"/>
        <v>5.7958477508650519E-2</v>
      </c>
      <c r="U77" s="86">
        <f t="shared" si="17"/>
        <v>7.8104993597951339E-2</v>
      </c>
      <c r="V77" s="85">
        <f t="shared" si="17"/>
        <v>3.4365661505025812E-2</v>
      </c>
      <c r="W77" s="86">
        <f t="shared" si="17"/>
        <v>0.13587936403868217</v>
      </c>
      <c r="X77" s="85">
        <f t="shared" si="17"/>
        <v>6.1910882604970012E-2</v>
      </c>
      <c r="Y77" s="86">
        <f t="shared" si="17"/>
        <v>6.7551266586248493E-2</v>
      </c>
      <c r="Z77" s="85">
        <f t="shared" si="17"/>
        <v>7.0843429098880806E-2</v>
      </c>
      <c r="AA77" s="85">
        <f t="shared" si="17"/>
        <v>5.5908513341804321E-2</v>
      </c>
      <c r="AB77" s="105">
        <f t="shared" si="17"/>
        <v>6.7681732421616819E-2</v>
      </c>
      <c r="AC77" s="106">
        <f t="shared" si="17"/>
        <v>7.6210997688751919E-2</v>
      </c>
      <c r="AD77" s="18"/>
      <c r="AE77" s="18"/>
    </row>
    <row r="78" spans="1:31" s="8" customFormat="1">
      <c r="A78" s="90" t="s">
        <v>23</v>
      </c>
      <c r="B78" s="85">
        <f>B14/B31</f>
        <v>4.726160689463442E-2</v>
      </c>
      <c r="C78" s="86">
        <f t="shared" ref="C78:AC78" si="18">C14/C31</f>
        <v>5.8951738453554746E-2</v>
      </c>
      <c r="D78" s="85">
        <f t="shared" si="18"/>
        <v>6.2772226492441713E-2</v>
      </c>
      <c r="E78" s="86">
        <f t="shared" si="18"/>
        <v>4.5430059256599029E-2</v>
      </c>
      <c r="F78" s="85">
        <f t="shared" si="18"/>
        <v>6.6940322071360914E-2</v>
      </c>
      <c r="G78" s="86">
        <f t="shared" si="18"/>
        <v>2.6938426453819841E-2</v>
      </c>
      <c r="H78" s="85">
        <f t="shared" si="18"/>
        <v>5.2705960595228196E-2</v>
      </c>
      <c r="I78" s="86">
        <f t="shared" si="18"/>
        <v>4.7246660149885954E-2</v>
      </c>
      <c r="J78" s="85">
        <f t="shared" si="18"/>
        <v>5.6435643564356437E-2</v>
      </c>
      <c r="K78" s="86">
        <f t="shared" si="18"/>
        <v>7.1852731591448935E-2</v>
      </c>
      <c r="L78" s="85">
        <f t="shared" si="18"/>
        <v>2.9801324503311258E-2</v>
      </c>
      <c r="M78" s="86">
        <f t="shared" si="18"/>
        <v>8.8497547926883635E-2</v>
      </c>
      <c r="N78" s="85">
        <f t="shared" si="18"/>
        <v>4.586068563092633E-2</v>
      </c>
      <c r="O78" s="86">
        <f t="shared" si="18"/>
        <v>8.1800228666458794E-2</v>
      </c>
      <c r="P78" s="85">
        <f t="shared" si="18"/>
        <v>6.1027837259100645E-2</v>
      </c>
      <c r="Q78" s="86">
        <f t="shared" si="18"/>
        <v>4.6638400969109629E-2</v>
      </c>
      <c r="R78" s="85">
        <f t="shared" si="18"/>
        <v>8.0426635918132025E-2</v>
      </c>
      <c r="S78" s="86">
        <f t="shared" si="18"/>
        <v>4.5805455481214619E-2</v>
      </c>
      <c r="T78" s="85">
        <f t="shared" si="18"/>
        <v>4.4117647058823532E-2</v>
      </c>
      <c r="U78" s="86">
        <f t="shared" si="18"/>
        <v>4.7375160051216392E-2</v>
      </c>
      <c r="V78" s="85">
        <f t="shared" si="18"/>
        <v>3.5859820700896494E-2</v>
      </c>
      <c r="W78" s="86">
        <f t="shared" si="18"/>
        <v>8.8510080314702505E-2</v>
      </c>
      <c r="X78" s="85">
        <f t="shared" si="18"/>
        <v>4.9914310197086545E-2</v>
      </c>
      <c r="Y78" s="86">
        <f t="shared" si="18"/>
        <v>4.613992762364294E-2</v>
      </c>
      <c r="Z78" s="85">
        <f t="shared" si="18"/>
        <v>6.6458982346832812E-2</v>
      </c>
      <c r="AA78" s="85">
        <f t="shared" si="18"/>
        <v>5.7518000847098689E-2</v>
      </c>
      <c r="AB78" s="105">
        <f t="shared" si="18"/>
        <v>5.4114140819343133E-2</v>
      </c>
      <c r="AC78" s="106">
        <f t="shared" si="18"/>
        <v>5.7805277349768876E-2</v>
      </c>
      <c r="AD78" s="18"/>
      <c r="AE78" s="18"/>
    </row>
    <row r="79" spans="1:31" s="8" customFormat="1">
      <c r="A79" s="91" t="s">
        <v>24</v>
      </c>
      <c r="B79" s="85">
        <f>B15/B31</f>
        <v>4.4759521823742009E-2</v>
      </c>
      <c r="C79" s="86">
        <f t="shared" ref="C79:AC79" si="19">C15/C31</f>
        <v>5.4177477944992218E-2</v>
      </c>
      <c r="D79" s="85">
        <f t="shared" si="19"/>
        <v>5.1755060210094801E-2</v>
      </c>
      <c r="E79" s="86">
        <f t="shared" si="19"/>
        <v>4.6507451966241696E-2</v>
      </c>
      <c r="F79" s="85">
        <f t="shared" si="19"/>
        <v>5.7941269340069469E-2</v>
      </c>
      <c r="G79" s="86">
        <f t="shared" si="19"/>
        <v>3.4207525655644243E-2</v>
      </c>
      <c r="H79" s="85">
        <f t="shared" si="19"/>
        <v>5.2290298445423558E-2</v>
      </c>
      <c r="I79" s="86">
        <f t="shared" si="19"/>
        <v>4.5373085695666338E-2</v>
      </c>
      <c r="J79" s="85">
        <f t="shared" si="19"/>
        <v>3.5148514851485152E-2</v>
      </c>
      <c r="K79" s="86">
        <f t="shared" si="19"/>
        <v>5.0475059382422804E-2</v>
      </c>
      <c r="L79" s="85">
        <f t="shared" si="19"/>
        <v>4.212656364974246E-2</v>
      </c>
      <c r="M79" s="86">
        <f t="shared" si="19"/>
        <v>5.751226036558181E-2</v>
      </c>
      <c r="N79" s="85">
        <f t="shared" si="19"/>
        <v>4.3307804522246536E-2</v>
      </c>
      <c r="O79" s="86">
        <f t="shared" si="19"/>
        <v>5.0202681633925786E-2</v>
      </c>
      <c r="P79" s="85">
        <f t="shared" si="19"/>
        <v>4.8944631385744876E-2</v>
      </c>
      <c r="Q79" s="86">
        <f t="shared" si="19"/>
        <v>4.2600444175247325E-2</v>
      </c>
      <c r="R79" s="85">
        <f t="shared" si="19"/>
        <v>5.8950706255405015E-2</v>
      </c>
      <c r="S79" s="86">
        <f t="shared" si="19"/>
        <v>4.5633899468176357E-2</v>
      </c>
      <c r="T79" s="85">
        <f t="shared" si="19"/>
        <v>4.1522491349480967E-2</v>
      </c>
      <c r="U79" s="86">
        <f t="shared" si="19"/>
        <v>5.5057618437900128E-2</v>
      </c>
      <c r="V79" s="85">
        <f t="shared" si="19"/>
        <v>3.8168975821787555E-2</v>
      </c>
      <c r="W79" s="86">
        <f t="shared" si="19"/>
        <v>6.1301425995738401E-2</v>
      </c>
      <c r="X79" s="85">
        <f t="shared" si="19"/>
        <v>4.4558697514995714E-2</v>
      </c>
      <c r="Y79" s="86">
        <f t="shared" si="19"/>
        <v>4.613992762364294E-2</v>
      </c>
      <c r="Z79" s="85">
        <f t="shared" si="19"/>
        <v>5.4690204222914506E-2</v>
      </c>
      <c r="AA79" s="85">
        <f t="shared" si="19"/>
        <v>5.0148242270224484E-2</v>
      </c>
      <c r="AB79" s="105">
        <f t="shared" si="19"/>
        <v>4.8490019588285485E-2</v>
      </c>
      <c r="AC79" s="106">
        <f t="shared" si="19"/>
        <v>4.8668624807395991E-2</v>
      </c>
      <c r="AD79" s="18"/>
      <c r="AE79" s="18"/>
    </row>
    <row r="80" spans="1:31" s="8" customFormat="1">
      <c r="A80" s="90" t="s">
        <v>25</v>
      </c>
      <c r="B80" s="85">
        <f>B16/B31</f>
        <v>5.0597720322490963E-2</v>
      </c>
      <c r="C80" s="86">
        <f t="shared" ref="C80:AC80" si="20">C16/C31</f>
        <v>5.3139595225739494E-2</v>
      </c>
      <c r="D80" s="85">
        <f t="shared" si="20"/>
        <v>5.2523699718165513E-2</v>
      </c>
      <c r="E80" s="86">
        <f t="shared" si="20"/>
        <v>5.4587897288561678E-2</v>
      </c>
      <c r="F80" s="85">
        <f t="shared" si="20"/>
        <v>4.752131354594253E-2</v>
      </c>
      <c r="G80" s="86">
        <f t="shared" si="20"/>
        <v>3.905359179019384E-2</v>
      </c>
      <c r="H80" s="85">
        <f t="shared" si="20"/>
        <v>4.8216809377338098E-2</v>
      </c>
      <c r="I80" s="86">
        <f t="shared" si="20"/>
        <v>5.4252199413489736E-2</v>
      </c>
      <c r="J80" s="85">
        <f t="shared" si="20"/>
        <v>5.5445544554455446E-2</v>
      </c>
      <c r="K80" s="86">
        <f t="shared" si="20"/>
        <v>3.7410926365795724E-2</v>
      </c>
      <c r="L80" s="85">
        <f t="shared" si="20"/>
        <v>4.0654893303899924E-2</v>
      </c>
      <c r="M80" s="86">
        <f t="shared" si="20"/>
        <v>4.5920641997325012E-2</v>
      </c>
      <c r="N80" s="85">
        <f t="shared" si="20"/>
        <v>4.3946024799416485E-2</v>
      </c>
      <c r="O80" s="86">
        <f t="shared" si="20"/>
        <v>4.1887537677996051E-2</v>
      </c>
      <c r="P80" s="85">
        <f t="shared" si="20"/>
        <v>5.0627103089629859E-2</v>
      </c>
      <c r="Q80" s="86">
        <f t="shared" si="20"/>
        <v>4.0985261457702406E-2</v>
      </c>
      <c r="R80" s="85">
        <f t="shared" si="20"/>
        <v>5.3617757278754681E-2</v>
      </c>
      <c r="S80" s="86">
        <f t="shared" si="20"/>
        <v>4.4433007376908563E-2</v>
      </c>
      <c r="T80" s="85">
        <f t="shared" si="20"/>
        <v>4.5847750865051905E-2</v>
      </c>
      <c r="U80" s="86">
        <f t="shared" si="20"/>
        <v>3.4571062740076826E-2</v>
      </c>
      <c r="V80" s="85">
        <f t="shared" si="20"/>
        <v>4.6047269763651179E-2</v>
      </c>
      <c r="W80" s="86">
        <f t="shared" si="20"/>
        <v>4.3435502376659565E-2</v>
      </c>
      <c r="X80" s="85">
        <f t="shared" si="20"/>
        <v>5.0985432733504712E-2</v>
      </c>
      <c r="Y80" s="86">
        <f t="shared" si="20"/>
        <v>4.1616405307599517E-2</v>
      </c>
      <c r="Z80" s="85">
        <f t="shared" si="20"/>
        <v>5.8151609553478714E-2</v>
      </c>
      <c r="AA80" s="85">
        <f t="shared" si="20"/>
        <v>5.0232952138924182E-2</v>
      </c>
      <c r="AB80" s="105">
        <f t="shared" si="20"/>
        <v>4.9295182243159125E-2</v>
      </c>
      <c r="AC80" s="106">
        <f t="shared" si="20"/>
        <v>4.7103717257318954E-2</v>
      </c>
      <c r="AD80" s="18"/>
      <c r="AE80" s="18"/>
    </row>
    <row r="81" spans="1:31" s="8" customFormat="1">
      <c r="A81" s="91" t="s">
        <v>26</v>
      </c>
      <c r="B81" s="85">
        <f>B17/B31</f>
        <v>4.6705587989991658E-2</v>
      </c>
      <c r="C81" s="86">
        <f t="shared" ref="C81:AC81" si="21">C17/C31</f>
        <v>4.7119875454073687E-2</v>
      </c>
      <c r="D81" s="85">
        <f t="shared" si="21"/>
        <v>4.1506533435818602E-2</v>
      </c>
      <c r="E81" s="86">
        <f t="shared" si="21"/>
        <v>5.7640509965882561E-2</v>
      </c>
      <c r="F81" s="85">
        <f t="shared" si="21"/>
        <v>5.2415535206820338E-2</v>
      </c>
      <c r="G81" s="86">
        <f t="shared" si="21"/>
        <v>4.1904218928164198E-2</v>
      </c>
      <c r="H81" s="85">
        <f t="shared" si="21"/>
        <v>5.8192700972649433E-2</v>
      </c>
      <c r="I81" s="86">
        <f t="shared" si="21"/>
        <v>5.6370153144346694E-2</v>
      </c>
      <c r="J81" s="85">
        <f t="shared" si="21"/>
        <v>3.8118811881188118E-2</v>
      </c>
      <c r="K81" s="86">
        <f t="shared" si="21"/>
        <v>3.5629453681710214E-2</v>
      </c>
      <c r="L81" s="85">
        <f t="shared" si="21"/>
        <v>3.8079470198675497E-2</v>
      </c>
      <c r="M81" s="86">
        <f t="shared" si="21"/>
        <v>5.0824788230049038E-2</v>
      </c>
      <c r="N81" s="85">
        <f t="shared" si="21"/>
        <v>4.8140043763676151E-2</v>
      </c>
      <c r="O81" s="86">
        <f t="shared" si="21"/>
        <v>5.0618438831722276E-2</v>
      </c>
      <c r="P81" s="85">
        <f t="shared" si="21"/>
        <v>5.8121749770572037E-2</v>
      </c>
      <c r="Q81" s="86">
        <f t="shared" si="21"/>
        <v>5.1685846961437514E-2</v>
      </c>
      <c r="R81" s="85">
        <f t="shared" si="21"/>
        <v>5.4194292303257424E-2</v>
      </c>
      <c r="S81" s="86">
        <f t="shared" si="21"/>
        <v>5.078057985932407E-2</v>
      </c>
      <c r="T81" s="85">
        <f t="shared" si="21"/>
        <v>3.7197231833910036E-2</v>
      </c>
      <c r="U81" s="86">
        <f t="shared" si="21"/>
        <v>4.0973111395646605E-2</v>
      </c>
      <c r="V81" s="85">
        <f t="shared" si="21"/>
        <v>3.8712306438467806E-2</v>
      </c>
      <c r="W81" s="86">
        <f t="shared" si="21"/>
        <v>5.9334535322078351E-2</v>
      </c>
      <c r="X81" s="85">
        <f t="shared" si="21"/>
        <v>4.6486718080548411E-2</v>
      </c>
      <c r="Y81" s="86">
        <f t="shared" si="21"/>
        <v>5.066344993968637E-2</v>
      </c>
      <c r="Z81" s="85">
        <f t="shared" si="21"/>
        <v>5.561324564439829E-2</v>
      </c>
      <c r="AA81" s="85">
        <f t="shared" si="21"/>
        <v>5.2096569250317665E-2</v>
      </c>
      <c r="AB81" s="105">
        <f t="shared" si="21"/>
        <v>4.9571581363488881E-2</v>
      </c>
      <c r="AC81" s="106">
        <f t="shared" si="21"/>
        <v>5.134100539291217E-2</v>
      </c>
      <c r="AD81" s="18"/>
      <c r="AE81" s="18"/>
    </row>
    <row r="82" spans="1:31" s="8" customFormat="1">
      <c r="A82" s="90" t="s">
        <v>27</v>
      </c>
      <c r="B82" s="85">
        <f>B18/B31</f>
        <v>4.8095635251598552E-2</v>
      </c>
      <c r="C82" s="86">
        <f t="shared" ref="C82:AC82" si="22">C18/C31</f>
        <v>6.8707836014530357E-2</v>
      </c>
      <c r="D82" s="85">
        <f t="shared" si="22"/>
        <v>4.8168075839098129E-2</v>
      </c>
      <c r="E82" s="86">
        <f t="shared" si="22"/>
        <v>5.8897468127132341E-2</v>
      </c>
      <c r="F82" s="85">
        <f t="shared" si="22"/>
        <v>4.5626776128828546E-2</v>
      </c>
      <c r="G82" s="86">
        <f t="shared" si="22"/>
        <v>3.6915621436716076E-2</v>
      </c>
      <c r="H82" s="85">
        <f t="shared" si="22"/>
        <v>5.5449330783938815E-2</v>
      </c>
      <c r="I82" s="86">
        <f t="shared" si="22"/>
        <v>5.3111762789182143E-2</v>
      </c>
      <c r="J82" s="85">
        <f t="shared" si="22"/>
        <v>4.9504950495049507E-2</v>
      </c>
      <c r="K82" s="86">
        <f t="shared" si="22"/>
        <v>3.0285035629453682E-2</v>
      </c>
      <c r="L82" s="85">
        <f t="shared" si="22"/>
        <v>4.9668874172185427E-2</v>
      </c>
      <c r="M82" s="86">
        <f t="shared" si="22"/>
        <v>4.6812304948729379E-2</v>
      </c>
      <c r="N82" s="85">
        <f t="shared" si="22"/>
        <v>5.6436907366885482E-2</v>
      </c>
      <c r="O82" s="86">
        <f t="shared" si="22"/>
        <v>4.8123895644943356E-2</v>
      </c>
      <c r="P82" s="85">
        <f t="shared" si="22"/>
        <v>5.8427653716732947E-2</v>
      </c>
      <c r="Q82" s="86">
        <f t="shared" si="22"/>
        <v>4.0783363618009286E-2</v>
      </c>
      <c r="R82" s="85">
        <f t="shared" si="22"/>
        <v>5.4050158547131737E-2</v>
      </c>
      <c r="S82" s="86">
        <f t="shared" si="22"/>
        <v>5.4897924172242235E-2</v>
      </c>
      <c r="T82" s="85">
        <f t="shared" si="22"/>
        <v>4.3252595155709339E-2</v>
      </c>
      <c r="U82" s="86">
        <f t="shared" si="22"/>
        <v>4.8655569782330349E-2</v>
      </c>
      <c r="V82" s="85">
        <f t="shared" si="22"/>
        <v>5.311056778049443E-2</v>
      </c>
      <c r="W82" s="86">
        <f t="shared" si="22"/>
        <v>4.8844451729224719E-2</v>
      </c>
      <c r="X82" s="85">
        <f t="shared" si="22"/>
        <v>5.1628106255355612E-2</v>
      </c>
      <c r="Y82" s="86">
        <f t="shared" si="22"/>
        <v>4.4933655006031366E-2</v>
      </c>
      <c r="Z82" s="85">
        <f t="shared" si="22"/>
        <v>6.2651436483212183E-2</v>
      </c>
      <c r="AA82" s="85">
        <f t="shared" si="22"/>
        <v>6.4464210080474371E-2</v>
      </c>
      <c r="AB82" s="105">
        <f t="shared" si="22"/>
        <v>5.3609411990914881E-2</v>
      </c>
      <c r="AC82" s="106">
        <f t="shared" si="22"/>
        <v>5.2881837442218797E-2</v>
      </c>
      <c r="AD82" s="18"/>
      <c r="AE82" s="18"/>
    </row>
    <row r="83" spans="1:31" s="8" customFormat="1">
      <c r="A83" s="91" t="s">
        <v>28</v>
      </c>
      <c r="B83" s="85">
        <f>B19/B31</f>
        <v>5.4211843202668891E-2</v>
      </c>
      <c r="C83" s="86">
        <f t="shared" ref="C83:AC83" si="23">C19/C31</f>
        <v>6.4452516865594181E-2</v>
      </c>
      <c r="D83" s="85">
        <f t="shared" si="23"/>
        <v>4.3043812451960033E-2</v>
      </c>
      <c r="E83" s="86">
        <f t="shared" si="23"/>
        <v>7.1467049739630098E-2</v>
      </c>
      <c r="F83" s="85">
        <f t="shared" si="23"/>
        <v>4.9731607199242182E-2</v>
      </c>
      <c r="G83" s="86">
        <f t="shared" si="23"/>
        <v>6.741733181299886E-2</v>
      </c>
      <c r="H83" s="85">
        <f t="shared" si="23"/>
        <v>6.2016792750852111E-2</v>
      </c>
      <c r="I83" s="86">
        <f t="shared" si="23"/>
        <v>6.3375692407950476E-2</v>
      </c>
      <c r="J83" s="85">
        <f t="shared" si="23"/>
        <v>6.0396039603960394E-2</v>
      </c>
      <c r="K83" s="86">
        <f t="shared" si="23"/>
        <v>3.6817102137767219E-2</v>
      </c>
      <c r="L83" s="85">
        <f t="shared" si="23"/>
        <v>7.2111846946284031E-2</v>
      </c>
      <c r="M83" s="86">
        <f t="shared" si="23"/>
        <v>4.5028979045920639E-2</v>
      </c>
      <c r="N83" s="85">
        <f t="shared" si="23"/>
        <v>6.692195477753464E-2</v>
      </c>
      <c r="O83" s="86">
        <f t="shared" si="23"/>
        <v>4.6980563351003014E-2</v>
      </c>
      <c r="P83" s="85">
        <f t="shared" si="23"/>
        <v>7.3416947078617317E-2</v>
      </c>
      <c r="Q83" s="86">
        <f t="shared" si="23"/>
        <v>5.229154048051686E-2</v>
      </c>
      <c r="R83" s="85">
        <f t="shared" si="23"/>
        <v>5.8662438743153647E-2</v>
      </c>
      <c r="S83" s="86">
        <f t="shared" si="23"/>
        <v>6.1588608680734257E-2</v>
      </c>
      <c r="T83" s="85">
        <f t="shared" si="23"/>
        <v>7.3529411764705885E-2</v>
      </c>
      <c r="U83" s="86">
        <f t="shared" si="23"/>
        <v>3.2010243277848911E-2</v>
      </c>
      <c r="V83" s="85">
        <f t="shared" si="23"/>
        <v>6.1532192339038304E-2</v>
      </c>
      <c r="W83" s="86">
        <f t="shared" si="23"/>
        <v>6.0973610883461725E-2</v>
      </c>
      <c r="X83" s="85">
        <f t="shared" si="23"/>
        <v>6.4910025706940877E-2</v>
      </c>
      <c r="Y83" s="86">
        <f t="shared" si="23"/>
        <v>4.8250904704463207E-2</v>
      </c>
      <c r="Z83" s="85">
        <f t="shared" si="23"/>
        <v>6.7612784123687555E-2</v>
      </c>
      <c r="AA83" s="85">
        <f t="shared" si="23"/>
        <v>5.4468445573909362E-2</v>
      </c>
      <c r="AB83" s="105">
        <f t="shared" si="23"/>
        <v>6.226190619254203E-2</v>
      </c>
      <c r="AC83" s="106">
        <f t="shared" si="23"/>
        <v>5.7829352850539292E-2</v>
      </c>
      <c r="AD83" s="18"/>
      <c r="AE83" s="18"/>
    </row>
    <row r="84" spans="1:31" s="8" customFormat="1">
      <c r="A84" s="90" t="s">
        <v>29</v>
      </c>
      <c r="B84" s="85">
        <f>B20/B31</f>
        <v>6.2691131498470942E-2</v>
      </c>
      <c r="C84" s="86">
        <f t="shared" ref="C84:AC84" si="24">C20/C31</f>
        <v>7.3585884795018167E-2</v>
      </c>
      <c r="D84" s="85">
        <f t="shared" si="24"/>
        <v>5.5342044581091467E-2</v>
      </c>
      <c r="E84" s="86">
        <f t="shared" si="24"/>
        <v>8.5293589513377621E-2</v>
      </c>
      <c r="F84" s="85">
        <f t="shared" si="24"/>
        <v>5.6678244395326809E-2</v>
      </c>
      <c r="G84" s="86">
        <f t="shared" si="24"/>
        <v>0.1031927023945268</v>
      </c>
      <c r="H84" s="85">
        <f t="shared" si="24"/>
        <v>7.3405935655499216E-2</v>
      </c>
      <c r="I84" s="86">
        <f t="shared" si="24"/>
        <v>7.9341805148256755E-2</v>
      </c>
      <c r="J84" s="85">
        <f t="shared" si="24"/>
        <v>0.10495049504950495</v>
      </c>
      <c r="K84" s="86">
        <f t="shared" si="24"/>
        <v>3.147268408551069E-2</v>
      </c>
      <c r="L84" s="85">
        <f t="shared" si="24"/>
        <v>9.7682119205298013E-2</v>
      </c>
      <c r="M84" s="86">
        <f t="shared" si="24"/>
        <v>5.0156041016495762E-2</v>
      </c>
      <c r="N84" s="85">
        <f t="shared" si="24"/>
        <v>8.3150984682713341E-2</v>
      </c>
      <c r="O84" s="86">
        <f t="shared" si="24"/>
        <v>5.9869036482694107E-2</v>
      </c>
      <c r="P84" s="85">
        <f t="shared" si="24"/>
        <v>0.10247782196390333</v>
      </c>
      <c r="Q84" s="86">
        <f t="shared" si="24"/>
        <v>6.8645265495659191E-2</v>
      </c>
      <c r="R84" s="85">
        <f t="shared" si="24"/>
        <v>6.5580859037186509E-2</v>
      </c>
      <c r="S84" s="86">
        <f t="shared" si="24"/>
        <v>7.7371761880253909E-2</v>
      </c>
      <c r="T84" s="85">
        <f t="shared" si="24"/>
        <v>0.14792387543252594</v>
      </c>
      <c r="U84" s="86">
        <f t="shared" si="24"/>
        <v>4.7375160051216392E-2</v>
      </c>
      <c r="V84" s="85">
        <f t="shared" si="24"/>
        <v>7.9733767997826679E-2</v>
      </c>
      <c r="W84" s="86">
        <f t="shared" si="24"/>
        <v>6.4251762006228494E-2</v>
      </c>
      <c r="X84" s="85">
        <f t="shared" si="24"/>
        <v>8.5475578406169664E-2</v>
      </c>
      <c r="Y84" s="86">
        <f t="shared" si="24"/>
        <v>7.6296743063932443E-2</v>
      </c>
      <c r="Z84" s="85">
        <f t="shared" si="24"/>
        <v>7.4189454251759546E-2</v>
      </c>
      <c r="AA84" s="85">
        <f t="shared" si="24"/>
        <v>6.9123252858958067E-2</v>
      </c>
      <c r="AB84" s="105">
        <f t="shared" si="24"/>
        <v>7.7980603992164679E-2</v>
      </c>
      <c r="AC84" s="106">
        <f t="shared" si="24"/>
        <v>7.2527446070878271E-2</v>
      </c>
      <c r="AD84" s="18"/>
      <c r="AE84" s="18"/>
    </row>
    <row r="85" spans="1:31" s="8" customFormat="1">
      <c r="A85" s="91" t="s">
        <v>30</v>
      </c>
      <c r="B85" s="85">
        <f>B21/B31</f>
        <v>7.6591604114539899E-2</v>
      </c>
      <c r="C85" s="86">
        <f t="shared" ref="C85:AC85" si="25">C21/C31</f>
        <v>7.9086663207057609E-2</v>
      </c>
      <c r="D85" s="85">
        <f t="shared" si="25"/>
        <v>5.8416602613374329E-2</v>
      </c>
      <c r="E85" s="86">
        <f t="shared" si="25"/>
        <v>8.367750044891363E-2</v>
      </c>
      <c r="F85" s="85">
        <f t="shared" si="25"/>
        <v>6.2046100410483106E-2</v>
      </c>
      <c r="G85" s="86">
        <f t="shared" si="25"/>
        <v>0.12770809578107184</v>
      </c>
      <c r="H85" s="85">
        <f t="shared" si="25"/>
        <v>8.0555324632138992E-2</v>
      </c>
      <c r="I85" s="86">
        <f t="shared" si="25"/>
        <v>9.0990550667970016E-2</v>
      </c>
      <c r="J85" s="85">
        <f t="shared" si="25"/>
        <v>9.1089108910891087E-2</v>
      </c>
      <c r="K85" s="86">
        <f t="shared" si="25"/>
        <v>3.6817102137767219E-2</v>
      </c>
      <c r="L85" s="85">
        <f t="shared" si="25"/>
        <v>8.0022075055187644E-2</v>
      </c>
      <c r="M85" s="86">
        <f t="shared" si="25"/>
        <v>3.8341506910387874E-2</v>
      </c>
      <c r="N85" s="85">
        <f t="shared" si="25"/>
        <v>7.5127644055433984E-2</v>
      </c>
      <c r="O85" s="86">
        <f t="shared" si="25"/>
        <v>6.3091154765616886E-2</v>
      </c>
      <c r="P85" s="85">
        <f t="shared" si="25"/>
        <v>9.421841541755889E-2</v>
      </c>
      <c r="Q85" s="86">
        <f t="shared" si="25"/>
        <v>8.2778114274177264E-2</v>
      </c>
      <c r="R85" s="85">
        <f t="shared" si="25"/>
        <v>6.8607667915825885E-2</v>
      </c>
      <c r="S85" s="86">
        <f t="shared" si="25"/>
        <v>8.4234002401784178E-2</v>
      </c>
      <c r="T85" s="85">
        <f t="shared" si="25"/>
        <v>0.14100346020761245</v>
      </c>
      <c r="U85" s="86">
        <f t="shared" si="25"/>
        <v>3.4571062740076826E-2</v>
      </c>
      <c r="V85" s="85">
        <f t="shared" si="25"/>
        <v>9.1279543602281993E-2</v>
      </c>
      <c r="W85" s="86">
        <f t="shared" si="25"/>
        <v>6.5890837567611868E-2</v>
      </c>
      <c r="X85" s="85">
        <f t="shared" si="25"/>
        <v>9.0188517566409596E-2</v>
      </c>
      <c r="Y85" s="86">
        <f t="shared" si="25"/>
        <v>7.9010856453558501E-2</v>
      </c>
      <c r="Z85" s="85">
        <f t="shared" si="25"/>
        <v>8.6996653974847127E-2</v>
      </c>
      <c r="AA85" s="85">
        <f t="shared" si="25"/>
        <v>8.2930961457009747E-2</v>
      </c>
      <c r="AB85" s="105">
        <f t="shared" si="25"/>
        <v>8.0348022544554337E-2</v>
      </c>
      <c r="AC85" s="106">
        <f t="shared" si="25"/>
        <v>8.00871533127889E-2</v>
      </c>
      <c r="AD85" s="18"/>
      <c r="AE85" s="18"/>
    </row>
    <row r="86" spans="1:31" s="8" customFormat="1">
      <c r="A86" s="90" t="s">
        <v>31</v>
      </c>
      <c r="B86" s="85">
        <f>B22/B31</f>
        <v>9.7859327217125383E-2</v>
      </c>
      <c r="C86" s="86">
        <f t="shared" ref="C86:AC86" si="26">C22/C31</f>
        <v>7.6491956408925796E-2</v>
      </c>
      <c r="D86" s="85">
        <f t="shared" si="26"/>
        <v>5.2523699718165513E-2</v>
      </c>
      <c r="E86" s="86">
        <f t="shared" si="26"/>
        <v>8.31388040940923E-2</v>
      </c>
      <c r="F86" s="85">
        <f t="shared" si="26"/>
        <v>4.3258604357436059E-2</v>
      </c>
      <c r="G86" s="86">
        <f t="shared" si="26"/>
        <v>0.11915621436716077</v>
      </c>
      <c r="H86" s="85">
        <f t="shared" si="26"/>
        <v>7.2491478925928998E-2</v>
      </c>
      <c r="I86" s="86">
        <f t="shared" si="26"/>
        <v>9.1560768980123816E-2</v>
      </c>
      <c r="J86" s="85">
        <f t="shared" si="26"/>
        <v>0.11089108910891089</v>
      </c>
      <c r="K86" s="86">
        <f t="shared" si="26"/>
        <v>4.9287410926365793E-2</v>
      </c>
      <c r="L86" s="85">
        <f t="shared" si="26"/>
        <v>0.12674760853568801</v>
      </c>
      <c r="M86" s="86">
        <f t="shared" si="26"/>
        <v>4.0570664288898793E-2</v>
      </c>
      <c r="N86" s="85">
        <f t="shared" si="26"/>
        <v>9.2359591539022609E-2</v>
      </c>
      <c r="O86" s="86">
        <f t="shared" si="26"/>
        <v>5.5607525205280117E-2</v>
      </c>
      <c r="P86" s="85">
        <f t="shared" si="26"/>
        <v>5.7051085959008874E-2</v>
      </c>
      <c r="Q86" s="86">
        <f t="shared" si="26"/>
        <v>8.8027458106198261E-2</v>
      </c>
      <c r="R86" s="85">
        <f t="shared" si="26"/>
        <v>7.1490343038339579E-2</v>
      </c>
      <c r="S86" s="86">
        <f t="shared" si="26"/>
        <v>8.6292674558243271E-2</v>
      </c>
      <c r="T86" s="85">
        <f t="shared" si="26"/>
        <v>8.4775086505190306E-2</v>
      </c>
      <c r="U86" s="86">
        <f t="shared" si="26"/>
        <v>3.8412291933418691E-2</v>
      </c>
      <c r="V86" s="85">
        <f t="shared" si="26"/>
        <v>0.12822602553653897</v>
      </c>
      <c r="W86" s="86">
        <f t="shared" si="26"/>
        <v>5.5728569087034913E-2</v>
      </c>
      <c r="X86" s="85">
        <f t="shared" si="26"/>
        <v>7.9048843187660672E-2</v>
      </c>
      <c r="Y86" s="86">
        <f t="shared" si="26"/>
        <v>8.4740651387213511E-2</v>
      </c>
      <c r="Z86" s="85">
        <f t="shared" si="26"/>
        <v>6.888196607822776E-2</v>
      </c>
      <c r="AA86" s="85">
        <f t="shared" si="26"/>
        <v>7.4121135112240583E-2</v>
      </c>
      <c r="AB86" s="105">
        <f t="shared" si="26"/>
        <v>8.2415007270498594E-2</v>
      </c>
      <c r="AC86" s="106">
        <f t="shared" si="26"/>
        <v>7.7342546224961478E-2</v>
      </c>
      <c r="AD86" s="18"/>
      <c r="AE86" s="18"/>
    </row>
    <row r="87" spans="1:31" s="8" customFormat="1">
      <c r="A87" s="91" t="s">
        <v>32</v>
      </c>
      <c r="B87" s="85">
        <f>B23/B31</f>
        <v>9.1604114539894352E-2</v>
      </c>
      <c r="C87" s="86">
        <f t="shared" ref="C87:AC87" si="27">C23/C31</f>
        <v>7.9398028022833425E-2</v>
      </c>
      <c r="D87" s="85">
        <f t="shared" si="27"/>
        <v>4.7143223161670508E-2</v>
      </c>
      <c r="E87" s="86">
        <f t="shared" si="27"/>
        <v>8.6909678577841626E-2</v>
      </c>
      <c r="F87" s="85">
        <f t="shared" si="27"/>
        <v>3.6943479633722763E-2</v>
      </c>
      <c r="G87" s="86">
        <f t="shared" si="27"/>
        <v>0.11801596351197263</v>
      </c>
      <c r="H87" s="85">
        <f t="shared" si="27"/>
        <v>7.174328705628065E-2</v>
      </c>
      <c r="I87" s="86">
        <f t="shared" si="27"/>
        <v>9.1072010426849134E-2</v>
      </c>
      <c r="J87" s="85">
        <f t="shared" si="27"/>
        <v>0.10297029702970296</v>
      </c>
      <c r="K87" s="86">
        <f t="shared" si="27"/>
        <v>5.0475059382422804E-2</v>
      </c>
      <c r="L87" s="85">
        <f t="shared" si="27"/>
        <v>8.4621044885945546E-2</v>
      </c>
      <c r="M87" s="86">
        <f t="shared" si="27"/>
        <v>3.3437360677663841E-2</v>
      </c>
      <c r="N87" s="85">
        <f t="shared" si="27"/>
        <v>0.10165937272064186</v>
      </c>
      <c r="O87" s="86">
        <f t="shared" si="27"/>
        <v>5.5919343103627485E-2</v>
      </c>
      <c r="P87" s="85">
        <f t="shared" si="27"/>
        <v>5.9192413582135207E-2</v>
      </c>
      <c r="Q87" s="86">
        <f t="shared" si="27"/>
        <v>9.9131839289319609E-2</v>
      </c>
      <c r="R87" s="85">
        <f t="shared" si="27"/>
        <v>5.9815508792159126E-2</v>
      </c>
      <c r="S87" s="86">
        <f t="shared" si="27"/>
        <v>0.11682964487905301</v>
      </c>
      <c r="T87" s="85">
        <f t="shared" si="27"/>
        <v>5.4498269896193774E-2</v>
      </c>
      <c r="U87" s="86">
        <f t="shared" si="27"/>
        <v>4.2253521126760563E-2</v>
      </c>
      <c r="V87" s="85">
        <f t="shared" si="27"/>
        <v>0.13528932355338225</v>
      </c>
      <c r="W87" s="86">
        <f t="shared" si="27"/>
        <v>4.5894115718734634E-2</v>
      </c>
      <c r="X87" s="85">
        <f t="shared" si="27"/>
        <v>5.6341045415595543E-2</v>
      </c>
      <c r="Y87" s="86">
        <f t="shared" si="27"/>
        <v>8.4740651387213511E-2</v>
      </c>
      <c r="Z87" s="85">
        <f t="shared" si="27"/>
        <v>4.8805815160955349E-2</v>
      </c>
      <c r="AA87" s="85">
        <f t="shared" si="27"/>
        <v>9.0216010165184241E-2</v>
      </c>
      <c r="AB87" s="105">
        <f t="shared" si="27"/>
        <v>7.5348803672503101E-2</v>
      </c>
      <c r="AC87" s="106">
        <f t="shared" si="27"/>
        <v>8.1844664869029277E-2</v>
      </c>
      <c r="AD87" s="18"/>
      <c r="AE87" s="18"/>
    </row>
    <row r="88" spans="1:31" s="8" customFormat="1">
      <c r="A88" s="90" t="s">
        <v>33</v>
      </c>
      <c r="B88" s="85">
        <f>B24/B31</f>
        <v>4.3091465109813737E-2</v>
      </c>
      <c r="C88" s="86">
        <f t="shared" ref="C88:AC88" si="28">C24/C31</f>
        <v>7.0679813181110537E-2</v>
      </c>
      <c r="D88" s="85">
        <f t="shared" si="28"/>
        <v>2.5108890596976685E-2</v>
      </c>
      <c r="E88" s="86">
        <f t="shared" si="28"/>
        <v>7.6494882384629204E-2</v>
      </c>
      <c r="F88" s="85">
        <f t="shared" si="28"/>
        <v>2.1945058414903695E-2</v>
      </c>
      <c r="G88" s="86">
        <f t="shared" si="28"/>
        <v>0.10119726339794755</v>
      </c>
      <c r="H88" s="85">
        <f t="shared" si="28"/>
        <v>2.5854185717848532E-2</v>
      </c>
      <c r="I88" s="86">
        <f t="shared" si="28"/>
        <v>7.0218312153796023E-2</v>
      </c>
      <c r="J88" s="85">
        <f t="shared" si="28"/>
        <v>6.3366336633663367E-2</v>
      </c>
      <c r="K88" s="86">
        <f t="shared" si="28"/>
        <v>5.0475059382422804E-2</v>
      </c>
      <c r="L88" s="85">
        <f t="shared" si="28"/>
        <v>0.13079470198675497</v>
      </c>
      <c r="M88" s="86">
        <f t="shared" si="28"/>
        <v>2.4966562639322336E-2</v>
      </c>
      <c r="N88" s="85">
        <f t="shared" si="28"/>
        <v>6.2545587162655E-2</v>
      </c>
      <c r="O88" s="86">
        <f t="shared" si="28"/>
        <v>4.3342687870283753E-2</v>
      </c>
      <c r="P88" s="85">
        <f t="shared" si="28"/>
        <v>2.3248699908228816E-2</v>
      </c>
      <c r="Q88" s="86">
        <f t="shared" si="28"/>
        <v>6.2992125984251968E-2</v>
      </c>
      <c r="R88" s="85">
        <f t="shared" si="28"/>
        <v>3.0412222542519459E-2</v>
      </c>
      <c r="S88" s="86">
        <f t="shared" si="28"/>
        <v>6.8965517241379309E-2</v>
      </c>
      <c r="T88" s="85">
        <f t="shared" si="28"/>
        <v>3.4602076124567477E-2</v>
      </c>
      <c r="U88" s="86">
        <f t="shared" si="28"/>
        <v>4.6094750320102434E-2</v>
      </c>
      <c r="V88" s="85">
        <f t="shared" si="28"/>
        <v>0.10853029068187993</v>
      </c>
      <c r="W88" s="86">
        <f t="shared" si="28"/>
        <v>3.4912309457465991E-2</v>
      </c>
      <c r="X88" s="85">
        <f t="shared" si="28"/>
        <v>2.5492716366752356E-2</v>
      </c>
      <c r="Y88" s="86">
        <f t="shared" si="28"/>
        <v>4.2521109770808203E-2</v>
      </c>
      <c r="Z88" s="85">
        <f t="shared" si="28"/>
        <v>3.2998730818045462E-2</v>
      </c>
      <c r="AA88" s="85">
        <f t="shared" si="28"/>
        <v>7.8271918678526051E-2</v>
      </c>
      <c r="AB88" s="105">
        <f t="shared" si="28"/>
        <v>4.7949238700683787E-2</v>
      </c>
      <c r="AC88" s="106">
        <f t="shared" si="28"/>
        <v>6.4052869799691839E-2</v>
      </c>
      <c r="AD88" s="18"/>
      <c r="AE88" s="18"/>
    </row>
    <row r="89" spans="1:31" s="8" customFormat="1">
      <c r="A89" s="91" t="s">
        <v>34</v>
      </c>
      <c r="B89" s="85">
        <f>B25/B31</f>
        <v>1.8070614400889631E-3</v>
      </c>
      <c r="C89" s="86">
        <f t="shared" ref="C89:AC89" si="29">C25/C31</f>
        <v>3.6844836533471717E-2</v>
      </c>
      <c r="D89" s="85">
        <f t="shared" si="29"/>
        <v>2.0497053548552396E-3</v>
      </c>
      <c r="E89" s="86">
        <f t="shared" si="29"/>
        <v>4.273657748249237E-2</v>
      </c>
      <c r="F89" s="85">
        <f t="shared" si="29"/>
        <v>2.6839280075781498E-3</v>
      </c>
      <c r="G89" s="86">
        <f t="shared" si="29"/>
        <v>3.0929304446978334E-2</v>
      </c>
      <c r="H89" s="85">
        <f t="shared" si="29"/>
        <v>4.9879457976556652E-3</v>
      </c>
      <c r="I89" s="86">
        <f t="shared" si="29"/>
        <v>1.9224503095470837E-2</v>
      </c>
      <c r="J89" s="85">
        <f t="shared" si="29"/>
        <v>8.9108910891089101E-3</v>
      </c>
      <c r="K89" s="86">
        <f t="shared" si="29"/>
        <v>1.9596199524940617E-2</v>
      </c>
      <c r="L89" s="85">
        <f t="shared" si="29"/>
        <v>3.2560706401766004E-2</v>
      </c>
      <c r="M89" s="86">
        <f t="shared" si="29"/>
        <v>6.0187249219794915E-3</v>
      </c>
      <c r="N89" s="85">
        <f t="shared" si="29"/>
        <v>1.1214442013129104E-2</v>
      </c>
      <c r="O89" s="86">
        <f t="shared" si="29"/>
        <v>1.3512108928385823E-2</v>
      </c>
      <c r="P89" s="85">
        <f t="shared" si="29"/>
        <v>9.4830223309880692E-3</v>
      </c>
      <c r="Q89" s="86">
        <f t="shared" si="29"/>
        <v>1.6353725015142338E-2</v>
      </c>
      <c r="R89" s="85">
        <f t="shared" si="29"/>
        <v>9.3686941481695013E-3</v>
      </c>
      <c r="S89" s="86">
        <f t="shared" si="29"/>
        <v>2.6076513981815062E-2</v>
      </c>
      <c r="T89" s="85">
        <f t="shared" si="29"/>
        <v>1.8166089965397925E-2</v>
      </c>
      <c r="U89" s="86">
        <f t="shared" si="29"/>
        <v>8.9628681177976958E-3</v>
      </c>
      <c r="V89" s="85">
        <f t="shared" si="29"/>
        <v>1.9424069546318937E-2</v>
      </c>
      <c r="W89" s="86">
        <f t="shared" si="29"/>
        <v>9.670545812161941E-3</v>
      </c>
      <c r="X89" s="85">
        <f t="shared" si="29"/>
        <v>7.926306769494431E-3</v>
      </c>
      <c r="Y89" s="86">
        <f t="shared" si="29"/>
        <v>1.9601930036188178E-2</v>
      </c>
      <c r="Z89" s="85">
        <f t="shared" si="29"/>
        <v>1.7076266297450099E-2</v>
      </c>
      <c r="AA89" s="85">
        <f t="shared" si="29"/>
        <v>3.1427361287590001E-2</v>
      </c>
      <c r="AB89" s="105">
        <f t="shared" si="29"/>
        <v>1.0719478927571413E-2</v>
      </c>
      <c r="AC89" s="106">
        <f t="shared" si="29"/>
        <v>2.3726406009244992E-2</v>
      </c>
      <c r="AD89" s="18"/>
      <c r="AE89" s="18"/>
    </row>
    <row r="90" spans="1:31" s="8" customFormat="1">
      <c r="A90" s="90" t="s">
        <v>35</v>
      </c>
      <c r="B90" s="85">
        <f>B26/B31</f>
        <v>0</v>
      </c>
      <c r="C90" s="86">
        <f t="shared" ref="C90:AC90" si="30">C26/C31</f>
        <v>6.7462376751427086E-3</v>
      </c>
      <c r="D90" s="85">
        <f t="shared" si="30"/>
        <v>0</v>
      </c>
      <c r="E90" s="86">
        <f t="shared" si="30"/>
        <v>7.9008798707128746E-3</v>
      </c>
      <c r="F90" s="85">
        <f t="shared" si="30"/>
        <v>0</v>
      </c>
      <c r="G90" s="86">
        <f t="shared" si="30"/>
        <v>1.9954389965792475E-3</v>
      </c>
      <c r="H90" s="85">
        <f t="shared" si="30"/>
        <v>1.6626485992185551E-3</v>
      </c>
      <c r="I90" s="86">
        <f t="shared" si="30"/>
        <v>2.1994134897360706E-3</v>
      </c>
      <c r="J90" s="85">
        <f t="shared" si="30"/>
        <v>1.4851485148514852E-3</v>
      </c>
      <c r="K90" s="86">
        <f t="shared" si="30"/>
        <v>2.9691211401425177E-3</v>
      </c>
      <c r="L90" s="85">
        <f t="shared" si="30"/>
        <v>1.8395879323031641E-3</v>
      </c>
      <c r="M90" s="86">
        <f t="shared" si="30"/>
        <v>2.2291573785109228E-4</v>
      </c>
      <c r="N90" s="85">
        <f t="shared" si="30"/>
        <v>1.0029175784099199E-3</v>
      </c>
      <c r="O90" s="86">
        <f t="shared" si="30"/>
        <v>1.7669680906350692E-3</v>
      </c>
      <c r="P90" s="85">
        <f t="shared" si="30"/>
        <v>7.6475986540226369E-4</v>
      </c>
      <c r="Q90" s="86">
        <f t="shared" si="30"/>
        <v>6.0569351907934583E-4</v>
      </c>
      <c r="R90" s="85">
        <f t="shared" si="30"/>
        <v>1.0089362928797925E-3</v>
      </c>
      <c r="S90" s="86">
        <f t="shared" si="30"/>
        <v>1.887116143420827E-3</v>
      </c>
      <c r="T90" s="85">
        <f t="shared" si="30"/>
        <v>8.6505190311418688E-4</v>
      </c>
      <c r="U90" s="86">
        <f t="shared" si="30"/>
        <v>1.2804097311139564E-3</v>
      </c>
      <c r="V90" s="85">
        <f t="shared" si="30"/>
        <v>1.0866612333604998E-3</v>
      </c>
      <c r="W90" s="86">
        <f t="shared" si="30"/>
        <v>1.6390755613833797E-4</v>
      </c>
      <c r="X90" s="85">
        <f t="shared" si="30"/>
        <v>6.426735218508997E-4</v>
      </c>
      <c r="Y90" s="86">
        <f t="shared" si="30"/>
        <v>9.0470446320868516E-4</v>
      </c>
      <c r="Z90" s="85">
        <f t="shared" si="30"/>
        <v>6.9228106611284187E-4</v>
      </c>
      <c r="AA90" s="85">
        <f t="shared" si="30"/>
        <v>2.5412960609911056E-3</v>
      </c>
      <c r="AB90" s="105">
        <f t="shared" si="30"/>
        <v>8.8928412627834591E-4</v>
      </c>
      <c r="AC90" s="106">
        <f t="shared" si="30"/>
        <v>2.6723805855161788E-3</v>
      </c>
      <c r="AD90" s="18"/>
      <c r="AE90" s="18"/>
    </row>
    <row r="91" spans="1:31" s="8" customFormat="1">
      <c r="A91" s="91" t="s">
        <v>36</v>
      </c>
      <c r="B91" s="85">
        <f>B27/B31</f>
        <v>0</v>
      </c>
      <c r="C91" s="86">
        <f t="shared" ref="C91:AC91" si="31">C27/C31</f>
        <v>2.075765438505449E-4</v>
      </c>
      <c r="D91" s="85">
        <f t="shared" si="31"/>
        <v>0</v>
      </c>
      <c r="E91" s="86">
        <f t="shared" si="31"/>
        <v>1.795654516071108E-4</v>
      </c>
      <c r="F91" s="85">
        <f t="shared" si="31"/>
        <v>0</v>
      </c>
      <c r="G91" s="86">
        <f t="shared" si="31"/>
        <v>1.4253135689851768E-4</v>
      </c>
      <c r="H91" s="85">
        <f t="shared" si="31"/>
        <v>0</v>
      </c>
      <c r="I91" s="86">
        <f t="shared" si="31"/>
        <v>0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0</v>
      </c>
      <c r="AC91" s="106">
        <f t="shared" si="31"/>
        <v>4.8151001540832051E-5</v>
      </c>
      <c r="AD91" s="18"/>
      <c r="AE91" s="18"/>
    </row>
    <row r="92" spans="1:31" s="8" customFormat="1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4" thickBot="1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5" thickTop="1" thickBot="1">
      <c r="A95" s="9" t="s">
        <v>13</v>
      </c>
      <c r="B95" s="81">
        <f>SUM(B71:B94)</f>
        <v>1.0000000000000002</v>
      </c>
      <c r="C95" s="82">
        <f t="shared" ref="C95:AC95" si="35">SUM(C71:C94)</f>
        <v>0.99999999999999989</v>
      </c>
      <c r="D95" s="81">
        <f t="shared" si="35"/>
        <v>0.99999999999999989</v>
      </c>
      <c r="E95" s="82">
        <f t="shared" si="35"/>
        <v>1</v>
      </c>
      <c r="F95" s="81">
        <f t="shared" si="35"/>
        <v>1.0000000000000002</v>
      </c>
      <c r="G95" s="82">
        <f t="shared" si="35"/>
        <v>1</v>
      </c>
      <c r="H95" s="81">
        <f t="shared" si="35"/>
        <v>1</v>
      </c>
      <c r="I95" s="82">
        <f t="shared" si="35"/>
        <v>0.99999999999999989</v>
      </c>
      <c r="J95" s="81">
        <f t="shared" si="35"/>
        <v>1</v>
      </c>
      <c r="K95" s="81">
        <f t="shared" si="35"/>
        <v>1.0000000000000002</v>
      </c>
      <c r="L95" s="81">
        <f t="shared" si="35"/>
        <v>0.99999999999999989</v>
      </c>
      <c r="M95" s="82">
        <f t="shared" si="35"/>
        <v>0.99999999999999967</v>
      </c>
      <c r="N95" s="81">
        <f t="shared" si="35"/>
        <v>1</v>
      </c>
      <c r="O95" s="82">
        <f t="shared" si="35"/>
        <v>0.99999999999999989</v>
      </c>
      <c r="P95" s="81">
        <f t="shared" si="35"/>
        <v>1.0000000000000002</v>
      </c>
      <c r="Q95" s="82">
        <f t="shared" si="35"/>
        <v>1</v>
      </c>
      <c r="R95" s="81">
        <f t="shared" si="35"/>
        <v>0.99999999999999989</v>
      </c>
      <c r="S95" s="82">
        <f t="shared" si="35"/>
        <v>1</v>
      </c>
      <c r="T95" s="81">
        <f t="shared" si="35"/>
        <v>0.99999999999999989</v>
      </c>
      <c r="U95" s="82">
        <f t="shared" si="35"/>
        <v>0.99999999999999989</v>
      </c>
      <c r="V95" s="81">
        <f t="shared" si="35"/>
        <v>1</v>
      </c>
      <c r="W95" s="82">
        <f t="shared" si="35"/>
        <v>1</v>
      </c>
      <c r="X95" s="81">
        <f t="shared" si="35"/>
        <v>1.0000000000000002</v>
      </c>
      <c r="Y95" s="82">
        <f t="shared" si="35"/>
        <v>1.0000000000000002</v>
      </c>
      <c r="Z95" s="81">
        <f t="shared" si="35"/>
        <v>0.99999999999999978</v>
      </c>
      <c r="AA95" s="81">
        <f t="shared" si="35"/>
        <v>0.99999999999999989</v>
      </c>
      <c r="AB95" s="81">
        <f t="shared" si="35"/>
        <v>0.99999999999999989</v>
      </c>
      <c r="AC95" s="83">
        <f t="shared" si="35"/>
        <v>1</v>
      </c>
      <c r="AD95" s="84"/>
    </row>
    <row r="96" spans="1:31" ht="14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topLeftCell="K1" zoomScale="90" zoomScaleNormal="90" zoomScalePageLayoutView="90" workbookViewId="0">
      <selection activeCell="I19" sqref="I19"/>
    </sheetView>
  </sheetViews>
  <sheetFormatPr baseColWidth="10" defaultColWidth="8.83203125" defaultRowHeight="13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2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6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4" thickBot="1"/>
    <row r="5" spans="1:29" ht="15" thickTop="1" thickBot="1">
      <c r="A5" s="303" t="s">
        <v>0</v>
      </c>
      <c r="B5" s="292" t="s">
        <v>1</v>
      </c>
      <c r="C5" s="293"/>
      <c r="D5" s="292" t="s">
        <v>2</v>
      </c>
      <c r="E5" s="293"/>
      <c r="F5" s="292" t="s">
        <v>3</v>
      </c>
      <c r="G5" s="293"/>
      <c r="H5" s="292" t="s">
        <v>4</v>
      </c>
      <c r="I5" s="293"/>
      <c r="J5" s="292" t="s">
        <v>5</v>
      </c>
      <c r="K5" s="293"/>
      <c r="L5" s="292" t="s">
        <v>6</v>
      </c>
      <c r="M5" s="293"/>
      <c r="N5" s="292" t="s">
        <v>7</v>
      </c>
      <c r="O5" s="293"/>
      <c r="P5" s="308" t="s">
        <v>8</v>
      </c>
      <c r="Q5" s="293"/>
      <c r="R5" s="292" t="s">
        <v>9</v>
      </c>
      <c r="S5" s="293"/>
      <c r="T5" s="292" t="s">
        <v>10</v>
      </c>
      <c r="U5" s="293"/>
      <c r="V5" s="292" t="s">
        <v>11</v>
      </c>
      <c r="W5" s="293"/>
      <c r="X5" s="292" t="s">
        <v>12</v>
      </c>
      <c r="Y5" s="293"/>
      <c r="Z5" s="292" t="s">
        <v>40</v>
      </c>
      <c r="AA5" s="293"/>
      <c r="AB5" s="292" t="s">
        <v>41</v>
      </c>
      <c r="AC5" s="293"/>
    </row>
    <row r="6" spans="1:29" ht="15" thickTop="1" thickBot="1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4" thickTop="1">
      <c r="A7" s="93" t="s">
        <v>16</v>
      </c>
      <c r="B7" s="35">
        <f>SUM(Daily!B567,Daily!B784,Daily!B939)</f>
        <v>0</v>
      </c>
      <c r="C7" s="42">
        <f>SUM(Daily!C567,Daily!C784,Daily!C939)</f>
        <v>0</v>
      </c>
      <c r="D7" s="35">
        <f>SUM(Daily!D567,Daily!D784,Daily!D939)</f>
        <v>0</v>
      </c>
      <c r="E7" s="42">
        <f>SUM(Daily!E567,Daily!E784,Daily!E939)</f>
        <v>0</v>
      </c>
      <c r="F7" s="35">
        <f>SUM(Daily!F567,Daily!F784,Daily!F939)</f>
        <v>0</v>
      </c>
      <c r="G7" s="42">
        <f>SUM(Daily!G567,Daily!G784,Daily!G939)</f>
        <v>0</v>
      </c>
      <c r="H7" s="35">
        <f>SUM(Daily!H567,Daily!H784,Daily!H939)</f>
        <v>0</v>
      </c>
      <c r="I7" s="42">
        <f>SUM(Daily!I567,Daily!I784,Daily!I939)</f>
        <v>0</v>
      </c>
      <c r="J7" s="35">
        <f>SUM(Daily!J567,Daily!J784,Daily!J939)</f>
        <v>0</v>
      </c>
      <c r="K7" s="42">
        <f>SUM(Daily!K567,Daily!K784,Daily!K939)</f>
        <v>0</v>
      </c>
      <c r="L7" s="35">
        <f>SUM(Daily!L567,Daily!L784,Daily!L939)</f>
        <v>0</v>
      </c>
      <c r="M7" s="42">
        <f>SUM(Daily!M567,Daily!M784,Daily!M939)</f>
        <v>0</v>
      </c>
      <c r="N7" s="35">
        <f>SUM(Daily!N567,Daily!N784,Daily!N939)</f>
        <v>0</v>
      </c>
      <c r="O7" s="42">
        <f>SUM(Daily!O567,Daily!O784,Daily!O939)</f>
        <v>0</v>
      </c>
      <c r="P7" s="35">
        <f>SUM(Daily!P567,Daily!P784,Daily!P939)</f>
        <v>0</v>
      </c>
      <c r="Q7" s="42">
        <f>SUM(Daily!Q567,Daily!Q784,Daily!Q939)</f>
        <v>0</v>
      </c>
      <c r="R7" s="35">
        <f>SUM(Daily!R567,Daily!R784,Daily!R939)</f>
        <v>0</v>
      </c>
      <c r="S7" s="42">
        <f>SUM(Daily!S567,Daily!S784,Daily!S939)</f>
        <v>0</v>
      </c>
      <c r="T7" s="35">
        <f>SUM(Daily!T567,Daily!T784,Daily!T939)</f>
        <v>0</v>
      </c>
      <c r="U7" s="42">
        <f>SUM(Daily!U567,Daily!U784,Daily!U939)</f>
        <v>0</v>
      </c>
      <c r="V7" s="35">
        <f>SUM(Daily!V567,Daily!V784,Daily!V939)</f>
        <v>0</v>
      </c>
      <c r="W7" s="42">
        <f>SUM(Daily!W567,Daily!W784,Daily!W939)</f>
        <v>0</v>
      </c>
      <c r="X7" s="35">
        <f>SUM(Daily!X567,Daily!X784,Daily!X939)</f>
        <v>0</v>
      </c>
      <c r="Y7" s="42">
        <f>SUM(Daily!Y567,Daily!Y784,Daily!Y939)</f>
        <v>0</v>
      </c>
      <c r="Z7" s="35">
        <f>SUM(Daily!Z567,Daily!Z784,Daily!Z939)</f>
        <v>0</v>
      </c>
      <c r="AA7" s="42">
        <f>SUM(Daily!AA567,Daily!AA784,Daily!AA939)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>
      <c r="A8" s="94" t="s">
        <v>17</v>
      </c>
      <c r="B8" s="3">
        <f>SUM(Daily!B568,Daily!B785,Daily!B940)</f>
        <v>88</v>
      </c>
      <c r="C8" s="32">
        <f>SUM(Daily!C568,Daily!C785,Daily!C940)</f>
        <v>0</v>
      </c>
      <c r="D8" s="3">
        <f>SUM(Daily!D568,Daily!D785,Daily!D940)</f>
        <v>72</v>
      </c>
      <c r="E8" s="32">
        <f>SUM(Daily!E568,Daily!E785,Daily!E940)</f>
        <v>0</v>
      </c>
      <c r="F8" s="3">
        <f>SUM(Daily!F568,Daily!F785,Daily!F940)</f>
        <v>192</v>
      </c>
      <c r="G8" s="32">
        <f>SUM(Daily!G568,Daily!G785,Daily!G940)</f>
        <v>2</v>
      </c>
      <c r="H8" s="3">
        <f>SUM(Daily!H568,Daily!H785,Daily!H940)</f>
        <v>127</v>
      </c>
      <c r="I8" s="32">
        <f>SUM(Daily!I568,Daily!I785,Daily!I940)</f>
        <v>2</v>
      </c>
      <c r="J8" s="3">
        <f>SUM(Daily!J568,Daily!J785,Daily!J940)</f>
        <v>8</v>
      </c>
      <c r="K8" s="32">
        <f>SUM(Daily!K568,Daily!K785,Daily!K940)</f>
        <v>5</v>
      </c>
      <c r="L8" s="3">
        <f>SUM(Daily!L568,Daily!L785,Daily!L940)</f>
        <v>2</v>
      </c>
      <c r="M8" s="32">
        <f>SUM(Daily!M568,Daily!M785,Daily!M940)</f>
        <v>5</v>
      </c>
      <c r="N8" s="3">
        <f>SUM(Daily!N568,Daily!N785,Daily!N940)</f>
        <v>11</v>
      </c>
      <c r="O8" s="32">
        <f>SUM(Daily!O568,Daily!O785,Daily!O940)</f>
        <v>0</v>
      </c>
      <c r="P8" s="3">
        <f>SUM(Daily!P568,Daily!P785,Daily!P940)</f>
        <v>9</v>
      </c>
      <c r="Q8" s="32">
        <f>SUM(Daily!Q568,Daily!Q785,Daily!Q940)</f>
        <v>0</v>
      </c>
      <c r="R8" s="3">
        <f>SUM(Daily!R568,Daily!R785,Daily!R940)</f>
        <v>0</v>
      </c>
      <c r="S8" s="32">
        <f>SUM(Daily!S568,Daily!S785,Daily!S940)</f>
        <v>0</v>
      </c>
      <c r="T8" s="3">
        <f>SUM(Daily!T568,Daily!T785,Daily!T940)</f>
        <v>0</v>
      </c>
      <c r="U8" s="32">
        <f>SUM(Daily!U568,Daily!U785,Daily!U940)</f>
        <v>0</v>
      </c>
      <c r="V8" s="3">
        <f>SUM(Daily!V568,Daily!V785,Daily!V940)</f>
        <v>0</v>
      </c>
      <c r="W8" s="32">
        <f>SUM(Daily!W568,Daily!W785,Daily!W940)</f>
        <v>0</v>
      </c>
      <c r="X8" s="3">
        <f>SUM(Daily!X568,Daily!X785,Daily!X940)</f>
        <v>0</v>
      </c>
      <c r="Y8" s="32">
        <f>SUM(Daily!Y568,Daily!Y785,Daily!Y940)</f>
        <v>0</v>
      </c>
      <c r="Z8" s="3">
        <f>SUM(Daily!Z568,Daily!Z785,Daily!Z940)</f>
        <v>0</v>
      </c>
      <c r="AA8" s="32">
        <f>SUM(Daily!AA568,Daily!AA785,Daily!AA940)</f>
        <v>0</v>
      </c>
      <c r="AB8" s="113">
        <f t="shared" ref="AB8:AC30" si="0">B8+D8+F8+H8+J8+L8+N8+P8+R8+T8+V8+X8+Z8</f>
        <v>509</v>
      </c>
      <c r="AC8" s="19">
        <f t="shared" si="0"/>
        <v>14</v>
      </c>
    </row>
    <row r="9" spans="1:29">
      <c r="A9" s="95" t="s">
        <v>18</v>
      </c>
      <c r="B9" s="3">
        <f>SUM(Daily!B569,Daily!B786,Daily!B941)</f>
        <v>327</v>
      </c>
      <c r="C9" s="32">
        <f>SUM(Daily!C569,Daily!C786,Daily!C941)</f>
        <v>0</v>
      </c>
      <c r="D9" s="3">
        <f>SUM(Daily!D569,Daily!D786,Daily!D941)</f>
        <v>173</v>
      </c>
      <c r="E9" s="32">
        <f>SUM(Daily!E569,Daily!E786,Daily!E941)</f>
        <v>8</v>
      </c>
      <c r="F9" s="3">
        <f>SUM(Daily!F569,Daily!F786,Daily!F941)</f>
        <v>488</v>
      </c>
      <c r="G9" s="32">
        <f>SUM(Daily!G569,Daily!G786,Daily!G941)</f>
        <v>16</v>
      </c>
      <c r="H9" s="3">
        <f>SUM(Daily!H569,Daily!H786,Daily!H941)</f>
        <v>503</v>
      </c>
      <c r="I9" s="32">
        <f>SUM(Daily!I569,Daily!I786,Daily!I941)</f>
        <v>141</v>
      </c>
      <c r="J9" s="3">
        <f>SUM(Daily!J569,Daily!J786,Daily!J941)</f>
        <v>36</v>
      </c>
      <c r="K9" s="32">
        <f>SUM(Daily!K569,Daily!K786,Daily!K941)</f>
        <v>64</v>
      </c>
      <c r="L9" s="3">
        <f>SUM(Daily!L569,Daily!L786,Daily!L941)</f>
        <v>65</v>
      </c>
      <c r="M9" s="32">
        <f>SUM(Daily!M569,Daily!M786,Daily!M941)</f>
        <v>143</v>
      </c>
      <c r="N9" s="3">
        <f>SUM(Daily!N569,Daily!N786,Daily!N941)</f>
        <v>355</v>
      </c>
      <c r="O9" s="32">
        <f>SUM(Daily!O569,Daily!O786,Daily!O941)</f>
        <v>319</v>
      </c>
      <c r="P9" s="3">
        <f>SUM(Daily!P569,Daily!P786,Daily!P941)</f>
        <v>242</v>
      </c>
      <c r="Q9" s="32">
        <f>SUM(Daily!Q569,Daily!Q786,Daily!Q941)</f>
        <v>215</v>
      </c>
      <c r="R9" s="3">
        <f>SUM(Daily!R569,Daily!R786,Daily!R941)</f>
        <v>219</v>
      </c>
      <c r="S9" s="32">
        <f>SUM(Daily!S569,Daily!S786,Daily!S941)</f>
        <v>143</v>
      </c>
      <c r="T9" s="3">
        <f>SUM(Daily!T569,Daily!T786,Daily!T941)</f>
        <v>36</v>
      </c>
      <c r="U9" s="32">
        <f>SUM(Daily!U569,Daily!U786,Daily!U941)</f>
        <v>57</v>
      </c>
      <c r="V9" s="3">
        <f>SUM(Daily!V569,Daily!V786,Daily!V941)</f>
        <v>110</v>
      </c>
      <c r="W9" s="32">
        <f>SUM(Daily!W569,Daily!W786,Daily!W941)</f>
        <v>186</v>
      </c>
      <c r="X9" s="3">
        <f>SUM(Daily!X569,Daily!X786,Daily!X941)</f>
        <v>317</v>
      </c>
      <c r="Y9" s="32">
        <f>SUM(Daily!Y569,Daily!Y786,Daily!Y941)</f>
        <v>139</v>
      </c>
      <c r="Z9" s="3">
        <f>SUM(Daily!Z569,Daily!Z786,Daily!Z941)</f>
        <v>414</v>
      </c>
      <c r="AA9" s="32">
        <f>SUM(Daily!AA569,Daily!AA786,Daily!AA941)</f>
        <v>313</v>
      </c>
      <c r="AB9" s="113">
        <f t="shared" si="0"/>
        <v>3285</v>
      </c>
      <c r="AC9" s="19">
        <f t="shared" si="0"/>
        <v>1744</v>
      </c>
    </row>
    <row r="10" spans="1:29">
      <c r="A10" s="94" t="s">
        <v>19</v>
      </c>
      <c r="B10" s="3">
        <f>SUM(Daily!B570,Daily!B787,Daily!B942)</f>
        <v>419</v>
      </c>
      <c r="C10" s="32">
        <f>SUM(Daily!C570,Daily!C787,Daily!C942)</f>
        <v>368</v>
      </c>
      <c r="D10" s="3">
        <f>SUM(Daily!D570,Daily!D787,Daily!D942)</f>
        <v>289</v>
      </c>
      <c r="E10" s="32">
        <f>SUM(Daily!E570,Daily!E787,Daily!E942)</f>
        <v>271</v>
      </c>
      <c r="F10" s="3">
        <f>SUM(Daily!F570,Daily!F787,Daily!F942)</f>
        <v>630</v>
      </c>
      <c r="G10" s="32">
        <f>SUM(Daily!G570,Daily!G787,Daily!G942)</f>
        <v>382</v>
      </c>
      <c r="H10" s="3">
        <f>SUM(Daily!H570,Daily!H787,Daily!H942)</f>
        <v>769</v>
      </c>
      <c r="I10" s="32">
        <f>SUM(Daily!I570,Daily!I787,Daily!I942)</f>
        <v>710</v>
      </c>
      <c r="J10" s="3">
        <f>SUM(Daily!J570,Daily!J787,Daily!J942)</f>
        <v>94</v>
      </c>
      <c r="K10" s="32">
        <f>SUM(Daily!K570,Daily!K787,Daily!K942)</f>
        <v>165</v>
      </c>
      <c r="L10" s="3">
        <f>SUM(Daily!L570,Daily!L787,Daily!L942)</f>
        <v>247</v>
      </c>
      <c r="M10" s="32">
        <f>SUM(Daily!M570,Daily!M787,Daily!M942)</f>
        <v>356</v>
      </c>
      <c r="N10" s="3">
        <f>SUM(Daily!N570,Daily!N787,Daily!N942)</f>
        <v>679</v>
      </c>
      <c r="O10" s="32">
        <f>SUM(Daily!O570,Daily!O787,Daily!O942)</f>
        <v>704</v>
      </c>
      <c r="P10" s="3">
        <f>SUM(Daily!P570,Daily!P787,Daily!P942)</f>
        <v>461</v>
      </c>
      <c r="Q10" s="32">
        <f>SUM(Daily!Q570,Daily!Q787,Daily!Q942)</f>
        <v>343</v>
      </c>
      <c r="R10" s="3">
        <f>SUM(Daily!R570,Daily!R787,Daily!R942)</f>
        <v>459</v>
      </c>
      <c r="S10" s="32">
        <f>SUM(Daily!S570,Daily!S787,Daily!S942)</f>
        <v>294</v>
      </c>
      <c r="T10" s="3">
        <f>SUM(Daily!T570,Daily!T787,Daily!T942)</f>
        <v>61</v>
      </c>
      <c r="U10" s="32">
        <f>SUM(Daily!U570,Daily!U787,Daily!U942)</f>
        <v>104</v>
      </c>
      <c r="V10" s="3">
        <f>SUM(Daily!V570,Daily!V787,Daily!V942)</f>
        <v>313</v>
      </c>
      <c r="W10" s="32">
        <f>SUM(Daily!W570,Daily!W787,Daily!W942)</f>
        <v>378</v>
      </c>
      <c r="X10" s="3">
        <f>SUM(Daily!X570,Daily!X787,Daily!X942)</f>
        <v>349</v>
      </c>
      <c r="Y10" s="32">
        <f>SUM(Daily!Y570,Daily!Y787,Daily!Y942)</f>
        <v>210</v>
      </c>
      <c r="Z10" s="3">
        <f>SUM(Daily!Z570,Daily!Z787,Daily!Z942)</f>
        <v>569</v>
      </c>
      <c r="AA10" s="32">
        <f>SUM(Daily!AA570,Daily!AA787,Daily!AA942)</f>
        <v>614</v>
      </c>
      <c r="AB10" s="113">
        <f t="shared" si="0"/>
        <v>5339</v>
      </c>
      <c r="AC10" s="19">
        <f t="shared" si="0"/>
        <v>4899</v>
      </c>
    </row>
    <row r="11" spans="1:29">
      <c r="A11" s="95" t="s">
        <v>20</v>
      </c>
      <c r="B11" s="3">
        <f>SUM(Daily!B571,Daily!B788,Daily!B943)</f>
        <v>584</v>
      </c>
      <c r="C11" s="32">
        <f>SUM(Daily!C571,Daily!C788,Daily!C943)</f>
        <v>522</v>
      </c>
      <c r="D11" s="3">
        <f>SUM(Daily!D571,Daily!D788,Daily!D943)</f>
        <v>430</v>
      </c>
      <c r="E11" s="32">
        <f>SUM(Daily!E571,Daily!E788,Daily!E943)</f>
        <v>384</v>
      </c>
      <c r="F11" s="3">
        <f>SUM(Daily!F571,Daily!F788,Daily!F943)</f>
        <v>738</v>
      </c>
      <c r="G11" s="32">
        <f>SUM(Daily!G571,Daily!G788,Daily!G943)</f>
        <v>430</v>
      </c>
      <c r="H11" s="3">
        <f>SUM(Daily!H571,Daily!H788,Daily!H943)</f>
        <v>1047</v>
      </c>
      <c r="I11" s="32">
        <f>SUM(Daily!I571,Daily!I788,Daily!I943)</f>
        <v>802</v>
      </c>
      <c r="J11" s="3">
        <f>SUM(Daily!J571,Daily!J788,Daily!J943)</f>
        <v>102</v>
      </c>
      <c r="K11" s="32">
        <f>SUM(Daily!K571,Daily!K788,Daily!K943)</f>
        <v>213</v>
      </c>
      <c r="L11" s="3">
        <f>SUM(Daily!L571,Daily!L788,Daily!L943)</f>
        <v>265</v>
      </c>
      <c r="M11" s="32">
        <f>SUM(Daily!M571,Daily!M788,Daily!M943)</f>
        <v>518</v>
      </c>
      <c r="N11" s="3">
        <f>SUM(Daily!N571,Daily!N788,Daily!N943)</f>
        <v>811</v>
      </c>
      <c r="O11" s="32">
        <f>SUM(Daily!O571,Daily!O788,Daily!O943)</f>
        <v>857</v>
      </c>
      <c r="P11" s="3">
        <f>SUM(Daily!P571,Daily!P788,Daily!P943)</f>
        <v>539</v>
      </c>
      <c r="Q11" s="32">
        <f>SUM(Daily!Q571,Daily!Q788,Daily!Q943)</f>
        <v>331</v>
      </c>
      <c r="R11" s="3">
        <f>SUM(Daily!R571,Daily!R788,Daily!R943)</f>
        <v>554</v>
      </c>
      <c r="S11" s="32">
        <f>SUM(Daily!S571,Daily!S788,Daily!S943)</f>
        <v>363</v>
      </c>
      <c r="T11" s="3">
        <f>SUM(Daily!T571,Daily!T788,Daily!T943)</f>
        <v>98</v>
      </c>
      <c r="U11" s="32">
        <f>SUM(Daily!U571,Daily!U788,Daily!U943)</f>
        <v>76</v>
      </c>
      <c r="V11" s="3">
        <f>SUM(Daily!V571,Daily!V788,Daily!V943)</f>
        <v>380</v>
      </c>
      <c r="W11" s="32">
        <f>SUM(Daily!W571,Daily!W788,Daily!W943)</f>
        <v>415</v>
      </c>
      <c r="X11" s="3">
        <f>SUM(Daily!X571,Daily!X788,Daily!X943)</f>
        <v>461</v>
      </c>
      <c r="Y11" s="32">
        <f>SUM(Daily!Y571,Daily!Y788,Daily!Y943)</f>
        <v>272</v>
      </c>
      <c r="Z11" s="3">
        <f>SUM(Daily!Z571,Daily!Z788,Daily!Z943)</f>
        <v>732</v>
      </c>
      <c r="AA11" s="32">
        <f>SUM(Daily!AA571,Daily!AA788,Daily!AA943)</f>
        <v>638</v>
      </c>
      <c r="AB11" s="113">
        <f t="shared" si="0"/>
        <v>6741</v>
      </c>
      <c r="AC11" s="19">
        <f t="shared" si="0"/>
        <v>5821</v>
      </c>
    </row>
    <row r="12" spans="1:29">
      <c r="A12" s="94" t="s">
        <v>21</v>
      </c>
      <c r="B12" s="3">
        <f>SUM(Daily!B572,Daily!B789,Daily!B944)</f>
        <v>795</v>
      </c>
      <c r="C12" s="32">
        <f>SUM(Daily!C572,Daily!C789,Daily!C944)</f>
        <v>918</v>
      </c>
      <c r="D12" s="3">
        <f>SUM(Daily!D572,Daily!D789,Daily!D944)</f>
        <v>576</v>
      </c>
      <c r="E12" s="32">
        <f>SUM(Daily!E572,Daily!E789,Daily!E944)</f>
        <v>396</v>
      </c>
      <c r="F12" s="3">
        <f>SUM(Daily!F572,Daily!F789,Daily!F944)</f>
        <v>971</v>
      </c>
      <c r="G12" s="32">
        <f>SUM(Daily!G572,Daily!G789,Daily!G944)</f>
        <v>362</v>
      </c>
      <c r="H12" s="3">
        <f>SUM(Daily!H572,Daily!H789,Daily!H944)</f>
        <v>1432</v>
      </c>
      <c r="I12" s="32">
        <f>SUM(Daily!I572,Daily!I789,Daily!I944)</f>
        <v>1022</v>
      </c>
      <c r="J12" s="3">
        <f>SUM(Daily!J572,Daily!J789,Daily!J944)</f>
        <v>181</v>
      </c>
      <c r="K12" s="32">
        <f>SUM(Daily!K572,Daily!K789,Daily!K944)</f>
        <v>214</v>
      </c>
      <c r="L12" s="3">
        <f>SUM(Daily!L572,Daily!L789,Daily!L944)</f>
        <v>237</v>
      </c>
      <c r="M12" s="32">
        <f>SUM(Daily!M572,Daily!M789,Daily!M944)</f>
        <v>701</v>
      </c>
      <c r="N12" s="3">
        <f>SUM(Daily!N572,Daily!N789,Daily!N944)</f>
        <v>913</v>
      </c>
      <c r="O12" s="32">
        <f>SUM(Daily!O572,Daily!O789,Daily!O944)</f>
        <v>1082</v>
      </c>
      <c r="P12" s="3">
        <f>SUM(Daily!P572,Daily!P789,Daily!P944)</f>
        <v>593</v>
      </c>
      <c r="Q12" s="32">
        <f>SUM(Daily!Q572,Daily!Q789,Daily!Q944)</f>
        <v>355</v>
      </c>
      <c r="R12" s="3">
        <f>SUM(Daily!R572,Daily!R789,Daily!R944)</f>
        <v>787</v>
      </c>
      <c r="S12" s="32">
        <f>SUM(Daily!S572,Daily!S789,Daily!S944)</f>
        <v>483</v>
      </c>
      <c r="T12" s="3">
        <f>SUM(Daily!T572,Daily!T789,Daily!T944)</f>
        <v>104</v>
      </c>
      <c r="U12" s="32">
        <f>SUM(Daily!U572,Daily!U789,Daily!U944)</f>
        <v>84</v>
      </c>
      <c r="V12" s="3">
        <f>SUM(Daily!V572,Daily!V789,Daily!V944)</f>
        <v>442</v>
      </c>
      <c r="W12" s="32">
        <f>SUM(Daily!W572,Daily!W789,Daily!W944)</f>
        <v>820</v>
      </c>
      <c r="X12" s="3">
        <f>SUM(Daily!X572,Daily!X789,Daily!X944)</f>
        <v>390</v>
      </c>
      <c r="Y12" s="32">
        <f>SUM(Daily!Y572,Daily!Y789,Daily!Y944)</f>
        <v>356</v>
      </c>
      <c r="Z12" s="3">
        <f>SUM(Daily!Z572,Daily!Z789,Daily!Z944)</f>
        <v>962</v>
      </c>
      <c r="AA12" s="32">
        <f>SUM(Daily!AA572,Daily!AA789,Daily!AA944)</f>
        <v>925</v>
      </c>
      <c r="AB12" s="113">
        <f t="shared" si="0"/>
        <v>8383</v>
      </c>
      <c r="AC12" s="19">
        <f t="shared" si="0"/>
        <v>7718</v>
      </c>
    </row>
    <row r="13" spans="1:29">
      <c r="A13" s="95" t="s">
        <v>22</v>
      </c>
      <c r="B13" s="3">
        <f>SUM(Daily!B573,Daily!B790,Daily!B945)</f>
        <v>765</v>
      </c>
      <c r="C13" s="32">
        <f>SUM(Daily!C573,Daily!C790,Daily!C945)</f>
        <v>1022</v>
      </c>
      <c r="D13" s="3">
        <f>SUM(Daily!D573,Daily!D790,Daily!D945)</f>
        <v>522</v>
      </c>
      <c r="E13" s="32">
        <f>SUM(Daily!E573,Daily!E790,Daily!E945)</f>
        <v>312</v>
      </c>
      <c r="F13" s="3">
        <f>SUM(Daily!F573,Daily!F790,Daily!F945)</f>
        <v>947</v>
      </c>
      <c r="G13" s="32">
        <f>SUM(Daily!G573,Daily!G790,Daily!G945)</f>
        <v>320</v>
      </c>
      <c r="H13" s="3">
        <f>SUM(Daily!H573,Daily!H790,Daily!H945)</f>
        <v>1447</v>
      </c>
      <c r="I13" s="32">
        <f>SUM(Daily!I573,Daily!I790,Daily!I945)</f>
        <v>1048</v>
      </c>
      <c r="J13" s="3">
        <f>SUM(Daily!J573,Daily!J790,Daily!J945)</f>
        <v>173</v>
      </c>
      <c r="K13" s="32">
        <f>SUM(Daily!K573,Daily!K790,Daily!K945)</f>
        <v>279</v>
      </c>
      <c r="L13" s="3">
        <f>SUM(Daily!L573,Daily!L790,Daily!L945)</f>
        <v>200</v>
      </c>
      <c r="M13" s="32">
        <f>SUM(Daily!M573,Daily!M790,Daily!M945)</f>
        <v>866</v>
      </c>
      <c r="N13" s="3">
        <f>SUM(Daily!N573,Daily!N790,Daily!N945)</f>
        <v>833</v>
      </c>
      <c r="O13" s="32">
        <f>SUM(Daily!O573,Daily!O790,Daily!O945)</f>
        <v>1502</v>
      </c>
      <c r="P13" s="3">
        <f>SUM(Daily!P573,Daily!P790,Daily!P945)</f>
        <v>665</v>
      </c>
      <c r="Q13" s="32">
        <f>SUM(Daily!Q573,Daily!Q790,Daily!Q945)</f>
        <v>422</v>
      </c>
      <c r="R13" s="3">
        <f>SUM(Daily!R573,Daily!R790,Daily!R945)</f>
        <v>847</v>
      </c>
      <c r="S13" s="32">
        <f>SUM(Daily!S573,Daily!S790,Daily!S945)</f>
        <v>469</v>
      </c>
      <c r="T13" s="3">
        <f>SUM(Daily!T573,Daily!T790,Daily!T945)</f>
        <v>59</v>
      </c>
      <c r="U13" s="32">
        <f>SUM(Daily!U573,Daily!U790,Daily!U945)</f>
        <v>83</v>
      </c>
      <c r="V13" s="3">
        <f>SUM(Daily!V573,Daily!V790,Daily!V945)</f>
        <v>361</v>
      </c>
      <c r="W13" s="32">
        <f>SUM(Daily!W573,Daily!W790,Daily!W945)</f>
        <v>1081</v>
      </c>
      <c r="X13" s="3">
        <f>SUM(Daily!X573,Daily!X790,Daily!X945)</f>
        <v>400</v>
      </c>
      <c r="Y13" s="32">
        <f>SUM(Daily!Y573,Daily!Y790,Daily!Y945)</f>
        <v>272</v>
      </c>
      <c r="Z13" s="3">
        <f>SUM(Daily!Z573,Daily!Z790,Daily!Z945)</f>
        <v>919</v>
      </c>
      <c r="AA13" s="32">
        <f>SUM(Daily!AA573,Daily!AA790,Daily!AA945)</f>
        <v>938</v>
      </c>
      <c r="AB13" s="113">
        <f t="shared" si="0"/>
        <v>8138</v>
      </c>
      <c r="AC13" s="19">
        <f t="shared" si="0"/>
        <v>8614</v>
      </c>
    </row>
    <row r="14" spans="1:29">
      <c r="A14" s="94" t="s">
        <v>23</v>
      </c>
      <c r="B14" s="3">
        <f>SUM(Daily!B574,Daily!B791,Daily!B946)</f>
        <v>458</v>
      </c>
      <c r="C14" s="32">
        <f>SUM(Daily!C574,Daily!C791,Daily!C946)</f>
        <v>710</v>
      </c>
      <c r="D14" s="3">
        <f>SUM(Daily!D574,Daily!D791,Daily!D946)</f>
        <v>282</v>
      </c>
      <c r="E14" s="32">
        <f>SUM(Daily!E574,Daily!E791,Daily!E946)</f>
        <v>293</v>
      </c>
      <c r="F14" s="3">
        <f>SUM(Daily!F574,Daily!F791,Daily!F946)</f>
        <v>655</v>
      </c>
      <c r="G14" s="32">
        <f>SUM(Daily!G574,Daily!G791,Daily!G946)</f>
        <v>273</v>
      </c>
      <c r="H14" s="3">
        <f>SUM(Daily!H574,Daily!H791,Daily!H946)</f>
        <v>953</v>
      </c>
      <c r="I14" s="32">
        <f>SUM(Daily!I574,Daily!I791,Daily!I946)</f>
        <v>768</v>
      </c>
      <c r="J14" s="3">
        <f>SUM(Daily!J574,Daily!J791,Daily!J946)</f>
        <v>167</v>
      </c>
      <c r="K14" s="32">
        <f>SUM(Daily!K574,Daily!K791,Daily!K946)</f>
        <v>171</v>
      </c>
      <c r="L14" s="3">
        <f>SUM(Daily!L574,Daily!L791,Daily!L946)</f>
        <v>184</v>
      </c>
      <c r="M14" s="32">
        <f>SUM(Daily!M574,Daily!M791,Daily!M946)</f>
        <v>542</v>
      </c>
      <c r="N14" s="3">
        <f>SUM(Daily!N574,Daily!N791,Daily!N946)</f>
        <v>732</v>
      </c>
      <c r="O14" s="32">
        <f>SUM(Daily!O574,Daily!O791,Daily!O946)</f>
        <v>1091</v>
      </c>
      <c r="P14" s="3">
        <f>SUM(Daily!P574,Daily!P791,Daily!P946)</f>
        <v>525</v>
      </c>
      <c r="Q14" s="32">
        <f>SUM(Daily!Q574,Daily!Q791,Daily!Q946)</f>
        <v>294</v>
      </c>
      <c r="R14" s="3">
        <f>SUM(Daily!R574,Daily!R791,Daily!R946)</f>
        <v>711</v>
      </c>
      <c r="S14" s="32">
        <f>SUM(Daily!S574,Daily!S791,Daily!S946)</f>
        <v>424</v>
      </c>
      <c r="T14" s="3">
        <f>SUM(Daily!T574,Daily!T791,Daily!T946)</f>
        <v>54</v>
      </c>
      <c r="U14" s="32">
        <f>SUM(Daily!U574,Daily!U791,Daily!U946)</f>
        <v>64</v>
      </c>
      <c r="V14" s="3">
        <f>SUM(Daily!V574,Daily!V791,Daily!V946)</f>
        <v>333</v>
      </c>
      <c r="W14" s="32">
        <f>SUM(Daily!W574,Daily!W791,Daily!W946)</f>
        <v>789</v>
      </c>
      <c r="X14" s="3">
        <f>SUM(Daily!X574,Daily!X791,Daily!X946)</f>
        <v>307</v>
      </c>
      <c r="Y14" s="32">
        <f>SUM(Daily!Y574,Daily!Y791,Daily!Y946)</f>
        <v>215</v>
      </c>
      <c r="Z14" s="3">
        <f>SUM(Daily!Z574,Daily!Z791,Daily!Z946)</f>
        <v>755</v>
      </c>
      <c r="AA14" s="32">
        <f>SUM(Daily!AA574,Daily!AA791,Daily!AA946)</f>
        <v>885</v>
      </c>
      <c r="AB14" s="113">
        <f t="shared" si="0"/>
        <v>6116</v>
      </c>
      <c r="AC14" s="19">
        <f t="shared" si="0"/>
        <v>6519</v>
      </c>
    </row>
    <row r="15" spans="1:29">
      <c r="A15" s="95" t="s">
        <v>24</v>
      </c>
      <c r="B15" s="3">
        <f>SUM(Daily!B575,Daily!B792,Daily!B947)</f>
        <v>440</v>
      </c>
      <c r="C15" s="32">
        <f>SUM(Daily!C575,Daily!C792,Daily!C947)</f>
        <v>596</v>
      </c>
      <c r="D15" s="3">
        <f>SUM(Daily!D575,Daily!D792,Daily!D947)</f>
        <v>279</v>
      </c>
      <c r="E15" s="32">
        <f>SUM(Daily!E575,Daily!E792,Daily!E947)</f>
        <v>285</v>
      </c>
      <c r="F15" s="3">
        <f>SUM(Daily!F575,Daily!F792,Daily!F947)</f>
        <v>531</v>
      </c>
      <c r="G15" s="32">
        <f>SUM(Daily!G575,Daily!G792,Daily!G947)</f>
        <v>256</v>
      </c>
      <c r="H15" s="3">
        <f>SUM(Daily!H575,Daily!H792,Daily!H947)</f>
        <v>856</v>
      </c>
      <c r="I15" s="32">
        <f>SUM(Daily!I575,Daily!I792,Daily!I947)</f>
        <v>788</v>
      </c>
      <c r="J15" s="3">
        <f>SUM(Daily!J575,Daily!J792,Daily!J947)</f>
        <v>98</v>
      </c>
      <c r="K15" s="32">
        <f>SUM(Daily!K575,Daily!K792,Daily!K947)</f>
        <v>103</v>
      </c>
      <c r="L15" s="3">
        <f>SUM(Daily!L575,Daily!L792,Daily!L947)</f>
        <v>203</v>
      </c>
      <c r="M15" s="32">
        <f>SUM(Daily!M575,Daily!M792,Daily!M947)</f>
        <v>393</v>
      </c>
      <c r="N15" s="3">
        <f>SUM(Daily!N575,Daily!N792,Daily!N947)</f>
        <v>596</v>
      </c>
      <c r="O15" s="32">
        <f>SUM(Daily!O575,Daily!O792,Daily!O947)</f>
        <v>697</v>
      </c>
      <c r="P15" s="3">
        <f>SUM(Daily!P575,Daily!P792,Daily!P947)</f>
        <v>437</v>
      </c>
      <c r="Q15" s="32">
        <f>SUM(Daily!Q575,Daily!Q792,Daily!Q947)</f>
        <v>304</v>
      </c>
      <c r="R15" s="3">
        <f>SUM(Daily!R575,Daily!R792,Daily!R947)</f>
        <v>604</v>
      </c>
      <c r="S15" s="32">
        <f>SUM(Daily!S575,Daily!S792,Daily!S947)</f>
        <v>421</v>
      </c>
      <c r="T15" s="3">
        <f>SUM(Daily!T575,Daily!T792,Daily!T947)</f>
        <v>49</v>
      </c>
      <c r="U15" s="32">
        <f>SUM(Daily!U575,Daily!U792,Daily!U947)</f>
        <v>70</v>
      </c>
      <c r="V15" s="3">
        <f>SUM(Daily!V575,Daily!V792,Daily!V947)</f>
        <v>324</v>
      </c>
      <c r="W15" s="32">
        <f>SUM(Daily!W575,Daily!W792,Daily!W947)</f>
        <v>534</v>
      </c>
      <c r="X15" s="3">
        <f>SUM(Daily!X575,Daily!X792,Daily!X947)</f>
        <v>220</v>
      </c>
      <c r="Y15" s="32">
        <f>SUM(Daily!Y575,Daily!Y792,Daily!Y947)</f>
        <v>194</v>
      </c>
      <c r="Z15" s="3">
        <f>SUM(Daily!Z575,Daily!Z792,Daily!Z947)</f>
        <v>682</v>
      </c>
      <c r="AA15" s="32">
        <f>SUM(Daily!AA575,Daily!AA792,Daily!AA947)</f>
        <v>922</v>
      </c>
      <c r="AB15" s="113">
        <f t="shared" si="0"/>
        <v>5319</v>
      </c>
      <c r="AC15" s="19">
        <f t="shared" si="0"/>
        <v>5563</v>
      </c>
    </row>
    <row r="16" spans="1:29">
      <c r="A16" s="94" t="s">
        <v>25</v>
      </c>
      <c r="B16" s="3">
        <f>SUM(Daily!B576,Daily!B793,Daily!B948)</f>
        <v>424</v>
      </c>
      <c r="C16" s="32">
        <f>SUM(Daily!C576,Daily!C793,Daily!C948)</f>
        <v>664</v>
      </c>
      <c r="D16" s="3">
        <f>SUM(Daily!D576,Daily!D793,Daily!D948)</f>
        <v>269</v>
      </c>
      <c r="E16" s="32">
        <f>SUM(Daily!E576,Daily!E793,Daily!E948)</f>
        <v>384</v>
      </c>
      <c r="F16" s="3">
        <f>SUM(Daily!F576,Daily!F793,Daily!F948)</f>
        <v>448</v>
      </c>
      <c r="G16" s="32">
        <f>SUM(Daily!G576,Daily!G793,Daily!G948)</f>
        <v>319</v>
      </c>
      <c r="H16" s="3">
        <f>SUM(Daily!H576,Daily!H793,Daily!H948)</f>
        <v>851</v>
      </c>
      <c r="I16" s="32">
        <f>SUM(Daily!I576,Daily!I793,Daily!I948)</f>
        <v>821</v>
      </c>
      <c r="J16" s="3">
        <f>SUM(Daily!J576,Daily!J793,Daily!J948)</f>
        <v>110</v>
      </c>
      <c r="K16" s="32">
        <f>SUM(Daily!K576,Daily!K793,Daily!K948)</f>
        <v>107</v>
      </c>
      <c r="L16" s="3">
        <f>SUM(Daily!L576,Daily!L793,Daily!L948)</f>
        <v>210</v>
      </c>
      <c r="M16" s="32">
        <f>SUM(Daily!M576,Daily!M793,Daily!M948)</f>
        <v>294</v>
      </c>
      <c r="N16" s="3">
        <f>SUM(Daily!N576,Daily!N793,Daily!N948)</f>
        <v>559</v>
      </c>
      <c r="O16" s="32">
        <f>SUM(Daily!O576,Daily!O793,Daily!O948)</f>
        <v>607</v>
      </c>
      <c r="P16" s="3">
        <f>SUM(Daily!P576,Daily!P793,Daily!P948)</f>
        <v>403</v>
      </c>
      <c r="Q16" s="32">
        <f>SUM(Daily!Q576,Daily!Q793,Daily!Q948)</f>
        <v>304</v>
      </c>
      <c r="R16" s="3">
        <f>SUM(Daily!R576,Daily!R793,Daily!R948)</f>
        <v>498</v>
      </c>
      <c r="S16" s="32">
        <f>SUM(Daily!S576,Daily!S793,Daily!S948)</f>
        <v>449</v>
      </c>
      <c r="T16" s="3">
        <f>SUM(Daily!T576,Daily!T793,Daily!T948)</f>
        <v>50</v>
      </c>
      <c r="U16" s="32">
        <f>SUM(Daily!U576,Daily!U793,Daily!U948)</f>
        <v>53</v>
      </c>
      <c r="V16" s="3">
        <f>SUM(Daily!V576,Daily!V793,Daily!V948)</f>
        <v>373</v>
      </c>
      <c r="W16" s="32">
        <f>SUM(Daily!W576,Daily!W793,Daily!W948)</f>
        <v>492</v>
      </c>
      <c r="X16" s="3">
        <f>SUM(Daily!X576,Daily!X793,Daily!X948)</f>
        <v>242</v>
      </c>
      <c r="Y16" s="32">
        <f>SUM(Daily!Y576,Daily!Y793,Daily!Y948)</f>
        <v>254</v>
      </c>
      <c r="Z16" s="3">
        <f>SUM(Daily!Z576,Daily!Z793,Daily!Z948)</f>
        <v>748</v>
      </c>
      <c r="AA16" s="32">
        <f>SUM(Daily!AA576,Daily!AA793,Daily!AA948)</f>
        <v>1019</v>
      </c>
      <c r="AB16" s="113">
        <f t="shared" si="0"/>
        <v>5185</v>
      </c>
      <c r="AC16" s="19">
        <f t="shared" si="0"/>
        <v>5767</v>
      </c>
    </row>
    <row r="17" spans="1:29">
      <c r="A17" s="95" t="s">
        <v>26</v>
      </c>
      <c r="B17" s="3">
        <f>SUM(Daily!B577,Daily!B794,Daily!B949)</f>
        <v>512</v>
      </c>
      <c r="C17" s="32">
        <f>SUM(Daily!C577,Daily!C794,Daily!C949)</f>
        <v>660</v>
      </c>
      <c r="D17" s="3">
        <f>SUM(Daily!D577,Daily!D794,Daily!D949)</f>
        <v>230</v>
      </c>
      <c r="E17" s="32">
        <f>SUM(Daily!E577,Daily!E794,Daily!E949)</f>
        <v>353</v>
      </c>
      <c r="F17" s="3">
        <f>SUM(Daily!F577,Daily!F794,Daily!F949)</f>
        <v>480</v>
      </c>
      <c r="G17" s="32">
        <f>SUM(Daily!G577,Daily!G794,Daily!G949)</f>
        <v>270</v>
      </c>
      <c r="H17" s="3">
        <f>SUM(Daily!H577,Daily!H794,Daily!H949)</f>
        <v>925</v>
      </c>
      <c r="I17" s="32">
        <f>SUM(Daily!I577,Daily!I794,Daily!I949)</f>
        <v>763</v>
      </c>
      <c r="J17" s="3">
        <f>SUM(Daily!J577,Daily!J794,Daily!J949)</f>
        <v>103</v>
      </c>
      <c r="K17" s="32">
        <f>SUM(Daily!K577,Daily!K794,Daily!K949)</f>
        <v>98</v>
      </c>
      <c r="L17" s="3">
        <f>SUM(Daily!L577,Daily!L794,Daily!L949)</f>
        <v>249</v>
      </c>
      <c r="M17" s="32">
        <f>SUM(Daily!M577,Daily!M794,Daily!M949)</f>
        <v>311</v>
      </c>
      <c r="N17" s="3">
        <f>SUM(Daily!N577,Daily!N794,Daily!N949)</f>
        <v>600</v>
      </c>
      <c r="O17" s="32">
        <f>SUM(Daily!O577,Daily!O794,Daily!O949)</f>
        <v>560</v>
      </c>
      <c r="P17" s="3">
        <f>SUM(Daily!P577,Daily!P794,Daily!P949)</f>
        <v>407</v>
      </c>
      <c r="Q17" s="32">
        <f>SUM(Daily!Q577,Daily!Q794,Daily!Q949)</f>
        <v>261</v>
      </c>
      <c r="R17" s="3">
        <f>SUM(Daily!R577,Daily!R794,Daily!R949)</f>
        <v>493</v>
      </c>
      <c r="S17" s="32">
        <f>SUM(Daily!S577,Daily!S794,Daily!S949)</f>
        <v>470</v>
      </c>
      <c r="T17" s="3">
        <f>SUM(Daily!T577,Daily!T794,Daily!T949)</f>
        <v>35</v>
      </c>
      <c r="U17" s="32">
        <f>SUM(Daily!U577,Daily!U794,Daily!U949)</f>
        <v>52</v>
      </c>
      <c r="V17" s="3">
        <f>SUM(Daily!V577,Daily!V794,Daily!V949)</f>
        <v>318</v>
      </c>
      <c r="W17" s="32">
        <f>SUM(Daily!W577,Daily!W794,Daily!W949)</f>
        <v>385</v>
      </c>
      <c r="X17" s="3">
        <f>SUM(Daily!X577,Daily!X794,Daily!X949)</f>
        <v>257</v>
      </c>
      <c r="Y17" s="32">
        <f>SUM(Daily!Y577,Daily!Y794,Daily!Y949)</f>
        <v>195</v>
      </c>
      <c r="Z17" s="3">
        <f>SUM(Daily!Z577,Daily!Z794,Daily!Z949)</f>
        <v>720</v>
      </c>
      <c r="AA17" s="32">
        <f>SUM(Daily!AA577,Daily!AA794,Daily!AA949)</f>
        <v>932</v>
      </c>
      <c r="AB17" s="113">
        <f t="shared" si="0"/>
        <v>5329</v>
      </c>
      <c r="AC17" s="19">
        <f t="shared" si="0"/>
        <v>5310</v>
      </c>
    </row>
    <row r="18" spans="1:29">
      <c r="A18" s="94" t="s">
        <v>27</v>
      </c>
      <c r="B18" s="3">
        <f>SUM(Daily!B578,Daily!B795,Daily!B950)</f>
        <v>553</v>
      </c>
      <c r="C18" s="32">
        <f>SUM(Daily!C578,Daily!C795,Daily!C950)</f>
        <v>670</v>
      </c>
      <c r="D18" s="3">
        <f>SUM(Daily!D578,Daily!D795,Daily!D950)</f>
        <v>245</v>
      </c>
      <c r="E18" s="32">
        <f>SUM(Daily!E578,Daily!E795,Daily!E950)</f>
        <v>381</v>
      </c>
      <c r="F18" s="3">
        <f>SUM(Daily!F578,Daily!F795,Daily!F950)</f>
        <v>578</v>
      </c>
      <c r="G18" s="32">
        <f>SUM(Daily!G578,Daily!G795,Daily!G950)</f>
        <v>294</v>
      </c>
      <c r="H18" s="3">
        <f>SUM(Daily!H578,Daily!H795,Daily!H950)</f>
        <v>883</v>
      </c>
      <c r="I18" s="32">
        <f>SUM(Daily!I578,Daily!I795,Daily!I950)</f>
        <v>878</v>
      </c>
      <c r="J18" s="3">
        <f>SUM(Daily!J578,Daily!J795,Daily!J950)</f>
        <v>92</v>
      </c>
      <c r="K18" s="32">
        <f>SUM(Daily!K578,Daily!K795,Daily!K950)</f>
        <v>81</v>
      </c>
      <c r="L18" s="3">
        <f>SUM(Daily!L578,Daily!L795,Daily!L950)</f>
        <v>264</v>
      </c>
      <c r="M18" s="32">
        <f>SUM(Daily!M578,Daily!M795,Daily!M950)</f>
        <v>274</v>
      </c>
      <c r="N18" s="3">
        <f>SUM(Daily!N578,Daily!N795,Daily!N950)</f>
        <v>701</v>
      </c>
      <c r="O18" s="32">
        <f>SUM(Daily!O578,Daily!O795,Daily!O950)</f>
        <v>574</v>
      </c>
      <c r="P18" s="3">
        <f>SUM(Daily!P578,Daily!P795,Daily!P950)</f>
        <v>467</v>
      </c>
      <c r="Q18" s="32">
        <f>SUM(Daily!Q578,Daily!Q795,Daily!Q950)</f>
        <v>324</v>
      </c>
      <c r="R18" s="3">
        <f>SUM(Daily!R578,Daily!R795,Daily!R950)</f>
        <v>438</v>
      </c>
      <c r="S18" s="32">
        <f>SUM(Daily!S578,Daily!S795,Daily!S950)</f>
        <v>432</v>
      </c>
      <c r="T18" s="3">
        <f>SUM(Daily!T578,Daily!T795,Daily!T950)</f>
        <v>57</v>
      </c>
      <c r="U18" s="32">
        <f>SUM(Daily!U578,Daily!U795,Daily!U950)</f>
        <v>60</v>
      </c>
      <c r="V18" s="3">
        <f>SUM(Daily!V578,Daily!V795,Daily!V950)</f>
        <v>415</v>
      </c>
      <c r="W18" s="32">
        <f>SUM(Daily!W578,Daily!W795,Daily!W950)</f>
        <v>432</v>
      </c>
      <c r="X18" s="3">
        <f>SUM(Daily!X578,Daily!X795,Daily!X950)</f>
        <v>274</v>
      </c>
      <c r="Y18" s="32">
        <f>SUM(Daily!Y578,Daily!Y795,Daily!Y950)</f>
        <v>210</v>
      </c>
      <c r="Z18" s="3">
        <f>SUM(Daily!Z578,Daily!Z795,Daily!Z950)</f>
        <v>806</v>
      </c>
      <c r="AA18" s="32">
        <f>SUM(Daily!AA578,Daily!AA795,Daily!AA950)</f>
        <v>887</v>
      </c>
      <c r="AB18" s="113">
        <f t="shared" si="0"/>
        <v>5773</v>
      </c>
      <c r="AC18" s="19">
        <f t="shared" si="0"/>
        <v>5497</v>
      </c>
    </row>
    <row r="19" spans="1:29">
      <c r="A19" s="95" t="s">
        <v>28</v>
      </c>
      <c r="B19" s="3">
        <f>SUM(Daily!B579,Daily!B796,Daily!B951)</f>
        <v>589</v>
      </c>
      <c r="C19" s="32">
        <f>SUM(Daily!C579,Daily!C796,Daily!C951)</f>
        <v>790</v>
      </c>
      <c r="D19" s="3">
        <f>SUM(Daily!D579,Daily!D796,Daily!D951)</f>
        <v>303</v>
      </c>
      <c r="E19" s="32">
        <f>SUM(Daily!E579,Daily!E796,Daily!E951)</f>
        <v>425</v>
      </c>
      <c r="F19" s="3">
        <f>SUM(Daily!F579,Daily!F796,Daily!F951)</f>
        <v>607</v>
      </c>
      <c r="G19" s="32">
        <f>SUM(Daily!G579,Daily!G796,Daily!G951)</f>
        <v>439</v>
      </c>
      <c r="H19" s="3">
        <f>SUM(Daily!H579,Daily!H796,Daily!H951)</f>
        <v>1085</v>
      </c>
      <c r="I19" s="32">
        <f>SUM(Daily!I579,Daily!I796,Daily!I951)</f>
        <v>1001</v>
      </c>
      <c r="J19" s="3">
        <f>SUM(Daily!J579,Daily!J796,Daily!J951)</f>
        <v>135</v>
      </c>
      <c r="K19" s="32">
        <f>SUM(Daily!K579,Daily!K796,Daily!K951)</f>
        <v>71</v>
      </c>
      <c r="L19" s="3">
        <f>SUM(Daily!L579,Daily!L796,Daily!L951)</f>
        <v>363</v>
      </c>
      <c r="M19" s="32">
        <f>SUM(Daily!M579,Daily!M796,Daily!M951)</f>
        <v>271</v>
      </c>
      <c r="N19" s="3">
        <f>SUM(Daily!N579,Daily!N796,Daily!N951)</f>
        <v>663</v>
      </c>
      <c r="O19" s="32">
        <f>SUM(Daily!O579,Daily!O796,Daily!O951)</f>
        <v>649</v>
      </c>
      <c r="P19" s="3">
        <f>SUM(Daily!P579,Daily!P796,Daily!P951)</f>
        <v>519</v>
      </c>
      <c r="Q19" s="32">
        <f>SUM(Daily!Q579,Daily!Q796,Daily!Q951)</f>
        <v>419</v>
      </c>
      <c r="R19" s="3">
        <f>SUM(Daily!R579,Daily!R796,Daily!R951)</f>
        <v>487</v>
      </c>
      <c r="S19" s="32">
        <f>SUM(Daily!S579,Daily!S796,Daily!S951)</f>
        <v>573</v>
      </c>
      <c r="T19" s="3">
        <f>SUM(Daily!T579,Daily!T796,Daily!T951)</f>
        <v>88</v>
      </c>
      <c r="U19" s="32">
        <f>SUM(Daily!U579,Daily!U796,Daily!U951)</f>
        <v>49</v>
      </c>
      <c r="V19" s="3">
        <f>SUM(Daily!V579,Daily!V796,Daily!V951)</f>
        <v>544</v>
      </c>
      <c r="W19" s="32">
        <f>SUM(Daily!W579,Daily!W796,Daily!W951)</f>
        <v>447</v>
      </c>
      <c r="X19" s="3">
        <f>SUM(Daily!X579,Daily!X796,Daily!X951)</f>
        <v>297</v>
      </c>
      <c r="Y19" s="32">
        <f>SUM(Daily!Y579,Daily!Y796,Daily!Y951)</f>
        <v>209</v>
      </c>
      <c r="Z19" s="3">
        <f>SUM(Daily!Z579,Daily!Z796,Daily!Z951)</f>
        <v>851</v>
      </c>
      <c r="AA19" s="32">
        <f>SUM(Daily!AA579,Daily!AA796,Daily!AA951)</f>
        <v>911</v>
      </c>
      <c r="AB19" s="113">
        <f t="shared" si="0"/>
        <v>6531</v>
      </c>
      <c r="AC19" s="19">
        <f t="shared" si="0"/>
        <v>6254</v>
      </c>
    </row>
    <row r="20" spans="1:29">
      <c r="A20" s="94" t="s">
        <v>29</v>
      </c>
      <c r="B20" s="3">
        <f>SUM(Daily!B580,Daily!B797,Daily!B952)</f>
        <v>684</v>
      </c>
      <c r="C20" s="32">
        <f>SUM(Daily!C580,Daily!C797,Daily!C952)</f>
        <v>656</v>
      </c>
      <c r="D20" s="3">
        <f>SUM(Daily!D580,Daily!D797,Daily!D952)</f>
        <v>288</v>
      </c>
      <c r="E20" s="32">
        <f>SUM(Daily!E580,Daily!E797,Daily!E952)</f>
        <v>467</v>
      </c>
      <c r="F20" s="3">
        <f>SUM(Daily!F580,Daily!F797,Daily!F952)</f>
        <v>624</v>
      </c>
      <c r="G20" s="32">
        <f>SUM(Daily!G580,Daily!G797,Daily!G952)</f>
        <v>542</v>
      </c>
      <c r="H20" s="3">
        <f>SUM(Daily!H580,Daily!H797,Daily!H952)</f>
        <v>1081</v>
      </c>
      <c r="I20" s="32">
        <f>SUM(Daily!I580,Daily!I797,Daily!I952)</f>
        <v>1028</v>
      </c>
      <c r="J20" s="3">
        <f>SUM(Daily!J580,Daily!J797,Daily!J952)</f>
        <v>145</v>
      </c>
      <c r="K20" s="32">
        <f>SUM(Daily!K580,Daily!K797,Daily!K952)</f>
        <v>84</v>
      </c>
      <c r="L20" s="3">
        <f>SUM(Daily!L580,Daily!L797,Daily!L952)</f>
        <v>420</v>
      </c>
      <c r="M20" s="32">
        <f>SUM(Daily!M580,Daily!M797,Daily!M952)</f>
        <v>266</v>
      </c>
      <c r="N20" s="3">
        <f>SUM(Daily!N580,Daily!N797,Daily!N952)</f>
        <v>729</v>
      </c>
      <c r="O20" s="32">
        <f>SUM(Daily!O580,Daily!O797,Daily!O952)</f>
        <v>750</v>
      </c>
      <c r="P20" s="3">
        <f>SUM(Daily!P580,Daily!P797,Daily!P952)</f>
        <v>471</v>
      </c>
      <c r="Q20" s="32">
        <f>SUM(Daily!Q580,Daily!Q797,Daily!Q952)</f>
        <v>473</v>
      </c>
      <c r="R20" s="3">
        <f>SUM(Daily!R580,Daily!R797,Daily!R952)</f>
        <v>459</v>
      </c>
      <c r="S20" s="32">
        <f>SUM(Daily!S580,Daily!S797,Daily!S952)</f>
        <v>568</v>
      </c>
      <c r="T20" s="3">
        <f>SUM(Daily!T580,Daily!T797,Daily!T952)</f>
        <v>101</v>
      </c>
      <c r="U20" s="32">
        <f>SUM(Daily!U580,Daily!U797,Daily!U952)</f>
        <v>68</v>
      </c>
      <c r="V20" s="3">
        <f>SUM(Daily!V580,Daily!V797,Daily!V952)</f>
        <v>578</v>
      </c>
      <c r="W20" s="32">
        <f>SUM(Daily!W580,Daily!W797,Daily!W952)</f>
        <v>479</v>
      </c>
      <c r="X20" s="3">
        <f>SUM(Daily!X580,Daily!X797,Daily!X952)</f>
        <v>344</v>
      </c>
      <c r="Y20" s="32">
        <f>SUM(Daily!Y580,Daily!Y797,Daily!Y952)</f>
        <v>299</v>
      </c>
      <c r="Z20" s="3">
        <f>SUM(Daily!Z580,Daily!Z797,Daily!Z952)</f>
        <v>907</v>
      </c>
      <c r="AA20" s="32">
        <f>SUM(Daily!AA580,Daily!AA797,Daily!AA952)</f>
        <v>882</v>
      </c>
      <c r="AB20" s="113">
        <f t="shared" si="0"/>
        <v>6831</v>
      </c>
      <c r="AC20" s="19">
        <f t="shared" si="0"/>
        <v>6562</v>
      </c>
    </row>
    <row r="21" spans="1:29">
      <c r="A21" s="95" t="s">
        <v>30</v>
      </c>
      <c r="B21" s="3">
        <f>SUM(Daily!B581,Daily!B798,Daily!B953)</f>
        <v>793</v>
      </c>
      <c r="C21" s="32">
        <f>SUM(Daily!C581,Daily!C798,Daily!C953)</f>
        <v>755</v>
      </c>
      <c r="D21" s="3">
        <f>SUM(Daily!D581,Daily!D798,Daily!D953)</f>
        <v>297</v>
      </c>
      <c r="E21" s="32">
        <f>SUM(Daily!E581,Daily!E798,Daily!E953)</f>
        <v>470</v>
      </c>
      <c r="F21" s="3">
        <f>SUM(Daily!F581,Daily!F798,Daily!F953)</f>
        <v>657</v>
      </c>
      <c r="G21" s="32">
        <f>SUM(Daily!G581,Daily!G798,Daily!G953)</f>
        <v>652</v>
      </c>
      <c r="H21" s="3">
        <f>SUM(Daily!H581,Daily!H798,Daily!H953)</f>
        <v>1186</v>
      </c>
      <c r="I21" s="32">
        <f>SUM(Daily!I581,Daily!I798,Daily!I953)</f>
        <v>1046</v>
      </c>
      <c r="J21" s="3">
        <f>SUM(Daily!J581,Daily!J798,Daily!J953)</f>
        <v>179</v>
      </c>
      <c r="K21" s="32">
        <f>SUM(Daily!K581,Daily!K798,Daily!K953)</f>
        <v>125</v>
      </c>
      <c r="L21" s="3">
        <f>SUM(Daily!L581,Daily!L798,Daily!L953)</f>
        <v>506</v>
      </c>
      <c r="M21" s="32">
        <f>SUM(Daily!M581,Daily!M798,Daily!M953)</f>
        <v>291</v>
      </c>
      <c r="N21" s="3">
        <f>SUM(Daily!N581,Daily!N798,Daily!N953)</f>
        <v>924</v>
      </c>
      <c r="O21" s="32">
        <f>SUM(Daily!O581,Daily!O798,Daily!O953)</f>
        <v>878</v>
      </c>
      <c r="P21" s="3">
        <f>SUM(Daily!P581,Daily!P798,Daily!P953)</f>
        <v>436</v>
      </c>
      <c r="Q21" s="32">
        <f>SUM(Daily!Q581,Daily!Q798,Daily!Q953)</f>
        <v>659</v>
      </c>
      <c r="R21" s="3">
        <f>SUM(Daily!R581,Daily!R798,Daily!R953)</f>
        <v>504</v>
      </c>
      <c r="S21" s="32">
        <f>SUM(Daily!S581,Daily!S798,Daily!S953)</f>
        <v>693</v>
      </c>
      <c r="T21" s="3">
        <f>SUM(Daily!T581,Daily!T798,Daily!T953)</f>
        <v>80</v>
      </c>
      <c r="U21" s="32">
        <f>SUM(Daily!U581,Daily!U798,Daily!U953)</f>
        <v>69</v>
      </c>
      <c r="V21" s="3">
        <f>SUM(Daily!V581,Daily!V798,Daily!V953)</f>
        <v>640</v>
      </c>
      <c r="W21" s="32">
        <f>SUM(Daily!W581,Daily!W798,Daily!W953)</f>
        <v>463</v>
      </c>
      <c r="X21" s="3">
        <f>SUM(Daily!X581,Daily!X798,Daily!X953)</f>
        <v>396</v>
      </c>
      <c r="Y21" s="32">
        <f>SUM(Daily!Y581,Daily!Y798,Daily!Y953)</f>
        <v>378</v>
      </c>
      <c r="Z21" s="3">
        <f>SUM(Daily!Z581,Daily!Z798,Daily!Z953)</f>
        <v>772</v>
      </c>
      <c r="AA21" s="32">
        <f>SUM(Daily!AA581,Daily!AA798,Daily!AA953)</f>
        <v>1009</v>
      </c>
      <c r="AB21" s="113">
        <f t="shared" si="0"/>
        <v>7370</v>
      </c>
      <c r="AC21" s="19">
        <f t="shared" si="0"/>
        <v>7488</v>
      </c>
    </row>
    <row r="22" spans="1:29">
      <c r="A22" s="94" t="s">
        <v>31</v>
      </c>
      <c r="B22" s="3">
        <f>SUM(Daily!B582,Daily!B799,Daily!B954)</f>
        <v>1066</v>
      </c>
      <c r="C22" s="32">
        <f>SUM(Daily!C582,Daily!C799,Daily!C954)</f>
        <v>770</v>
      </c>
      <c r="D22" s="3">
        <f>SUM(Daily!D582,Daily!D799,Daily!D954)</f>
        <v>273</v>
      </c>
      <c r="E22" s="32">
        <f>SUM(Daily!E582,Daily!E799,Daily!E954)</f>
        <v>463</v>
      </c>
      <c r="F22" s="3">
        <f>SUM(Daily!F582,Daily!F799,Daily!F954)</f>
        <v>533</v>
      </c>
      <c r="G22" s="32">
        <f>SUM(Daily!G582,Daily!G799,Daily!G954)</f>
        <v>835</v>
      </c>
      <c r="H22" s="3">
        <f>SUM(Daily!H582,Daily!H799,Daily!H954)</f>
        <v>1152</v>
      </c>
      <c r="I22" s="32">
        <f>SUM(Daily!I582,Daily!I799,Daily!I954)</f>
        <v>1379</v>
      </c>
      <c r="J22" s="3">
        <f>SUM(Daily!J582,Daily!J799,Daily!J954)</f>
        <v>242</v>
      </c>
      <c r="K22" s="32">
        <f>SUM(Daily!K582,Daily!K799,Daily!K954)</f>
        <v>116</v>
      </c>
      <c r="L22" s="3">
        <f>SUM(Daily!L582,Daily!L799,Daily!L954)</f>
        <v>799</v>
      </c>
      <c r="M22" s="32">
        <f>SUM(Daily!M582,Daily!M799,Daily!M954)</f>
        <v>215</v>
      </c>
      <c r="N22" s="3">
        <f>SUM(Daily!N582,Daily!N799,Daily!N954)</f>
        <v>1166</v>
      </c>
      <c r="O22" s="32">
        <f>SUM(Daily!O582,Daily!O799,Daily!O954)</f>
        <v>791</v>
      </c>
      <c r="P22" s="3">
        <f>SUM(Daily!P582,Daily!P799,Daily!P954)</f>
        <v>392</v>
      </c>
      <c r="Q22" s="32">
        <f>SUM(Daily!Q582,Daily!Q799,Daily!Q954)</f>
        <v>613</v>
      </c>
      <c r="R22" s="3">
        <f>SUM(Daily!R582,Daily!R799,Daily!R954)</f>
        <v>502</v>
      </c>
      <c r="S22" s="32">
        <f>SUM(Daily!S582,Daily!S799,Daily!S954)</f>
        <v>738</v>
      </c>
      <c r="T22" s="3">
        <f>SUM(Daily!T582,Daily!T799,Daily!T954)</f>
        <v>61</v>
      </c>
      <c r="U22" s="32">
        <f>SUM(Daily!U582,Daily!U799,Daily!U954)</f>
        <v>59</v>
      </c>
      <c r="V22" s="3">
        <f>SUM(Daily!V582,Daily!V799,Daily!V954)</f>
        <v>1177</v>
      </c>
      <c r="W22" s="32">
        <f>SUM(Daily!W582,Daily!W799,Daily!W954)</f>
        <v>430</v>
      </c>
      <c r="X22" s="3">
        <f>SUM(Daily!X582,Daily!X799,Daily!X954)</f>
        <v>385</v>
      </c>
      <c r="Y22" s="32">
        <f>SUM(Daily!Y582,Daily!Y799,Daily!Y954)</f>
        <v>381</v>
      </c>
      <c r="Z22" s="3">
        <f>SUM(Daily!Z582,Daily!Z799,Daily!Z954)</f>
        <v>716</v>
      </c>
      <c r="AA22" s="32">
        <f>SUM(Daily!AA582,Daily!AA799,Daily!AA954)</f>
        <v>984</v>
      </c>
      <c r="AB22" s="113">
        <f t="shared" si="0"/>
        <v>8464</v>
      </c>
      <c r="AC22" s="19">
        <f t="shared" si="0"/>
        <v>7774</v>
      </c>
    </row>
    <row r="23" spans="1:29">
      <c r="A23" s="95" t="s">
        <v>32</v>
      </c>
      <c r="B23" s="3">
        <f>SUM(Daily!B583,Daily!B800,Daily!B955)</f>
        <v>976</v>
      </c>
      <c r="C23" s="32">
        <f>SUM(Daily!C583,Daily!C800,Daily!C955)</f>
        <v>1084</v>
      </c>
      <c r="D23" s="3">
        <f>SUM(Daily!D583,Daily!D800,Daily!D955)</f>
        <v>199</v>
      </c>
      <c r="E23" s="32">
        <f>SUM(Daily!E583,Daily!E800,Daily!E955)</f>
        <v>668</v>
      </c>
      <c r="F23" s="3">
        <f>SUM(Daily!F583,Daily!F800,Daily!F955)</f>
        <v>380</v>
      </c>
      <c r="G23" s="32">
        <f>SUM(Daily!G583,Daily!G800,Daily!G955)</f>
        <v>1227</v>
      </c>
      <c r="H23" s="3">
        <f>SUM(Daily!H583,Daily!H800,Daily!H955)</f>
        <v>1295</v>
      </c>
      <c r="I23" s="32">
        <f>SUM(Daily!I583,Daily!I800,Daily!I955)</f>
        <v>1773</v>
      </c>
      <c r="J23" s="3">
        <f>SUM(Daily!J583,Daily!J800,Daily!J955)</f>
        <v>297</v>
      </c>
      <c r="K23" s="32">
        <f>SUM(Daily!K583,Daily!K800,Daily!K955)</f>
        <v>139</v>
      </c>
      <c r="L23" s="3">
        <f>SUM(Daily!L583,Daily!L800,Daily!L955)</f>
        <v>912</v>
      </c>
      <c r="M23" s="32">
        <f>SUM(Daily!M583,Daily!M800,Daily!M955)</f>
        <v>223</v>
      </c>
      <c r="N23" s="3">
        <f>SUM(Daily!N583,Daily!N800,Daily!N955)</f>
        <v>1574</v>
      </c>
      <c r="O23" s="32">
        <f>SUM(Daily!O583,Daily!O800,Daily!O955)</f>
        <v>889</v>
      </c>
      <c r="P23" s="3">
        <f>SUM(Daily!P583,Daily!P800,Daily!P955)</f>
        <v>460</v>
      </c>
      <c r="Q23" s="32">
        <f>SUM(Daily!Q583,Daily!Q800,Daily!Q955)</f>
        <v>718</v>
      </c>
      <c r="R23" s="3">
        <f>SUM(Daily!R583,Daily!R800,Daily!R955)</f>
        <v>436</v>
      </c>
      <c r="S23" s="32">
        <f>SUM(Daily!S583,Daily!S800,Daily!S955)</f>
        <v>892</v>
      </c>
      <c r="T23" s="3">
        <f>SUM(Daily!T583,Daily!T800,Daily!T955)</f>
        <v>85</v>
      </c>
      <c r="U23" s="32">
        <f>SUM(Daily!U583,Daily!U800,Daily!U955)</f>
        <v>57</v>
      </c>
      <c r="V23" s="3">
        <f>SUM(Daily!V583,Daily!V800,Daily!V955)</f>
        <v>1500</v>
      </c>
      <c r="W23" s="32">
        <f>SUM(Daily!W583,Daily!W800,Daily!W955)</f>
        <v>399</v>
      </c>
      <c r="X23" s="3">
        <f>SUM(Daily!X583,Daily!X800,Daily!X955)</f>
        <v>291</v>
      </c>
      <c r="Y23" s="32">
        <f>SUM(Daily!Y583,Daily!Y800,Daily!Y955)</f>
        <v>368</v>
      </c>
      <c r="Z23" s="3">
        <f>SUM(Daily!Z583,Daily!Z800,Daily!Z955)</f>
        <v>549</v>
      </c>
      <c r="AA23" s="32">
        <f>SUM(Daily!AA583,Daily!AA800,Daily!AA955)</f>
        <v>1402</v>
      </c>
      <c r="AB23" s="113">
        <f t="shared" si="0"/>
        <v>8954</v>
      </c>
      <c r="AC23" s="19">
        <f t="shared" si="0"/>
        <v>9839</v>
      </c>
    </row>
    <row r="24" spans="1:29">
      <c r="A24" s="94" t="s">
        <v>33</v>
      </c>
      <c r="B24" s="3">
        <f>SUM(Daily!B584,Daily!B801,Daily!B956)</f>
        <v>489</v>
      </c>
      <c r="C24" s="32">
        <f>SUM(Daily!C584,Daily!C801,Daily!C956)</f>
        <v>644</v>
      </c>
      <c r="D24" s="3">
        <f>SUM(Daily!D584,Daily!D801,Daily!D956)</f>
        <v>155</v>
      </c>
      <c r="E24" s="32">
        <f>SUM(Daily!E584,Daily!E801,Daily!E956)</f>
        <v>543</v>
      </c>
      <c r="F24" s="3">
        <f>SUM(Daily!F584,Daily!F801,Daily!F956)</f>
        <v>207</v>
      </c>
      <c r="G24" s="32">
        <f>SUM(Daily!G584,Daily!G801,Daily!G956)</f>
        <v>654</v>
      </c>
      <c r="H24" s="3">
        <f>SUM(Daily!H584,Daily!H801,Daily!H956)</f>
        <v>487</v>
      </c>
      <c r="I24" s="32">
        <f>SUM(Daily!I584,Daily!I801,Daily!I956)</f>
        <v>1055</v>
      </c>
      <c r="J24" s="3">
        <f>SUM(Daily!J584,Daily!J801,Daily!J956)</f>
        <v>202</v>
      </c>
      <c r="K24" s="32">
        <f>SUM(Daily!K584,Daily!K801,Daily!K956)</f>
        <v>120</v>
      </c>
      <c r="L24" s="3">
        <f>SUM(Daily!L584,Daily!L801,Daily!L956)</f>
        <v>941</v>
      </c>
      <c r="M24" s="32">
        <f>SUM(Daily!M584,Daily!M801,Daily!M956)</f>
        <v>146</v>
      </c>
      <c r="N24" s="3">
        <f>SUM(Daily!N584,Daily!N801,Daily!N956)</f>
        <v>865</v>
      </c>
      <c r="O24" s="32">
        <f>SUM(Daily!O584,Daily!O801,Daily!O956)</f>
        <v>577</v>
      </c>
      <c r="P24" s="3">
        <f>SUM(Daily!P584,Daily!P801,Daily!P956)</f>
        <v>193</v>
      </c>
      <c r="Q24" s="32">
        <f>SUM(Daily!Q584,Daily!Q801,Daily!Q956)</f>
        <v>468</v>
      </c>
      <c r="R24" s="3">
        <f>SUM(Daily!R584,Daily!R801,Daily!R956)</f>
        <v>353</v>
      </c>
      <c r="S24" s="32">
        <f>SUM(Daily!S584,Daily!S801,Daily!S956)</f>
        <v>594</v>
      </c>
      <c r="T24" s="3">
        <f>SUM(Daily!T584,Daily!T801,Daily!T956)</f>
        <v>41</v>
      </c>
      <c r="U24" s="32">
        <f>SUM(Daily!U584,Daily!U801,Daily!U956)</f>
        <v>44</v>
      </c>
      <c r="V24" s="3">
        <f>SUM(Daily!V584,Daily!V801,Daily!V956)</f>
        <v>1192</v>
      </c>
      <c r="W24" s="32">
        <f>SUM(Daily!W584,Daily!W801,Daily!W956)</f>
        <v>283</v>
      </c>
      <c r="X24" s="3">
        <f>SUM(Daily!X584,Daily!X801,Daily!X956)</f>
        <v>157</v>
      </c>
      <c r="Y24" s="32">
        <f>SUM(Daily!Y584,Daily!Y801,Daily!Y956)</f>
        <v>237</v>
      </c>
      <c r="Z24" s="3">
        <f>SUM(Daily!Z584,Daily!Z801,Daily!Z956)</f>
        <v>416</v>
      </c>
      <c r="AA24" s="32">
        <f>SUM(Daily!AA584,Daily!AA801,Daily!AA956)</f>
        <v>1197</v>
      </c>
      <c r="AB24" s="113">
        <f t="shared" si="0"/>
        <v>5698</v>
      </c>
      <c r="AC24" s="19">
        <f t="shared" si="0"/>
        <v>6562</v>
      </c>
    </row>
    <row r="25" spans="1:29">
      <c r="A25" s="95" t="s">
        <v>34</v>
      </c>
      <c r="B25" s="3">
        <f>SUM(Daily!B585,Daily!B802,Daily!B957)</f>
        <v>20</v>
      </c>
      <c r="C25" s="32">
        <f>SUM(Daily!C585,Daily!C802,Daily!C957)</f>
        <v>434</v>
      </c>
      <c r="D25" s="3">
        <f>SUM(Daily!D585,Daily!D802,Daily!D957)</f>
        <v>19</v>
      </c>
      <c r="E25" s="32">
        <f>SUM(Daily!E585,Daily!E802,Daily!E957)</f>
        <v>229</v>
      </c>
      <c r="F25" s="3">
        <f>SUM(Daily!F585,Daily!F802,Daily!F957)</f>
        <v>43</v>
      </c>
      <c r="G25" s="32">
        <f>SUM(Daily!G585,Daily!G802,Daily!G957)</f>
        <v>279</v>
      </c>
      <c r="H25" s="3">
        <f>SUM(Daily!H585,Daily!H802,Daily!H957)</f>
        <v>108</v>
      </c>
      <c r="I25" s="32">
        <f>SUM(Daily!I585,Daily!I802,Daily!I957)</f>
        <v>337</v>
      </c>
      <c r="J25" s="3">
        <f>SUM(Daily!J585,Daily!J802,Daily!J957)</f>
        <v>26</v>
      </c>
      <c r="K25" s="32">
        <f>SUM(Daily!K585,Daily!K802,Daily!K957)</f>
        <v>51</v>
      </c>
      <c r="L25" s="3">
        <f>SUM(Daily!L585,Daily!L802,Daily!L957)</f>
        <v>159</v>
      </c>
      <c r="M25" s="32">
        <f>SUM(Daily!M585,Daily!M802,Daily!M957)</f>
        <v>55</v>
      </c>
      <c r="N25" s="3">
        <f>SUM(Daily!N585,Daily!N802,Daily!N957)</f>
        <v>193</v>
      </c>
      <c r="O25" s="32">
        <f>SUM(Daily!O585,Daily!O802,Daily!O957)</f>
        <v>202</v>
      </c>
      <c r="P25" s="3">
        <f>SUM(Daily!P585,Daily!P802,Daily!P957)</f>
        <v>74</v>
      </c>
      <c r="Q25" s="32">
        <f>SUM(Daily!Q585,Daily!Q802,Daily!Q957)</f>
        <v>188</v>
      </c>
      <c r="R25" s="3">
        <f>SUM(Daily!R585,Daily!R802,Daily!R957)</f>
        <v>83</v>
      </c>
      <c r="S25" s="32">
        <f>SUM(Daily!S585,Daily!S802,Daily!S957)</f>
        <v>260</v>
      </c>
      <c r="T25" s="3">
        <f>SUM(Daily!T585,Daily!T802,Daily!T957)</f>
        <v>32</v>
      </c>
      <c r="U25" s="32">
        <f>SUM(Daily!U585,Daily!U802,Daily!U957)</f>
        <v>10</v>
      </c>
      <c r="V25" s="3">
        <f>SUM(Daily!V585,Daily!V802,Daily!V957)</f>
        <v>234</v>
      </c>
      <c r="W25" s="32">
        <f>SUM(Daily!W585,Daily!W802,Daily!W957)</f>
        <v>85</v>
      </c>
      <c r="X25" s="3">
        <f>SUM(Daily!X585,Daily!X802,Daily!X957)</f>
        <v>58</v>
      </c>
      <c r="Y25" s="32">
        <f>SUM(Daily!Y585,Daily!Y802,Daily!Y957)</f>
        <v>127</v>
      </c>
      <c r="Z25" s="3">
        <f>SUM(Daily!Z585,Daily!Z802,Daily!Z957)</f>
        <v>262</v>
      </c>
      <c r="AA25" s="32">
        <f>SUM(Daily!AA585,Daily!AA802,Daily!AA957)</f>
        <v>640</v>
      </c>
      <c r="AB25" s="113">
        <f>B25+D25+F25+H25+J25+L25+N25+P25+R25+T25+V25+X25+Z25</f>
        <v>1311</v>
      </c>
      <c r="AC25" s="19">
        <f t="shared" si="0"/>
        <v>2897</v>
      </c>
    </row>
    <row r="26" spans="1:29">
      <c r="A26" s="94" t="s">
        <v>35</v>
      </c>
      <c r="B26" s="3">
        <f>SUM(Daily!B586,Daily!B803,Daily!B958)</f>
        <v>0</v>
      </c>
      <c r="C26" s="32">
        <f>SUM(Daily!C586,Daily!C803,Daily!C958)</f>
        <v>80</v>
      </c>
      <c r="D26" s="3">
        <f>SUM(Daily!D586,Daily!D803,Daily!D958)</f>
        <v>0</v>
      </c>
      <c r="E26" s="32">
        <f>SUM(Daily!E586,Daily!E803,Daily!E958)</f>
        <v>52</v>
      </c>
      <c r="F26" s="3">
        <f>SUM(Daily!F586,Daily!F803,Daily!F958)</f>
        <v>2</v>
      </c>
      <c r="G26" s="32">
        <f>SUM(Daily!G586,Daily!G803,Daily!G958)</f>
        <v>29</v>
      </c>
      <c r="H26" s="3">
        <f>SUM(Daily!H586,Daily!H803,Daily!H958)</f>
        <v>15</v>
      </c>
      <c r="I26" s="32">
        <f>SUM(Daily!I586,Daily!I803,Daily!I958)</f>
        <v>52</v>
      </c>
      <c r="J26" s="3">
        <f>SUM(Daily!J586,Daily!J803,Daily!J958)</f>
        <v>8</v>
      </c>
      <c r="K26" s="32">
        <f>SUM(Daily!K586,Daily!K803,Daily!K958)</f>
        <v>5</v>
      </c>
      <c r="L26" s="3">
        <f>SUM(Daily!L586,Daily!L803,Daily!L958)</f>
        <v>13</v>
      </c>
      <c r="M26" s="32">
        <f>SUM(Daily!M586,Daily!M803,Daily!M958)</f>
        <v>7</v>
      </c>
      <c r="N26" s="3">
        <f>SUM(Daily!N586,Daily!N803,Daily!N958)</f>
        <v>13</v>
      </c>
      <c r="O26" s="32">
        <f>SUM(Daily!O586,Daily!O803,Daily!O958)</f>
        <v>26</v>
      </c>
      <c r="P26" s="3">
        <f>SUM(Daily!P586,Daily!P803,Daily!P958)</f>
        <v>9</v>
      </c>
      <c r="Q26" s="32">
        <f>SUM(Daily!Q586,Daily!Q803,Daily!Q958)</f>
        <v>5</v>
      </c>
      <c r="R26" s="3">
        <f>SUM(Daily!R586,Daily!R803,Daily!R958)</f>
        <v>10</v>
      </c>
      <c r="S26" s="32">
        <f>SUM(Daily!S586,Daily!S803,Daily!S958)</f>
        <v>15</v>
      </c>
      <c r="T26" s="3">
        <f>SUM(Daily!T586,Daily!T803,Daily!T958)</f>
        <v>3</v>
      </c>
      <c r="U26" s="32">
        <f>SUM(Daily!U586,Daily!U803,Daily!U958)</f>
        <v>0</v>
      </c>
      <c r="V26" s="3">
        <f>SUM(Daily!V586,Daily!V803,Daily!V958)</f>
        <v>9</v>
      </c>
      <c r="W26" s="32">
        <f>SUM(Daily!W586,Daily!W803,Daily!W958)</f>
        <v>2</v>
      </c>
      <c r="X26" s="3">
        <f>SUM(Daily!X586,Daily!X803,Daily!X958)</f>
        <v>0</v>
      </c>
      <c r="Y26" s="32">
        <f>SUM(Daily!Y586,Daily!Y803,Daily!Y958)</f>
        <v>14</v>
      </c>
      <c r="Z26" s="3">
        <f>SUM(Daily!Z586,Daily!Z803,Daily!Z958)</f>
        <v>5</v>
      </c>
      <c r="AA26" s="32">
        <f>SUM(Daily!AA586,Daily!AA803,Daily!AA958)</f>
        <v>25</v>
      </c>
      <c r="AB26" s="113">
        <f>B26+D26+F26+H26+J26+L26+N26+P26+R26+T26+V26+X26+Z26</f>
        <v>87</v>
      </c>
      <c r="AC26" s="19">
        <f t="shared" si="0"/>
        <v>312</v>
      </c>
    </row>
    <row r="27" spans="1:29">
      <c r="A27" s="95" t="s">
        <v>36</v>
      </c>
      <c r="B27" s="3">
        <f>SUM(Daily!B587,Daily!B804,Daily!B959)</f>
        <v>0</v>
      </c>
      <c r="C27" s="32">
        <f>SUM(Daily!C587,Daily!C804,Daily!C959)</f>
        <v>1</v>
      </c>
      <c r="D27" s="3">
        <f>SUM(Daily!D587,Daily!D804,Daily!D959)</f>
        <v>0</v>
      </c>
      <c r="E27" s="32">
        <f>SUM(Daily!E587,Daily!E804,Daily!E959)</f>
        <v>5</v>
      </c>
      <c r="F27" s="3">
        <f>SUM(Daily!F587,Daily!F804,Daily!F959)</f>
        <v>0</v>
      </c>
      <c r="G27" s="32">
        <f>SUM(Daily!G587,Daily!G804,Daily!G959)</f>
        <v>0</v>
      </c>
      <c r="H27" s="3">
        <f>SUM(Daily!H587,Daily!H804,Daily!H959)</f>
        <v>0</v>
      </c>
      <c r="I27" s="32">
        <f>SUM(Daily!I587,Daily!I804,Daily!I959)</f>
        <v>0</v>
      </c>
      <c r="J27" s="3">
        <f>SUM(Daily!J587,Daily!J804,Daily!J959)</f>
        <v>0</v>
      </c>
      <c r="K27" s="32">
        <f>SUM(Daily!K587,Daily!K804,Daily!K959)</f>
        <v>0</v>
      </c>
      <c r="L27" s="3">
        <f>SUM(Daily!L587,Daily!L804,Daily!L959)</f>
        <v>0</v>
      </c>
      <c r="M27" s="32">
        <f>SUM(Daily!M587,Daily!M804,Daily!M959)</f>
        <v>0</v>
      </c>
      <c r="N27" s="3">
        <f>SUM(Daily!N587,Daily!N804,Daily!N959)</f>
        <v>0</v>
      </c>
      <c r="O27" s="32">
        <f>SUM(Daily!O587,Daily!O804,Daily!O959)</f>
        <v>0</v>
      </c>
      <c r="P27" s="3">
        <f>SUM(Daily!P587,Daily!P804,Daily!P959)</f>
        <v>0</v>
      </c>
      <c r="Q27" s="32">
        <f>SUM(Daily!Q587,Daily!Q804,Daily!Q959)</f>
        <v>0</v>
      </c>
      <c r="R27" s="3">
        <f>SUM(Daily!R587,Daily!R804,Daily!R959)</f>
        <v>0</v>
      </c>
      <c r="S27" s="32">
        <f>SUM(Daily!S587,Daily!S804,Daily!S959)</f>
        <v>0</v>
      </c>
      <c r="T27" s="3">
        <f>SUM(Daily!T587,Daily!T804,Daily!T959)</f>
        <v>0</v>
      </c>
      <c r="U27" s="32">
        <f>SUM(Daily!U587,Daily!U804,Daily!U959)</f>
        <v>0</v>
      </c>
      <c r="V27" s="3">
        <f>SUM(Daily!V587,Daily!V804,Daily!V959)</f>
        <v>0</v>
      </c>
      <c r="W27" s="32">
        <f>SUM(Daily!W587,Daily!W804,Daily!W959)</f>
        <v>0</v>
      </c>
      <c r="X27" s="3">
        <f>SUM(Daily!X587,Daily!X804,Daily!X959)</f>
        <v>0</v>
      </c>
      <c r="Y27" s="32">
        <f>SUM(Daily!Y587,Daily!Y804,Daily!Y959)</f>
        <v>0</v>
      </c>
      <c r="Z27" s="3">
        <f>SUM(Daily!Z587,Daily!Z804,Daily!Z959)</f>
        <v>0</v>
      </c>
      <c r="AA27" s="32">
        <f>SUM(Daily!AA587,Daily!AA804,Daily!AA959)</f>
        <v>0</v>
      </c>
      <c r="AB27" s="113">
        <f t="shared" si="0"/>
        <v>0</v>
      </c>
      <c r="AC27" s="19">
        <f t="shared" si="0"/>
        <v>6</v>
      </c>
    </row>
    <row r="28" spans="1:29">
      <c r="A28" s="94" t="s">
        <v>37</v>
      </c>
      <c r="B28" s="3">
        <f>SUM(Daily!B588,Daily!B805,Daily!B960)</f>
        <v>0</v>
      </c>
      <c r="C28" s="32">
        <f>SUM(Daily!C588,Daily!C805,Daily!C960)</f>
        <v>0</v>
      </c>
      <c r="D28" s="3">
        <f>SUM(Daily!D588,Daily!D805,Daily!D960)</f>
        <v>0</v>
      </c>
      <c r="E28" s="32">
        <f>SUM(Daily!E588,Daily!E805,Daily!E960)</f>
        <v>0</v>
      </c>
      <c r="F28" s="3">
        <f>SUM(Daily!F588,Daily!F805,Daily!F960)</f>
        <v>0</v>
      </c>
      <c r="G28" s="32">
        <f>SUM(Daily!G588,Daily!G805,Daily!G960)</f>
        <v>0</v>
      </c>
      <c r="H28" s="3">
        <f>SUM(Daily!H588,Daily!H805,Daily!H960)</f>
        <v>0</v>
      </c>
      <c r="I28" s="32">
        <f>SUM(Daily!I588,Daily!I805,Daily!I960)</f>
        <v>0</v>
      </c>
      <c r="J28" s="3">
        <f>SUM(Daily!J588,Daily!J805,Daily!J960)</f>
        <v>0</v>
      </c>
      <c r="K28" s="32">
        <f>SUM(Daily!K588,Daily!K805,Daily!K960)</f>
        <v>0</v>
      </c>
      <c r="L28" s="3">
        <f>SUM(Daily!L588,Daily!L805,Daily!L960)</f>
        <v>0</v>
      </c>
      <c r="M28" s="32">
        <f>SUM(Daily!M588,Daily!M805,Daily!M960)</f>
        <v>0</v>
      </c>
      <c r="N28" s="3">
        <f>SUM(Daily!N588,Daily!N805,Daily!N960)</f>
        <v>0</v>
      </c>
      <c r="O28" s="32">
        <f>SUM(Daily!O588,Daily!O805,Daily!O960)</f>
        <v>0</v>
      </c>
      <c r="P28" s="3">
        <f>SUM(Daily!P588,Daily!P805,Daily!P960)</f>
        <v>0</v>
      </c>
      <c r="Q28" s="32">
        <f>SUM(Daily!Q588,Daily!Q805,Daily!Q960)</f>
        <v>0</v>
      </c>
      <c r="R28" s="3">
        <f>SUM(Daily!R588,Daily!R805,Daily!R960)</f>
        <v>0</v>
      </c>
      <c r="S28" s="32">
        <f>SUM(Daily!S588,Daily!S805,Daily!S960)</f>
        <v>0</v>
      </c>
      <c r="T28" s="3">
        <f>SUM(Daily!T588,Daily!T805,Daily!T960)</f>
        <v>0</v>
      </c>
      <c r="U28" s="32">
        <f>SUM(Daily!U588,Daily!U805,Daily!U960)</f>
        <v>0</v>
      </c>
      <c r="V28" s="3">
        <f>SUM(Daily!V588,Daily!V805,Daily!V960)</f>
        <v>0</v>
      </c>
      <c r="W28" s="32">
        <f>SUM(Daily!W588,Daily!W805,Daily!W960)</f>
        <v>0</v>
      </c>
      <c r="X28" s="3">
        <f>SUM(Daily!X588,Daily!X805,Daily!X960)</f>
        <v>0</v>
      </c>
      <c r="Y28" s="32">
        <f>SUM(Daily!Y588,Daily!Y805,Daily!Y960)</f>
        <v>0</v>
      </c>
      <c r="Z28" s="3">
        <f>SUM(Daily!Z588,Daily!Z805,Daily!Z960)</f>
        <v>0</v>
      </c>
      <c r="AA28" s="32">
        <f>SUM(Daily!AA588,Daily!AA805,Daily!AA960)</f>
        <v>0</v>
      </c>
      <c r="AB28" s="113">
        <f t="shared" si="0"/>
        <v>0</v>
      </c>
      <c r="AC28" s="19">
        <f t="shared" si="0"/>
        <v>0</v>
      </c>
    </row>
    <row r="29" spans="1:29">
      <c r="A29" s="95" t="s">
        <v>38</v>
      </c>
      <c r="B29" s="3">
        <f>SUM(Daily!B589,Daily!B806,Daily!B961)</f>
        <v>0</v>
      </c>
      <c r="C29" s="32">
        <f>SUM(Daily!C589,Daily!C806,Daily!C961)</f>
        <v>0</v>
      </c>
      <c r="D29" s="3">
        <f>SUM(Daily!D589,Daily!D806,Daily!D961)</f>
        <v>0</v>
      </c>
      <c r="E29" s="32">
        <f>SUM(Daily!E589,Daily!E806,Daily!E961)</f>
        <v>0</v>
      </c>
      <c r="F29" s="3">
        <f>SUM(Daily!F589,Daily!F806,Daily!F961)</f>
        <v>0</v>
      </c>
      <c r="G29" s="32">
        <f>SUM(Daily!G589,Daily!G806,Daily!G961)</f>
        <v>0</v>
      </c>
      <c r="H29" s="3">
        <f>SUM(Daily!H589,Daily!H806,Daily!H961)</f>
        <v>0</v>
      </c>
      <c r="I29" s="32">
        <f>SUM(Daily!I589,Daily!I806,Daily!I961)</f>
        <v>0</v>
      </c>
      <c r="J29" s="3">
        <f>SUM(Daily!J589,Daily!J806,Daily!J961)</f>
        <v>0</v>
      </c>
      <c r="K29" s="32">
        <f>SUM(Daily!K589,Daily!K806,Daily!K961)</f>
        <v>0</v>
      </c>
      <c r="L29" s="3">
        <f>SUM(Daily!L589,Daily!L806,Daily!L961)</f>
        <v>0</v>
      </c>
      <c r="M29" s="32">
        <f>SUM(Daily!M589,Daily!M806,Daily!M961)</f>
        <v>0</v>
      </c>
      <c r="N29" s="3">
        <f>SUM(Daily!N589,Daily!N806,Daily!N961)</f>
        <v>0</v>
      </c>
      <c r="O29" s="32">
        <f>SUM(Daily!O589,Daily!O806,Daily!O961)</f>
        <v>0</v>
      </c>
      <c r="P29" s="3">
        <f>SUM(Daily!P589,Daily!P806,Daily!P961)</f>
        <v>0</v>
      </c>
      <c r="Q29" s="32">
        <f>SUM(Daily!Q589,Daily!Q806,Daily!Q961)</f>
        <v>0</v>
      </c>
      <c r="R29" s="3">
        <f>SUM(Daily!R589,Daily!R806,Daily!R961)</f>
        <v>0</v>
      </c>
      <c r="S29" s="32">
        <f>SUM(Daily!S589,Daily!S806,Daily!S961)</f>
        <v>0</v>
      </c>
      <c r="T29" s="3">
        <f>SUM(Daily!T589,Daily!T806,Daily!T961)</f>
        <v>0</v>
      </c>
      <c r="U29" s="32">
        <f>SUM(Daily!U589,Daily!U806,Daily!U961)</f>
        <v>0</v>
      </c>
      <c r="V29" s="3">
        <f>SUM(Daily!V589,Daily!V806,Daily!V961)</f>
        <v>0</v>
      </c>
      <c r="W29" s="32">
        <f>SUM(Daily!W589,Daily!W806,Daily!W961)</f>
        <v>0</v>
      </c>
      <c r="X29" s="3">
        <f>SUM(Daily!X589,Daily!X806,Daily!X961)</f>
        <v>0</v>
      </c>
      <c r="Y29" s="32">
        <f>SUM(Daily!Y589,Daily!Y806,Daily!Y961)</f>
        <v>0</v>
      </c>
      <c r="Z29" s="3">
        <f>SUM(Daily!Z589,Daily!Z806,Daily!Z961)</f>
        <v>0</v>
      </c>
      <c r="AA29" s="32">
        <f>SUM(Daily!AA589,Daily!AA806,Daily!AA961)</f>
        <v>0</v>
      </c>
      <c r="AB29" s="113">
        <f t="shared" si="0"/>
        <v>0</v>
      </c>
      <c r="AC29" s="19">
        <f t="shared" si="0"/>
        <v>0</v>
      </c>
    </row>
    <row r="30" spans="1:29" ht="14" thickBot="1">
      <c r="A30" s="90" t="s">
        <v>39</v>
      </c>
      <c r="B30" s="16">
        <f>SUM(Daily!B590,Daily!B807,Daily!B962)</f>
        <v>0</v>
      </c>
      <c r="C30" s="43">
        <f>SUM(Daily!C590,Daily!C807,Daily!C962)</f>
        <v>0</v>
      </c>
      <c r="D30" s="16">
        <f>SUM(Daily!D590,Daily!D807,Daily!D962)</f>
        <v>0</v>
      </c>
      <c r="E30" s="43">
        <f>SUM(Daily!E590,Daily!E807,Daily!E962)</f>
        <v>0</v>
      </c>
      <c r="F30" s="16">
        <f>SUM(Daily!F590,Daily!F807,Daily!F962)</f>
        <v>0</v>
      </c>
      <c r="G30" s="43">
        <f>SUM(Daily!G590,Daily!G807,Daily!G962)</f>
        <v>0</v>
      </c>
      <c r="H30" s="16">
        <f>SUM(Daily!H590,Daily!H807,Daily!H962)</f>
        <v>0</v>
      </c>
      <c r="I30" s="43">
        <f>SUM(Daily!I590,Daily!I807,Daily!I962)</f>
        <v>0</v>
      </c>
      <c r="J30" s="16">
        <f>SUM(Daily!J590,Daily!J807,Daily!J962)</f>
        <v>0</v>
      </c>
      <c r="K30" s="43">
        <f>SUM(Daily!K590,Daily!K807,Daily!K962)</f>
        <v>0</v>
      </c>
      <c r="L30" s="16">
        <f>SUM(Daily!L590,Daily!L807,Daily!L962)</f>
        <v>0</v>
      </c>
      <c r="M30" s="43">
        <f>SUM(Daily!M590,Daily!M807,Daily!M962)</f>
        <v>0</v>
      </c>
      <c r="N30" s="16">
        <f>SUM(Daily!N590,Daily!N807,Daily!N962)</f>
        <v>0</v>
      </c>
      <c r="O30" s="43">
        <f>SUM(Daily!O590,Daily!O807,Daily!O962)</f>
        <v>0</v>
      </c>
      <c r="P30" s="16">
        <f>SUM(Daily!P590,Daily!P807,Daily!P962)</f>
        <v>0</v>
      </c>
      <c r="Q30" s="43">
        <f>SUM(Daily!Q590,Daily!Q807,Daily!Q962)</f>
        <v>0</v>
      </c>
      <c r="R30" s="16">
        <f>SUM(Daily!R590,Daily!R807,Daily!R962)</f>
        <v>0</v>
      </c>
      <c r="S30" s="43">
        <f>SUM(Daily!S590,Daily!S807,Daily!S962)</f>
        <v>0</v>
      </c>
      <c r="T30" s="16">
        <f>SUM(Daily!T590,Daily!T807,Daily!T962)</f>
        <v>0</v>
      </c>
      <c r="U30" s="43">
        <f>SUM(Daily!U590,Daily!U807,Daily!U962)</f>
        <v>0</v>
      </c>
      <c r="V30" s="16">
        <f>SUM(Daily!V590,Daily!V807,Daily!V962)</f>
        <v>0</v>
      </c>
      <c r="W30" s="43">
        <f>SUM(Daily!W590,Daily!W807,Daily!W962)</f>
        <v>0</v>
      </c>
      <c r="X30" s="16">
        <f>SUM(Daily!X590,Daily!X807,Daily!X962)</f>
        <v>0</v>
      </c>
      <c r="Y30" s="43">
        <f>SUM(Daily!Y590,Daily!Y807,Daily!Y962)</f>
        <v>0</v>
      </c>
      <c r="Z30" s="16">
        <f>SUM(Daily!Z590,Daily!Z807,Daily!Z962)</f>
        <v>0</v>
      </c>
      <c r="AA30" s="43">
        <f>SUM(Daily!AA590,Daily!AA807,Daily!AA962)</f>
        <v>0</v>
      </c>
      <c r="AB30" s="114">
        <f t="shared" si="0"/>
        <v>0</v>
      </c>
      <c r="AC30" s="115">
        <f t="shared" si="0"/>
        <v>0</v>
      </c>
    </row>
    <row r="31" spans="1:29" ht="15" thickTop="1" thickBot="1">
      <c r="A31" s="44" t="s">
        <v>13</v>
      </c>
      <c r="B31" s="53">
        <f>SUM(B7:B30)</f>
        <v>9982</v>
      </c>
      <c r="C31" s="49">
        <f t="shared" ref="C31:AC31" si="1">SUM(C7:C30)</f>
        <v>11344</v>
      </c>
      <c r="D31" s="48">
        <f t="shared" si="1"/>
        <v>4901</v>
      </c>
      <c r="E31" s="54">
        <f t="shared" si="1"/>
        <v>6389</v>
      </c>
      <c r="F31" s="53">
        <f t="shared" si="1"/>
        <v>9711</v>
      </c>
      <c r="G31" s="49">
        <f t="shared" si="1"/>
        <v>7581</v>
      </c>
      <c r="H31" s="48">
        <f t="shared" si="1"/>
        <v>16202</v>
      </c>
      <c r="I31" s="54">
        <f t="shared" si="1"/>
        <v>15414</v>
      </c>
      <c r="J31" s="53">
        <f t="shared" si="1"/>
        <v>2398</v>
      </c>
      <c r="K31" s="49">
        <f t="shared" si="1"/>
        <v>2211</v>
      </c>
      <c r="L31" s="48">
        <f t="shared" si="1"/>
        <v>6239</v>
      </c>
      <c r="M31" s="54">
        <f t="shared" si="1"/>
        <v>5877</v>
      </c>
      <c r="N31" s="53">
        <f t="shared" si="1"/>
        <v>12917</v>
      </c>
      <c r="O31" s="49">
        <f t="shared" si="1"/>
        <v>12755</v>
      </c>
      <c r="P31" s="48">
        <f t="shared" si="1"/>
        <v>7302</v>
      </c>
      <c r="Q31" s="54">
        <f t="shared" si="1"/>
        <v>6696</v>
      </c>
      <c r="R31" s="53">
        <f t="shared" si="1"/>
        <v>8444</v>
      </c>
      <c r="S31" s="49">
        <f t="shared" si="1"/>
        <v>8281</v>
      </c>
      <c r="T31" s="48">
        <f t="shared" si="1"/>
        <v>1094</v>
      </c>
      <c r="U31" s="54">
        <f t="shared" si="1"/>
        <v>1059</v>
      </c>
      <c r="V31" s="53">
        <f t="shared" si="1"/>
        <v>9243</v>
      </c>
      <c r="W31" s="49">
        <f t="shared" si="1"/>
        <v>8100</v>
      </c>
      <c r="X31" s="48">
        <f t="shared" si="1"/>
        <v>5145</v>
      </c>
      <c r="Y31" s="54">
        <f t="shared" si="1"/>
        <v>4330</v>
      </c>
      <c r="Z31" s="53">
        <f t="shared" si="1"/>
        <v>11785</v>
      </c>
      <c r="AA31" s="49">
        <f t="shared" si="1"/>
        <v>15123</v>
      </c>
      <c r="AB31" s="48">
        <f t="shared" si="1"/>
        <v>105363</v>
      </c>
      <c r="AC31" s="49">
        <f t="shared" si="1"/>
        <v>105160</v>
      </c>
    </row>
    <row r="32" spans="1:29" ht="17" thickTop="1">
      <c r="AB32" s="183" t="str">
        <f>IF(AB31='Daily Total'!D48,"Correct","Wrong")</f>
        <v>Correct</v>
      </c>
      <c r="AC32" s="183" t="str">
        <f>IF(AC31='Daily Total'!E48,"Correct","Wrong")</f>
        <v>Correct</v>
      </c>
    </row>
    <row r="35" spans="1:29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4" thickBot="1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5" thickTop="1" thickBot="1">
      <c r="A37" s="303" t="s">
        <v>0</v>
      </c>
      <c r="B37" s="294" t="s">
        <v>1</v>
      </c>
      <c r="C37" s="295"/>
      <c r="D37" s="294" t="s">
        <v>2</v>
      </c>
      <c r="E37" s="295"/>
      <c r="F37" s="294" t="s">
        <v>3</v>
      </c>
      <c r="G37" s="295"/>
      <c r="H37" s="294" t="s">
        <v>4</v>
      </c>
      <c r="I37" s="295"/>
      <c r="J37" s="294" t="s">
        <v>5</v>
      </c>
      <c r="K37" s="295"/>
      <c r="L37" s="294" t="s">
        <v>6</v>
      </c>
      <c r="M37" s="295"/>
      <c r="N37" s="294" t="s">
        <v>7</v>
      </c>
      <c r="O37" s="295"/>
      <c r="P37" s="294" t="s">
        <v>8</v>
      </c>
      <c r="Q37" s="295"/>
      <c r="R37" s="294" t="s">
        <v>9</v>
      </c>
      <c r="S37" s="295"/>
      <c r="T37" s="294" t="s">
        <v>10</v>
      </c>
      <c r="U37" s="295"/>
      <c r="V37" s="294" t="s">
        <v>11</v>
      </c>
      <c r="W37" s="295"/>
      <c r="X37" s="294" t="s">
        <v>12</v>
      </c>
      <c r="Y37" s="295"/>
      <c r="Z37" s="294" t="s">
        <v>40</v>
      </c>
      <c r="AA37" s="295"/>
      <c r="AB37" s="294" t="s">
        <v>47</v>
      </c>
      <c r="AC37" s="295"/>
    </row>
    <row r="38" spans="1:29" ht="15" thickTop="1" thickBot="1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>
      <c r="A40" s="94" t="s">
        <v>17</v>
      </c>
      <c r="B40" s="3">
        <f t="shared" ref="B40:AA49" si="3">+B8/$B$65</f>
        <v>29.333333333333332</v>
      </c>
      <c r="C40" s="32">
        <f t="shared" si="3"/>
        <v>0</v>
      </c>
      <c r="D40" s="3">
        <f t="shared" si="3"/>
        <v>24</v>
      </c>
      <c r="E40" s="32">
        <f t="shared" si="3"/>
        <v>0</v>
      </c>
      <c r="F40" s="3">
        <f t="shared" si="3"/>
        <v>64</v>
      </c>
      <c r="G40" s="32">
        <f t="shared" si="3"/>
        <v>0.66666666666666663</v>
      </c>
      <c r="H40" s="3">
        <f t="shared" si="3"/>
        <v>42.333333333333336</v>
      </c>
      <c r="I40" s="32">
        <f t="shared" si="3"/>
        <v>0.66666666666666663</v>
      </c>
      <c r="J40" s="3">
        <f t="shared" si="3"/>
        <v>2.6666666666666665</v>
      </c>
      <c r="K40" s="32">
        <f t="shared" si="3"/>
        <v>1.6666666666666667</v>
      </c>
      <c r="L40" s="3">
        <f t="shared" si="3"/>
        <v>0.66666666666666663</v>
      </c>
      <c r="M40" s="32">
        <f t="shared" si="3"/>
        <v>1.6666666666666667</v>
      </c>
      <c r="N40" s="3">
        <f t="shared" si="3"/>
        <v>3.6666666666666665</v>
      </c>
      <c r="O40" s="32">
        <f t="shared" si="3"/>
        <v>0</v>
      </c>
      <c r="P40" s="3">
        <f t="shared" si="3"/>
        <v>3</v>
      </c>
      <c r="Q40" s="32">
        <f t="shared" si="3"/>
        <v>0</v>
      </c>
      <c r="R40" s="3">
        <f t="shared" si="3"/>
        <v>0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169.66666666666663</v>
      </c>
      <c r="AC40" s="19">
        <f t="shared" ref="AC40:AC62" si="5">C40+E40+G40+I40+K40+M40+O40+Q40+S40+U40+W40+Y40+AA40</f>
        <v>4.666666666666667</v>
      </c>
    </row>
    <row r="41" spans="1:29">
      <c r="A41" s="95" t="s">
        <v>18</v>
      </c>
      <c r="B41" s="3">
        <f t="shared" si="3"/>
        <v>109</v>
      </c>
      <c r="C41" s="32">
        <f t="shared" si="3"/>
        <v>0</v>
      </c>
      <c r="D41" s="3">
        <f t="shared" si="3"/>
        <v>57.666666666666664</v>
      </c>
      <c r="E41" s="32">
        <f t="shared" si="3"/>
        <v>2.6666666666666665</v>
      </c>
      <c r="F41" s="3">
        <f t="shared" si="3"/>
        <v>162.66666666666666</v>
      </c>
      <c r="G41" s="32">
        <f t="shared" si="3"/>
        <v>5.333333333333333</v>
      </c>
      <c r="H41" s="3">
        <f t="shared" si="3"/>
        <v>167.66666666666666</v>
      </c>
      <c r="I41" s="32">
        <f t="shared" si="3"/>
        <v>47</v>
      </c>
      <c r="J41" s="3">
        <f t="shared" si="3"/>
        <v>12</v>
      </c>
      <c r="K41" s="32">
        <f t="shared" si="3"/>
        <v>21.333333333333332</v>
      </c>
      <c r="L41" s="3">
        <f t="shared" si="3"/>
        <v>21.666666666666668</v>
      </c>
      <c r="M41" s="32">
        <f t="shared" si="3"/>
        <v>47.666666666666664</v>
      </c>
      <c r="N41" s="3">
        <f t="shared" si="3"/>
        <v>118.33333333333333</v>
      </c>
      <c r="O41" s="32">
        <f t="shared" si="3"/>
        <v>106.33333333333333</v>
      </c>
      <c r="P41" s="3">
        <f t="shared" si="3"/>
        <v>80.666666666666671</v>
      </c>
      <c r="Q41" s="32">
        <f t="shared" si="3"/>
        <v>71.666666666666671</v>
      </c>
      <c r="R41" s="3">
        <f t="shared" si="3"/>
        <v>73</v>
      </c>
      <c r="S41" s="32">
        <f t="shared" si="3"/>
        <v>47.666666666666664</v>
      </c>
      <c r="T41" s="3">
        <f t="shared" si="3"/>
        <v>12</v>
      </c>
      <c r="U41" s="32">
        <f t="shared" si="3"/>
        <v>19</v>
      </c>
      <c r="V41" s="3">
        <f t="shared" si="3"/>
        <v>36.666666666666664</v>
      </c>
      <c r="W41" s="32">
        <f t="shared" si="3"/>
        <v>62</v>
      </c>
      <c r="X41" s="3">
        <f t="shared" si="3"/>
        <v>105.66666666666667</v>
      </c>
      <c r="Y41" s="32">
        <f t="shared" si="3"/>
        <v>46.333333333333336</v>
      </c>
      <c r="Z41" s="3">
        <f t="shared" si="3"/>
        <v>138</v>
      </c>
      <c r="AA41" s="32">
        <f t="shared" si="3"/>
        <v>104.33333333333333</v>
      </c>
      <c r="AB41" s="113">
        <f t="shared" si="4"/>
        <v>1095</v>
      </c>
      <c r="AC41" s="19">
        <f t="shared" si="5"/>
        <v>581.33333333333337</v>
      </c>
    </row>
    <row r="42" spans="1:29">
      <c r="A42" s="94" t="s">
        <v>19</v>
      </c>
      <c r="B42" s="3">
        <f t="shared" si="3"/>
        <v>139.66666666666666</v>
      </c>
      <c r="C42" s="32">
        <f t="shared" si="3"/>
        <v>122.66666666666667</v>
      </c>
      <c r="D42" s="3">
        <f t="shared" si="3"/>
        <v>96.333333333333329</v>
      </c>
      <c r="E42" s="32">
        <f t="shared" si="3"/>
        <v>90.333333333333329</v>
      </c>
      <c r="F42" s="3">
        <f t="shared" si="3"/>
        <v>210</v>
      </c>
      <c r="G42" s="32">
        <f t="shared" si="3"/>
        <v>127.33333333333333</v>
      </c>
      <c r="H42" s="3">
        <f t="shared" si="3"/>
        <v>256.33333333333331</v>
      </c>
      <c r="I42" s="32">
        <f t="shared" si="3"/>
        <v>236.66666666666666</v>
      </c>
      <c r="J42" s="3">
        <f t="shared" si="3"/>
        <v>31.333333333333332</v>
      </c>
      <c r="K42" s="32">
        <f t="shared" si="3"/>
        <v>55</v>
      </c>
      <c r="L42" s="3">
        <f t="shared" si="3"/>
        <v>82.333333333333329</v>
      </c>
      <c r="M42" s="32">
        <f t="shared" si="3"/>
        <v>118.66666666666667</v>
      </c>
      <c r="N42" s="3">
        <f t="shared" si="3"/>
        <v>226.33333333333334</v>
      </c>
      <c r="O42" s="32">
        <f t="shared" si="3"/>
        <v>234.66666666666666</v>
      </c>
      <c r="P42" s="3">
        <f t="shared" si="3"/>
        <v>153.66666666666666</v>
      </c>
      <c r="Q42" s="32">
        <f t="shared" si="3"/>
        <v>114.33333333333333</v>
      </c>
      <c r="R42" s="3">
        <f t="shared" si="3"/>
        <v>153</v>
      </c>
      <c r="S42" s="32">
        <f t="shared" si="3"/>
        <v>98</v>
      </c>
      <c r="T42" s="3">
        <f t="shared" si="3"/>
        <v>20.333333333333332</v>
      </c>
      <c r="U42" s="32">
        <f t="shared" si="3"/>
        <v>34.666666666666664</v>
      </c>
      <c r="V42" s="3">
        <f t="shared" si="3"/>
        <v>104.33333333333333</v>
      </c>
      <c r="W42" s="32">
        <f t="shared" si="3"/>
        <v>126</v>
      </c>
      <c r="X42" s="3">
        <f t="shared" si="3"/>
        <v>116.33333333333333</v>
      </c>
      <c r="Y42" s="32">
        <f t="shared" si="3"/>
        <v>70</v>
      </c>
      <c r="Z42" s="3">
        <f t="shared" si="3"/>
        <v>189.66666666666666</v>
      </c>
      <c r="AA42" s="32">
        <f t="shared" si="3"/>
        <v>204.66666666666666</v>
      </c>
      <c r="AB42" s="113">
        <f t="shared" si="4"/>
        <v>1779.6666666666665</v>
      </c>
      <c r="AC42" s="19">
        <f t="shared" si="5"/>
        <v>1633</v>
      </c>
    </row>
    <row r="43" spans="1:29">
      <c r="A43" s="95" t="s">
        <v>20</v>
      </c>
      <c r="B43" s="3">
        <f t="shared" si="3"/>
        <v>194.66666666666666</v>
      </c>
      <c r="C43" s="32">
        <f t="shared" si="3"/>
        <v>174</v>
      </c>
      <c r="D43" s="3">
        <f t="shared" si="3"/>
        <v>143.33333333333334</v>
      </c>
      <c r="E43" s="32">
        <f t="shared" si="3"/>
        <v>128</v>
      </c>
      <c r="F43" s="3">
        <f t="shared" si="3"/>
        <v>246</v>
      </c>
      <c r="G43" s="32">
        <f t="shared" si="3"/>
        <v>143.33333333333334</v>
      </c>
      <c r="H43" s="3">
        <f t="shared" si="3"/>
        <v>349</v>
      </c>
      <c r="I43" s="32">
        <f t="shared" si="3"/>
        <v>267.33333333333331</v>
      </c>
      <c r="J43" s="3">
        <f t="shared" si="3"/>
        <v>34</v>
      </c>
      <c r="K43" s="32">
        <f t="shared" si="3"/>
        <v>71</v>
      </c>
      <c r="L43" s="3">
        <f t="shared" si="3"/>
        <v>88.333333333333329</v>
      </c>
      <c r="M43" s="32">
        <f t="shared" si="3"/>
        <v>172.66666666666666</v>
      </c>
      <c r="N43" s="3">
        <f t="shared" si="3"/>
        <v>270.33333333333331</v>
      </c>
      <c r="O43" s="32">
        <f t="shared" si="3"/>
        <v>285.66666666666669</v>
      </c>
      <c r="P43" s="3">
        <f t="shared" si="3"/>
        <v>179.66666666666666</v>
      </c>
      <c r="Q43" s="32">
        <f t="shared" si="3"/>
        <v>110.33333333333333</v>
      </c>
      <c r="R43" s="3">
        <f t="shared" si="3"/>
        <v>184.66666666666666</v>
      </c>
      <c r="S43" s="32">
        <f t="shared" si="3"/>
        <v>121</v>
      </c>
      <c r="T43" s="3">
        <f t="shared" si="3"/>
        <v>32.666666666666664</v>
      </c>
      <c r="U43" s="32">
        <f t="shared" si="3"/>
        <v>25.333333333333332</v>
      </c>
      <c r="V43" s="3">
        <f t="shared" si="3"/>
        <v>126.66666666666667</v>
      </c>
      <c r="W43" s="32">
        <f t="shared" si="3"/>
        <v>138.33333333333334</v>
      </c>
      <c r="X43" s="3">
        <f t="shared" si="3"/>
        <v>153.66666666666666</v>
      </c>
      <c r="Y43" s="32">
        <f t="shared" si="3"/>
        <v>90.666666666666671</v>
      </c>
      <c r="Z43" s="3">
        <f t="shared" si="3"/>
        <v>244</v>
      </c>
      <c r="AA43" s="32">
        <f t="shared" si="3"/>
        <v>212.66666666666666</v>
      </c>
      <c r="AB43" s="113">
        <f t="shared" si="4"/>
        <v>2247</v>
      </c>
      <c r="AC43" s="19">
        <f t="shared" si="5"/>
        <v>1940.3333333333333</v>
      </c>
    </row>
    <row r="44" spans="1:29">
      <c r="A44" s="94" t="s">
        <v>21</v>
      </c>
      <c r="B44" s="3">
        <f t="shared" si="3"/>
        <v>265</v>
      </c>
      <c r="C44" s="32">
        <f t="shared" si="3"/>
        <v>306</v>
      </c>
      <c r="D44" s="3">
        <f t="shared" si="3"/>
        <v>192</v>
      </c>
      <c r="E44" s="32">
        <f t="shared" si="3"/>
        <v>132</v>
      </c>
      <c r="F44" s="3">
        <f t="shared" si="3"/>
        <v>323.66666666666669</v>
      </c>
      <c r="G44" s="32">
        <f t="shared" si="3"/>
        <v>120.66666666666667</v>
      </c>
      <c r="H44" s="3">
        <f t="shared" si="3"/>
        <v>477.33333333333331</v>
      </c>
      <c r="I44" s="32">
        <f t="shared" si="3"/>
        <v>340.66666666666669</v>
      </c>
      <c r="J44" s="3">
        <f t="shared" si="3"/>
        <v>60.333333333333336</v>
      </c>
      <c r="K44" s="32">
        <f t="shared" si="3"/>
        <v>71.333333333333329</v>
      </c>
      <c r="L44" s="3">
        <f t="shared" si="3"/>
        <v>79</v>
      </c>
      <c r="M44" s="32">
        <f t="shared" si="3"/>
        <v>233.66666666666666</v>
      </c>
      <c r="N44" s="3">
        <f t="shared" si="3"/>
        <v>304.33333333333331</v>
      </c>
      <c r="O44" s="32">
        <f t="shared" si="3"/>
        <v>360.66666666666669</v>
      </c>
      <c r="P44" s="3">
        <f t="shared" si="3"/>
        <v>197.66666666666666</v>
      </c>
      <c r="Q44" s="32">
        <f t="shared" si="3"/>
        <v>118.33333333333333</v>
      </c>
      <c r="R44" s="3">
        <f t="shared" si="3"/>
        <v>262.33333333333331</v>
      </c>
      <c r="S44" s="32">
        <f t="shared" si="3"/>
        <v>161</v>
      </c>
      <c r="T44" s="3">
        <f t="shared" si="3"/>
        <v>34.666666666666664</v>
      </c>
      <c r="U44" s="32">
        <f t="shared" si="3"/>
        <v>28</v>
      </c>
      <c r="V44" s="3">
        <f t="shared" si="3"/>
        <v>147.33333333333334</v>
      </c>
      <c r="W44" s="32">
        <f t="shared" si="3"/>
        <v>273.33333333333331</v>
      </c>
      <c r="X44" s="3">
        <f t="shared" si="3"/>
        <v>130</v>
      </c>
      <c r="Y44" s="32">
        <f t="shared" si="3"/>
        <v>118.66666666666667</v>
      </c>
      <c r="Z44" s="3">
        <f t="shared" si="3"/>
        <v>320.66666666666669</v>
      </c>
      <c r="AA44" s="32">
        <f t="shared" si="3"/>
        <v>308.33333333333331</v>
      </c>
      <c r="AB44" s="113">
        <f t="shared" si="4"/>
        <v>2794.333333333333</v>
      </c>
      <c r="AC44" s="19">
        <f t="shared" si="5"/>
        <v>2572.6666666666665</v>
      </c>
    </row>
    <row r="45" spans="1:29">
      <c r="A45" s="95" t="s">
        <v>22</v>
      </c>
      <c r="B45" s="3">
        <f t="shared" si="3"/>
        <v>255</v>
      </c>
      <c r="C45" s="32">
        <f t="shared" si="3"/>
        <v>340.66666666666669</v>
      </c>
      <c r="D45" s="3">
        <f t="shared" si="3"/>
        <v>174</v>
      </c>
      <c r="E45" s="32">
        <f t="shared" si="3"/>
        <v>104</v>
      </c>
      <c r="F45" s="3">
        <f t="shared" si="3"/>
        <v>315.66666666666669</v>
      </c>
      <c r="G45" s="32">
        <f t="shared" si="3"/>
        <v>106.66666666666667</v>
      </c>
      <c r="H45" s="3">
        <f t="shared" si="3"/>
        <v>482.33333333333331</v>
      </c>
      <c r="I45" s="32">
        <f t="shared" si="3"/>
        <v>349.33333333333331</v>
      </c>
      <c r="J45" s="3">
        <f t="shared" si="3"/>
        <v>57.666666666666664</v>
      </c>
      <c r="K45" s="32">
        <f t="shared" si="3"/>
        <v>93</v>
      </c>
      <c r="L45" s="3">
        <f t="shared" si="3"/>
        <v>66.666666666666671</v>
      </c>
      <c r="M45" s="32">
        <f t="shared" si="3"/>
        <v>288.66666666666669</v>
      </c>
      <c r="N45" s="3">
        <f t="shared" si="3"/>
        <v>277.66666666666669</v>
      </c>
      <c r="O45" s="32">
        <f t="shared" si="3"/>
        <v>500.66666666666669</v>
      </c>
      <c r="P45" s="3">
        <f t="shared" si="3"/>
        <v>221.66666666666666</v>
      </c>
      <c r="Q45" s="32">
        <f t="shared" si="3"/>
        <v>140.66666666666666</v>
      </c>
      <c r="R45" s="3">
        <f t="shared" si="3"/>
        <v>282.33333333333331</v>
      </c>
      <c r="S45" s="32">
        <f t="shared" si="3"/>
        <v>156.33333333333334</v>
      </c>
      <c r="T45" s="3">
        <f t="shared" si="3"/>
        <v>19.666666666666668</v>
      </c>
      <c r="U45" s="32">
        <f t="shared" si="3"/>
        <v>27.666666666666668</v>
      </c>
      <c r="V45" s="3">
        <f t="shared" si="3"/>
        <v>120.33333333333333</v>
      </c>
      <c r="W45" s="32">
        <f t="shared" si="3"/>
        <v>360.33333333333331</v>
      </c>
      <c r="X45" s="3">
        <f t="shared" si="3"/>
        <v>133.33333333333334</v>
      </c>
      <c r="Y45" s="32">
        <f t="shared" si="3"/>
        <v>90.666666666666671</v>
      </c>
      <c r="Z45" s="3">
        <f t="shared" si="3"/>
        <v>306.33333333333331</v>
      </c>
      <c r="AA45" s="32">
        <f t="shared" si="3"/>
        <v>312.66666666666669</v>
      </c>
      <c r="AB45" s="113">
        <f t="shared" si="4"/>
        <v>2712.6666666666674</v>
      </c>
      <c r="AC45" s="19">
        <f t="shared" si="5"/>
        <v>2871.3333333333335</v>
      </c>
    </row>
    <row r="46" spans="1:29">
      <c r="A46" s="94" t="s">
        <v>23</v>
      </c>
      <c r="B46" s="3">
        <f t="shared" si="3"/>
        <v>152.66666666666666</v>
      </c>
      <c r="C46" s="32">
        <f t="shared" si="3"/>
        <v>236.66666666666666</v>
      </c>
      <c r="D46" s="3">
        <f t="shared" si="3"/>
        <v>94</v>
      </c>
      <c r="E46" s="32">
        <f t="shared" si="3"/>
        <v>97.666666666666671</v>
      </c>
      <c r="F46" s="3">
        <f t="shared" si="3"/>
        <v>218.33333333333334</v>
      </c>
      <c r="G46" s="32">
        <f t="shared" si="3"/>
        <v>91</v>
      </c>
      <c r="H46" s="3">
        <f t="shared" si="3"/>
        <v>317.66666666666669</v>
      </c>
      <c r="I46" s="32">
        <f t="shared" si="3"/>
        <v>256</v>
      </c>
      <c r="J46" s="3">
        <f t="shared" si="3"/>
        <v>55.666666666666664</v>
      </c>
      <c r="K46" s="32">
        <f t="shared" si="3"/>
        <v>57</v>
      </c>
      <c r="L46" s="3">
        <f t="shared" si="3"/>
        <v>61.333333333333336</v>
      </c>
      <c r="M46" s="32">
        <f t="shared" si="3"/>
        <v>180.66666666666666</v>
      </c>
      <c r="N46" s="3">
        <f t="shared" si="3"/>
        <v>244</v>
      </c>
      <c r="O46" s="32">
        <f t="shared" si="3"/>
        <v>363.66666666666669</v>
      </c>
      <c r="P46" s="3">
        <f t="shared" si="3"/>
        <v>175</v>
      </c>
      <c r="Q46" s="32">
        <f t="shared" si="3"/>
        <v>98</v>
      </c>
      <c r="R46" s="3">
        <f t="shared" si="3"/>
        <v>237</v>
      </c>
      <c r="S46" s="32">
        <f t="shared" si="3"/>
        <v>141.33333333333334</v>
      </c>
      <c r="T46" s="3">
        <f t="shared" si="3"/>
        <v>18</v>
      </c>
      <c r="U46" s="32">
        <f t="shared" si="3"/>
        <v>21.333333333333332</v>
      </c>
      <c r="V46" s="3">
        <f t="shared" si="3"/>
        <v>111</v>
      </c>
      <c r="W46" s="32">
        <f t="shared" si="3"/>
        <v>263</v>
      </c>
      <c r="X46" s="3">
        <f t="shared" si="3"/>
        <v>102.33333333333333</v>
      </c>
      <c r="Y46" s="32">
        <f t="shared" si="3"/>
        <v>71.666666666666671</v>
      </c>
      <c r="Z46" s="3">
        <f t="shared" si="3"/>
        <v>251.66666666666666</v>
      </c>
      <c r="AA46" s="32">
        <f t="shared" si="3"/>
        <v>295</v>
      </c>
      <c r="AB46" s="113">
        <f t="shared" si="4"/>
        <v>2038.6666666666667</v>
      </c>
      <c r="AC46" s="19">
        <f t="shared" si="5"/>
        <v>2173</v>
      </c>
    </row>
    <row r="47" spans="1:29">
      <c r="A47" s="95" t="s">
        <v>24</v>
      </c>
      <c r="B47" s="3">
        <f t="shared" si="3"/>
        <v>146.66666666666666</v>
      </c>
      <c r="C47" s="32">
        <f t="shared" si="3"/>
        <v>198.66666666666666</v>
      </c>
      <c r="D47" s="3">
        <f t="shared" si="3"/>
        <v>93</v>
      </c>
      <c r="E47" s="32">
        <f t="shared" si="3"/>
        <v>95</v>
      </c>
      <c r="F47" s="3">
        <f t="shared" si="3"/>
        <v>177</v>
      </c>
      <c r="G47" s="32">
        <f t="shared" si="3"/>
        <v>85.333333333333329</v>
      </c>
      <c r="H47" s="3">
        <f t="shared" si="3"/>
        <v>285.33333333333331</v>
      </c>
      <c r="I47" s="32">
        <f t="shared" si="3"/>
        <v>262.66666666666669</v>
      </c>
      <c r="J47" s="3">
        <f t="shared" si="3"/>
        <v>32.666666666666664</v>
      </c>
      <c r="K47" s="32">
        <f t="shared" si="3"/>
        <v>34.333333333333336</v>
      </c>
      <c r="L47" s="3">
        <f t="shared" si="3"/>
        <v>67.666666666666671</v>
      </c>
      <c r="M47" s="32">
        <f t="shared" si="3"/>
        <v>131</v>
      </c>
      <c r="N47" s="3">
        <f t="shared" si="3"/>
        <v>198.66666666666666</v>
      </c>
      <c r="O47" s="32">
        <f t="shared" si="3"/>
        <v>232.33333333333334</v>
      </c>
      <c r="P47" s="3">
        <f t="shared" si="3"/>
        <v>145.66666666666666</v>
      </c>
      <c r="Q47" s="32">
        <f t="shared" si="3"/>
        <v>101.33333333333333</v>
      </c>
      <c r="R47" s="3">
        <f t="shared" si="3"/>
        <v>201.33333333333334</v>
      </c>
      <c r="S47" s="32">
        <f t="shared" si="3"/>
        <v>140.33333333333334</v>
      </c>
      <c r="T47" s="3">
        <f t="shared" si="3"/>
        <v>16.333333333333332</v>
      </c>
      <c r="U47" s="32">
        <f t="shared" si="3"/>
        <v>23.333333333333332</v>
      </c>
      <c r="V47" s="3">
        <f t="shared" si="3"/>
        <v>108</v>
      </c>
      <c r="W47" s="32">
        <f t="shared" si="3"/>
        <v>178</v>
      </c>
      <c r="X47" s="3">
        <f t="shared" si="3"/>
        <v>73.333333333333329</v>
      </c>
      <c r="Y47" s="32">
        <f t="shared" si="3"/>
        <v>64.666666666666671</v>
      </c>
      <c r="Z47" s="3">
        <f t="shared" si="3"/>
        <v>227.33333333333334</v>
      </c>
      <c r="AA47" s="32">
        <f t="shared" si="3"/>
        <v>307.33333333333331</v>
      </c>
      <c r="AB47" s="113">
        <f t="shared" si="4"/>
        <v>1772.9999999999995</v>
      </c>
      <c r="AC47" s="19">
        <f t="shared" si="5"/>
        <v>1854.333333333333</v>
      </c>
    </row>
    <row r="48" spans="1:29">
      <c r="A48" s="94" t="s">
        <v>25</v>
      </c>
      <c r="B48" s="3">
        <f t="shared" si="3"/>
        <v>141.33333333333334</v>
      </c>
      <c r="C48" s="32">
        <f t="shared" si="3"/>
        <v>221.33333333333334</v>
      </c>
      <c r="D48" s="3">
        <f t="shared" si="3"/>
        <v>89.666666666666671</v>
      </c>
      <c r="E48" s="32">
        <f t="shared" si="3"/>
        <v>128</v>
      </c>
      <c r="F48" s="3">
        <f t="shared" si="3"/>
        <v>149.33333333333334</v>
      </c>
      <c r="G48" s="32">
        <f t="shared" si="3"/>
        <v>106.33333333333333</v>
      </c>
      <c r="H48" s="3">
        <f t="shared" si="3"/>
        <v>283.66666666666669</v>
      </c>
      <c r="I48" s="32">
        <f t="shared" si="3"/>
        <v>273.66666666666669</v>
      </c>
      <c r="J48" s="3">
        <f t="shared" si="3"/>
        <v>36.666666666666664</v>
      </c>
      <c r="K48" s="32">
        <f t="shared" si="3"/>
        <v>35.666666666666664</v>
      </c>
      <c r="L48" s="3">
        <f t="shared" si="3"/>
        <v>70</v>
      </c>
      <c r="M48" s="32">
        <f t="shared" si="3"/>
        <v>98</v>
      </c>
      <c r="N48" s="3">
        <f t="shared" si="3"/>
        <v>186.33333333333334</v>
      </c>
      <c r="O48" s="32">
        <f t="shared" si="3"/>
        <v>202.33333333333334</v>
      </c>
      <c r="P48" s="3">
        <f t="shared" si="3"/>
        <v>134.33333333333334</v>
      </c>
      <c r="Q48" s="32">
        <f t="shared" si="3"/>
        <v>101.33333333333333</v>
      </c>
      <c r="R48" s="3">
        <f t="shared" si="3"/>
        <v>166</v>
      </c>
      <c r="S48" s="32">
        <f t="shared" si="3"/>
        <v>149.66666666666666</v>
      </c>
      <c r="T48" s="3">
        <f t="shared" si="3"/>
        <v>16.666666666666668</v>
      </c>
      <c r="U48" s="32">
        <f t="shared" si="3"/>
        <v>17.666666666666668</v>
      </c>
      <c r="V48" s="3">
        <f t="shared" si="3"/>
        <v>124.33333333333333</v>
      </c>
      <c r="W48" s="32">
        <f t="shared" si="3"/>
        <v>164</v>
      </c>
      <c r="X48" s="3">
        <f t="shared" si="3"/>
        <v>80.666666666666671</v>
      </c>
      <c r="Y48" s="32">
        <f t="shared" si="3"/>
        <v>84.666666666666671</v>
      </c>
      <c r="Z48" s="3">
        <f t="shared" si="3"/>
        <v>249.33333333333334</v>
      </c>
      <c r="AA48" s="32">
        <f t="shared" si="3"/>
        <v>339.66666666666669</v>
      </c>
      <c r="AB48" s="113">
        <f t="shared" si="4"/>
        <v>1728.3333333333333</v>
      </c>
      <c r="AC48" s="19">
        <f t="shared" si="5"/>
        <v>1922.3333333333335</v>
      </c>
    </row>
    <row r="49" spans="1:29">
      <c r="A49" s="95" t="s">
        <v>26</v>
      </c>
      <c r="B49" s="3">
        <f t="shared" si="3"/>
        <v>170.66666666666666</v>
      </c>
      <c r="C49" s="32">
        <f t="shared" si="3"/>
        <v>220</v>
      </c>
      <c r="D49" s="3">
        <f t="shared" si="3"/>
        <v>76.666666666666671</v>
      </c>
      <c r="E49" s="32">
        <f t="shared" si="3"/>
        <v>117.66666666666667</v>
      </c>
      <c r="F49" s="3">
        <f t="shared" si="3"/>
        <v>160</v>
      </c>
      <c r="G49" s="32">
        <f t="shared" si="3"/>
        <v>90</v>
      </c>
      <c r="H49" s="3">
        <f t="shared" si="3"/>
        <v>308.33333333333331</v>
      </c>
      <c r="I49" s="32">
        <f t="shared" si="3"/>
        <v>254.33333333333334</v>
      </c>
      <c r="J49" s="3">
        <f t="shared" si="3"/>
        <v>34.333333333333336</v>
      </c>
      <c r="K49" s="32">
        <f t="shared" si="3"/>
        <v>32.666666666666664</v>
      </c>
      <c r="L49" s="3">
        <f t="shared" si="3"/>
        <v>83</v>
      </c>
      <c r="M49" s="32">
        <f t="shared" si="3"/>
        <v>103.66666666666667</v>
      </c>
      <c r="N49" s="3">
        <f t="shared" si="3"/>
        <v>200</v>
      </c>
      <c r="O49" s="32">
        <f t="shared" si="3"/>
        <v>186.66666666666666</v>
      </c>
      <c r="P49" s="3">
        <f t="shared" si="3"/>
        <v>135.66666666666666</v>
      </c>
      <c r="Q49" s="32">
        <f t="shared" si="3"/>
        <v>87</v>
      </c>
      <c r="R49" s="3">
        <f t="shared" si="3"/>
        <v>164.33333333333334</v>
      </c>
      <c r="S49" s="32">
        <f t="shared" si="3"/>
        <v>156.66666666666666</v>
      </c>
      <c r="T49" s="3">
        <f t="shared" si="3"/>
        <v>11.666666666666666</v>
      </c>
      <c r="U49" s="32">
        <f t="shared" si="3"/>
        <v>17.333333333333332</v>
      </c>
      <c r="V49" s="3">
        <f t="shared" si="3"/>
        <v>106</v>
      </c>
      <c r="W49" s="32">
        <f t="shared" ref="W49:AA49" si="6">+W17/$B$65</f>
        <v>128.33333333333334</v>
      </c>
      <c r="X49" s="3">
        <f t="shared" si="6"/>
        <v>85.666666666666671</v>
      </c>
      <c r="Y49" s="32">
        <f t="shared" si="6"/>
        <v>65</v>
      </c>
      <c r="Z49" s="3">
        <f t="shared" si="6"/>
        <v>240</v>
      </c>
      <c r="AA49" s="32">
        <f t="shared" si="6"/>
        <v>310.66666666666669</v>
      </c>
      <c r="AB49" s="113">
        <f t="shared" si="4"/>
        <v>1776.3333333333335</v>
      </c>
      <c r="AC49" s="19">
        <f t="shared" si="5"/>
        <v>1770</v>
      </c>
    </row>
    <row r="50" spans="1:29">
      <c r="A50" s="94" t="s">
        <v>27</v>
      </c>
      <c r="B50" s="3">
        <f t="shared" ref="B50:AA59" si="7">+B18/$B$65</f>
        <v>184.33333333333334</v>
      </c>
      <c r="C50" s="32">
        <f t="shared" si="7"/>
        <v>223.33333333333334</v>
      </c>
      <c r="D50" s="3">
        <f t="shared" si="7"/>
        <v>81.666666666666671</v>
      </c>
      <c r="E50" s="32">
        <f t="shared" si="7"/>
        <v>127</v>
      </c>
      <c r="F50" s="3">
        <f t="shared" si="7"/>
        <v>192.66666666666666</v>
      </c>
      <c r="G50" s="32">
        <f t="shared" si="7"/>
        <v>98</v>
      </c>
      <c r="H50" s="3">
        <f t="shared" si="7"/>
        <v>294.33333333333331</v>
      </c>
      <c r="I50" s="32">
        <f t="shared" si="7"/>
        <v>292.66666666666669</v>
      </c>
      <c r="J50" s="3">
        <f t="shared" si="7"/>
        <v>30.666666666666668</v>
      </c>
      <c r="K50" s="32">
        <f t="shared" si="7"/>
        <v>27</v>
      </c>
      <c r="L50" s="3">
        <f t="shared" si="7"/>
        <v>88</v>
      </c>
      <c r="M50" s="32">
        <f t="shared" si="7"/>
        <v>91.333333333333329</v>
      </c>
      <c r="N50" s="3">
        <f t="shared" si="7"/>
        <v>233.66666666666666</v>
      </c>
      <c r="O50" s="32">
        <f t="shared" si="7"/>
        <v>191.33333333333334</v>
      </c>
      <c r="P50" s="3">
        <f t="shared" si="7"/>
        <v>155.66666666666666</v>
      </c>
      <c r="Q50" s="32">
        <f t="shared" si="7"/>
        <v>108</v>
      </c>
      <c r="R50" s="3">
        <f t="shared" si="7"/>
        <v>146</v>
      </c>
      <c r="S50" s="32">
        <f t="shared" si="7"/>
        <v>144</v>
      </c>
      <c r="T50" s="3">
        <f t="shared" si="7"/>
        <v>19</v>
      </c>
      <c r="U50" s="32">
        <f t="shared" si="7"/>
        <v>20</v>
      </c>
      <c r="V50" s="3">
        <f t="shared" si="7"/>
        <v>138.33333333333334</v>
      </c>
      <c r="W50" s="32">
        <f t="shared" si="7"/>
        <v>144</v>
      </c>
      <c r="X50" s="3">
        <f t="shared" si="7"/>
        <v>91.333333333333329</v>
      </c>
      <c r="Y50" s="32">
        <f t="shared" si="7"/>
        <v>70</v>
      </c>
      <c r="Z50" s="3">
        <f t="shared" si="7"/>
        <v>268.66666666666669</v>
      </c>
      <c r="AA50" s="32">
        <f t="shared" si="7"/>
        <v>295.66666666666669</v>
      </c>
      <c r="AB50" s="113">
        <f t="shared" si="4"/>
        <v>1924.3333333333333</v>
      </c>
      <c r="AC50" s="19">
        <f t="shared" si="5"/>
        <v>1832.3333333333335</v>
      </c>
    </row>
    <row r="51" spans="1:29">
      <c r="A51" s="95" t="s">
        <v>28</v>
      </c>
      <c r="B51" s="3">
        <f t="shared" si="7"/>
        <v>196.33333333333334</v>
      </c>
      <c r="C51" s="32">
        <f t="shared" si="7"/>
        <v>263.33333333333331</v>
      </c>
      <c r="D51" s="3">
        <f t="shared" si="7"/>
        <v>101</v>
      </c>
      <c r="E51" s="32">
        <f t="shared" si="7"/>
        <v>141.66666666666666</v>
      </c>
      <c r="F51" s="3">
        <f t="shared" si="7"/>
        <v>202.33333333333334</v>
      </c>
      <c r="G51" s="32">
        <f t="shared" si="7"/>
        <v>146.33333333333334</v>
      </c>
      <c r="H51" s="3">
        <f t="shared" si="7"/>
        <v>361.66666666666669</v>
      </c>
      <c r="I51" s="32">
        <f t="shared" si="7"/>
        <v>333.66666666666669</v>
      </c>
      <c r="J51" s="3">
        <f t="shared" si="7"/>
        <v>45</v>
      </c>
      <c r="K51" s="32">
        <f t="shared" si="7"/>
        <v>23.666666666666668</v>
      </c>
      <c r="L51" s="3">
        <f t="shared" si="7"/>
        <v>121</v>
      </c>
      <c r="M51" s="32">
        <f t="shared" si="7"/>
        <v>90.333333333333329</v>
      </c>
      <c r="N51" s="3">
        <f t="shared" si="7"/>
        <v>221</v>
      </c>
      <c r="O51" s="32">
        <f t="shared" si="7"/>
        <v>216.33333333333334</v>
      </c>
      <c r="P51" s="3">
        <f t="shared" si="7"/>
        <v>173</v>
      </c>
      <c r="Q51" s="32">
        <f t="shared" si="7"/>
        <v>139.66666666666666</v>
      </c>
      <c r="R51" s="3">
        <f t="shared" si="7"/>
        <v>162.33333333333334</v>
      </c>
      <c r="S51" s="32">
        <f t="shared" si="7"/>
        <v>191</v>
      </c>
      <c r="T51" s="3">
        <f t="shared" si="7"/>
        <v>29.333333333333332</v>
      </c>
      <c r="U51" s="32">
        <f t="shared" si="7"/>
        <v>16.333333333333332</v>
      </c>
      <c r="V51" s="3">
        <f t="shared" si="7"/>
        <v>181.33333333333334</v>
      </c>
      <c r="W51" s="32">
        <f t="shared" si="7"/>
        <v>149</v>
      </c>
      <c r="X51" s="3">
        <f t="shared" si="7"/>
        <v>99</v>
      </c>
      <c r="Y51" s="32">
        <f t="shared" si="7"/>
        <v>69.666666666666671</v>
      </c>
      <c r="Z51" s="3">
        <f t="shared" si="7"/>
        <v>283.66666666666669</v>
      </c>
      <c r="AA51" s="32">
        <f t="shared" si="7"/>
        <v>303.66666666666669</v>
      </c>
      <c r="AB51" s="113">
        <f t="shared" si="4"/>
        <v>2177</v>
      </c>
      <c r="AC51" s="19">
        <f t="shared" si="5"/>
        <v>2084.6666666666665</v>
      </c>
    </row>
    <row r="52" spans="1:29">
      <c r="A52" s="94" t="s">
        <v>29</v>
      </c>
      <c r="B52" s="3">
        <f t="shared" si="7"/>
        <v>228</v>
      </c>
      <c r="C52" s="32">
        <f t="shared" si="7"/>
        <v>218.66666666666666</v>
      </c>
      <c r="D52" s="3">
        <f t="shared" si="7"/>
        <v>96</v>
      </c>
      <c r="E52" s="32">
        <f t="shared" si="7"/>
        <v>155.66666666666666</v>
      </c>
      <c r="F52" s="3">
        <f t="shared" si="7"/>
        <v>208</v>
      </c>
      <c r="G52" s="32">
        <f t="shared" si="7"/>
        <v>180.66666666666666</v>
      </c>
      <c r="H52" s="3">
        <f t="shared" si="7"/>
        <v>360.33333333333331</v>
      </c>
      <c r="I52" s="32">
        <f t="shared" si="7"/>
        <v>342.66666666666669</v>
      </c>
      <c r="J52" s="3">
        <f t="shared" si="7"/>
        <v>48.333333333333336</v>
      </c>
      <c r="K52" s="32">
        <f t="shared" si="7"/>
        <v>28</v>
      </c>
      <c r="L52" s="3">
        <f t="shared" si="7"/>
        <v>140</v>
      </c>
      <c r="M52" s="32">
        <f t="shared" si="7"/>
        <v>88.666666666666671</v>
      </c>
      <c r="N52" s="3">
        <f t="shared" si="7"/>
        <v>243</v>
      </c>
      <c r="O52" s="32">
        <f t="shared" si="7"/>
        <v>250</v>
      </c>
      <c r="P52" s="3">
        <f t="shared" si="7"/>
        <v>157</v>
      </c>
      <c r="Q52" s="32">
        <f t="shared" si="7"/>
        <v>157.66666666666666</v>
      </c>
      <c r="R52" s="3">
        <f t="shared" si="7"/>
        <v>153</v>
      </c>
      <c r="S52" s="32">
        <f t="shared" si="7"/>
        <v>189.33333333333334</v>
      </c>
      <c r="T52" s="3">
        <f t="shared" si="7"/>
        <v>33.666666666666664</v>
      </c>
      <c r="U52" s="32">
        <f t="shared" si="7"/>
        <v>22.666666666666668</v>
      </c>
      <c r="V52" s="3">
        <f t="shared" si="7"/>
        <v>192.66666666666666</v>
      </c>
      <c r="W52" s="32">
        <f t="shared" si="7"/>
        <v>159.66666666666666</v>
      </c>
      <c r="X52" s="3">
        <f t="shared" si="7"/>
        <v>114.66666666666667</v>
      </c>
      <c r="Y52" s="32">
        <f t="shared" si="7"/>
        <v>99.666666666666671</v>
      </c>
      <c r="Z52" s="3">
        <f t="shared" si="7"/>
        <v>302.33333333333331</v>
      </c>
      <c r="AA52" s="32">
        <f t="shared" si="7"/>
        <v>294</v>
      </c>
      <c r="AB52" s="113">
        <f t="shared" si="4"/>
        <v>2277</v>
      </c>
      <c r="AC52" s="19">
        <f t="shared" si="5"/>
        <v>2187.3333333333339</v>
      </c>
    </row>
    <row r="53" spans="1:29">
      <c r="A53" s="95" t="s">
        <v>30</v>
      </c>
      <c r="B53" s="3">
        <f t="shared" si="7"/>
        <v>264.33333333333331</v>
      </c>
      <c r="C53" s="32">
        <f t="shared" si="7"/>
        <v>251.66666666666666</v>
      </c>
      <c r="D53" s="3">
        <f t="shared" si="7"/>
        <v>99</v>
      </c>
      <c r="E53" s="32">
        <f t="shared" si="7"/>
        <v>156.66666666666666</v>
      </c>
      <c r="F53" s="3">
        <f t="shared" si="7"/>
        <v>219</v>
      </c>
      <c r="G53" s="32">
        <f t="shared" si="7"/>
        <v>217.33333333333334</v>
      </c>
      <c r="H53" s="3">
        <f t="shared" si="7"/>
        <v>395.33333333333331</v>
      </c>
      <c r="I53" s="32">
        <f t="shared" si="7"/>
        <v>348.66666666666669</v>
      </c>
      <c r="J53" s="3">
        <f t="shared" si="7"/>
        <v>59.666666666666664</v>
      </c>
      <c r="K53" s="32">
        <f t="shared" si="7"/>
        <v>41.666666666666664</v>
      </c>
      <c r="L53" s="3">
        <f t="shared" si="7"/>
        <v>168.66666666666666</v>
      </c>
      <c r="M53" s="32">
        <f t="shared" si="7"/>
        <v>97</v>
      </c>
      <c r="N53" s="3">
        <f t="shared" si="7"/>
        <v>308</v>
      </c>
      <c r="O53" s="32">
        <f t="shared" si="7"/>
        <v>292.66666666666669</v>
      </c>
      <c r="P53" s="3">
        <f t="shared" si="7"/>
        <v>145.33333333333334</v>
      </c>
      <c r="Q53" s="32">
        <f t="shared" si="7"/>
        <v>219.66666666666666</v>
      </c>
      <c r="R53" s="3">
        <f t="shared" si="7"/>
        <v>168</v>
      </c>
      <c r="S53" s="32">
        <f t="shared" si="7"/>
        <v>231</v>
      </c>
      <c r="T53" s="3">
        <f t="shared" si="7"/>
        <v>26.666666666666668</v>
      </c>
      <c r="U53" s="32">
        <f t="shared" si="7"/>
        <v>23</v>
      </c>
      <c r="V53" s="3">
        <f t="shared" si="7"/>
        <v>213.33333333333334</v>
      </c>
      <c r="W53" s="32">
        <f t="shared" si="7"/>
        <v>154.33333333333334</v>
      </c>
      <c r="X53" s="3">
        <f t="shared" si="7"/>
        <v>132</v>
      </c>
      <c r="Y53" s="32">
        <f t="shared" si="7"/>
        <v>126</v>
      </c>
      <c r="Z53" s="3">
        <f t="shared" si="7"/>
        <v>257.33333333333331</v>
      </c>
      <c r="AA53" s="32">
        <f t="shared" si="7"/>
        <v>336.33333333333331</v>
      </c>
      <c r="AB53" s="113">
        <f t="shared" si="4"/>
        <v>2456.666666666667</v>
      </c>
      <c r="AC53" s="19">
        <f t="shared" si="5"/>
        <v>2496.0000000000005</v>
      </c>
    </row>
    <row r="54" spans="1:29">
      <c r="A54" s="94" t="s">
        <v>31</v>
      </c>
      <c r="B54" s="3">
        <f t="shared" si="7"/>
        <v>355.33333333333331</v>
      </c>
      <c r="C54" s="32">
        <f t="shared" si="7"/>
        <v>256.66666666666669</v>
      </c>
      <c r="D54" s="3">
        <f t="shared" si="7"/>
        <v>91</v>
      </c>
      <c r="E54" s="32">
        <f t="shared" si="7"/>
        <v>154.33333333333334</v>
      </c>
      <c r="F54" s="3">
        <f t="shared" si="7"/>
        <v>177.66666666666666</v>
      </c>
      <c r="G54" s="32">
        <f t="shared" si="7"/>
        <v>278.33333333333331</v>
      </c>
      <c r="H54" s="3">
        <f t="shared" si="7"/>
        <v>384</v>
      </c>
      <c r="I54" s="32">
        <f t="shared" si="7"/>
        <v>459.66666666666669</v>
      </c>
      <c r="J54" s="3">
        <f t="shared" si="7"/>
        <v>80.666666666666671</v>
      </c>
      <c r="K54" s="32">
        <f t="shared" si="7"/>
        <v>38.666666666666664</v>
      </c>
      <c r="L54" s="3">
        <f t="shared" si="7"/>
        <v>266.33333333333331</v>
      </c>
      <c r="M54" s="32">
        <f t="shared" si="7"/>
        <v>71.666666666666671</v>
      </c>
      <c r="N54" s="3">
        <f t="shared" si="7"/>
        <v>388.66666666666669</v>
      </c>
      <c r="O54" s="32">
        <f t="shared" si="7"/>
        <v>263.66666666666669</v>
      </c>
      <c r="P54" s="3">
        <f t="shared" si="7"/>
        <v>130.66666666666666</v>
      </c>
      <c r="Q54" s="32">
        <f t="shared" si="7"/>
        <v>204.33333333333334</v>
      </c>
      <c r="R54" s="3">
        <f t="shared" si="7"/>
        <v>167.33333333333334</v>
      </c>
      <c r="S54" s="32">
        <f t="shared" si="7"/>
        <v>246</v>
      </c>
      <c r="T54" s="3">
        <f t="shared" si="7"/>
        <v>20.333333333333332</v>
      </c>
      <c r="U54" s="32">
        <f t="shared" si="7"/>
        <v>19.666666666666668</v>
      </c>
      <c r="V54" s="3">
        <f t="shared" si="7"/>
        <v>392.33333333333331</v>
      </c>
      <c r="W54" s="32">
        <f t="shared" si="7"/>
        <v>143.33333333333334</v>
      </c>
      <c r="X54" s="3">
        <f t="shared" si="7"/>
        <v>128.33333333333334</v>
      </c>
      <c r="Y54" s="32">
        <f t="shared" si="7"/>
        <v>127</v>
      </c>
      <c r="Z54" s="3">
        <f t="shared" si="7"/>
        <v>238.66666666666666</v>
      </c>
      <c r="AA54" s="32">
        <f t="shared" si="7"/>
        <v>328</v>
      </c>
      <c r="AB54" s="113">
        <f t="shared" si="4"/>
        <v>2821.3333333333335</v>
      </c>
      <c r="AC54" s="19">
        <f t="shared" si="5"/>
        <v>2591.3333333333335</v>
      </c>
    </row>
    <row r="55" spans="1:29">
      <c r="A55" s="95" t="s">
        <v>32</v>
      </c>
      <c r="B55" s="3">
        <f t="shared" si="7"/>
        <v>325.33333333333331</v>
      </c>
      <c r="C55" s="32">
        <f t="shared" si="7"/>
        <v>361.33333333333331</v>
      </c>
      <c r="D55" s="3">
        <f t="shared" si="7"/>
        <v>66.333333333333329</v>
      </c>
      <c r="E55" s="32">
        <f t="shared" si="7"/>
        <v>222.66666666666666</v>
      </c>
      <c r="F55" s="3">
        <f t="shared" si="7"/>
        <v>126.66666666666667</v>
      </c>
      <c r="G55" s="32">
        <f t="shared" si="7"/>
        <v>409</v>
      </c>
      <c r="H55" s="3">
        <f t="shared" si="7"/>
        <v>431.66666666666669</v>
      </c>
      <c r="I55" s="32">
        <f t="shared" si="7"/>
        <v>591</v>
      </c>
      <c r="J55" s="3">
        <f t="shared" si="7"/>
        <v>99</v>
      </c>
      <c r="K55" s="32">
        <f t="shared" si="7"/>
        <v>46.333333333333336</v>
      </c>
      <c r="L55" s="3">
        <f t="shared" si="7"/>
        <v>304</v>
      </c>
      <c r="M55" s="32">
        <f t="shared" si="7"/>
        <v>74.333333333333329</v>
      </c>
      <c r="N55" s="3">
        <f t="shared" si="7"/>
        <v>524.66666666666663</v>
      </c>
      <c r="O55" s="32">
        <f t="shared" si="7"/>
        <v>296.33333333333331</v>
      </c>
      <c r="P55" s="3">
        <f t="shared" si="7"/>
        <v>153.33333333333334</v>
      </c>
      <c r="Q55" s="32">
        <f t="shared" si="7"/>
        <v>239.33333333333334</v>
      </c>
      <c r="R55" s="3">
        <f t="shared" si="7"/>
        <v>145.33333333333334</v>
      </c>
      <c r="S55" s="32">
        <f t="shared" si="7"/>
        <v>297.33333333333331</v>
      </c>
      <c r="T55" s="3">
        <f t="shared" si="7"/>
        <v>28.333333333333332</v>
      </c>
      <c r="U55" s="32">
        <f t="shared" si="7"/>
        <v>19</v>
      </c>
      <c r="V55" s="3">
        <f t="shared" si="7"/>
        <v>500</v>
      </c>
      <c r="W55" s="32">
        <f t="shared" si="7"/>
        <v>133</v>
      </c>
      <c r="X55" s="3">
        <f t="shared" si="7"/>
        <v>97</v>
      </c>
      <c r="Y55" s="32">
        <f t="shared" si="7"/>
        <v>122.66666666666667</v>
      </c>
      <c r="Z55" s="3">
        <f t="shared" si="7"/>
        <v>183</v>
      </c>
      <c r="AA55" s="32">
        <f t="shared" si="7"/>
        <v>467.33333333333331</v>
      </c>
      <c r="AB55" s="113">
        <f t="shared" si="4"/>
        <v>2984.6666666666665</v>
      </c>
      <c r="AC55" s="19">
        <f t="shared" si="5"/>
        <v>3279.6666666666665</v>
      </c>
    </row>
    <row r="56" spans="1:29">
      <c r="A56" s="94" t="s">
        <v>33</v>
      </c>
      <c r="B56" s="3">
        <f t="shared" si="7"/>
        <v>163</v>
      </c>
      <c r="C56" s="32">
        <f t="shared" si="7"/>
        <v>214.66666666666666</v>
      </c>
      <c r="D56" s="3">
        <f t="shared" si="7"/>
        <v>51.666666666666664</v>
      </c>
      <c r="E56" s="32">
        <f t="shared" si="7"/>
        <v>181</v>
      </c>
      <c r="F56" s="3">
        <f t="shared" si="7"/>
        <v>69</v>
      </c>
      <c r="G56" s="32">
        <f t="shared" si="7"/>
        <v>218</v>
      </c>
      <c r="H56" s="3">
        <f t="shared" si="7"/>
        <v>162.33333333333334</v>
      </c>
      <c r="I56" s="32">
        <f t="shared" si="7"/>
        <v>351.66666666666669</v>
      </c>
      <c r="J56" s="3">
        <f t="shared" si="7"/>
        <v>67.333333333333329</v>
      </c>
      <c r="K56" s="32">
        <f t="shared" si="7"/>
        <v>40</v>
      </c>
      <c r="L56" s="3">
        <f t="shared" si="7"/>
        <v>313.66666666666669</v>
      </c>
      <c r="M56" s="32">
        <f t="shared" si="7"/>
        <v>48.666666666666664</v>
      </c>
      <c r="N56" s="3">
        <f t="shared" si="7"/>
        <v>288.33333333333331</v>
      </c>
      <c r="O56" s="32">
        <f t="shared" si="7"/>
        <v>192.33333333333334</v>
      </c>
      <c r="P56" s="3">
        <f t="shared" si="7"/>
        <v>64.333333333333329</v>
      </c>
      <c r="Q56" s="32">
        <f t="shared" si="7"/>
        <v>156</v>
      </c>
      <c r="R56" s="3">
        <f t="shared" si="7"/>
        <v>117.66666666666667</v>
      </c>
      <c r="S56" s="32">
        <f t="shared" si="7"/>
        <v>198</v>
      </c>
      <c r="T56" s="3">
        <f t="shared" si="7"/>
        <v>13.666666666666666</v>
      </c>
      <c r="U56" s="32">
        <f t="shared" si="7"/>
        <v>14.666666666666666</v>
      </c>
      <c r="V56" s="3">
        <f t="shared" si="7"/>
        <v>397.33333333333331</v>
      </c>
      <c r="W56" s="32">
        <f t="shared" si="7"/>
        <v>94.333333333333329</v>
      </c>
      <c r="X56" s="3">
        <f t="shared" si="7"/>
        <v>52.333333333333336</v>
      </c>
      <c r="Y56" s="32">
        <f t="shared" si="7"/>
        <v>79</v>
      </c>
      <c r="Z56" s="3">
        <f t="shared" si="7"/>
        <v>138.66666666666666</v>
      </c>
      <c r="AA56" s="32">
        <f t="shared" si="7"/>
        <v>399</v>
      </c>
      <c r="AB56" s="113">
        <f t="shared" si="4"/>
        <v>1899.3333333333333</v>
      </c>
      <c r="AC56" s="19">
        <f t="shared" si="5"/>
        <v>2187.333333333333</v>
      </c>
    </row>
    <row r="57" spans="1:29">
      <c r="A57" s="95" t="s">
        <v>34</v>
      </c>
      <c r="B57" s="3">
        <f t="shared" si="7"/>
        <v>6.666666666666667</v>
      </c>
      <c r="C57" s="32">
        <f t="shared" si="7"/>
        <v>144.66666666666666</v>
      </c>
      <c r="D57" s="3">
        <f t="shared" si="7"/>
        <v>6.333333333333333</v>
      </c>
      <c r="E57" s="32">
        <f t="shared" si="7"/>
        <v>76.333333333333329</v>
      </c>
      <c r="F57" s="3">
        <f t="shared" si="7"/>
        <v>14.333333333333334</v>
      </c>
      <c r="G57" s="32">
        <f t="shared" si="7"/>
        <v>93</v>
      </c>
      <c r="H57" s="3">
        <f t="shared" si="7"/>
        <v>36</v>
      </c>
      <c r="I57" s="32">
        <f t="shared" si="7"/>
        <v>112.33333333333333</v>
      </c>
      <c r="J57" s="3">
        <f t="shared" si="7"/>
        <v>8.6666666666666661</v>
      </c>
      <c r="K57" s="32">
        <f t="shared" si="7"/>
        <v>17</v>
      </c>
      <c r="L57" s="3">
        <f t="shared" si="7"/>
        <v>53</v>
      </c>
      <c r="M57" s="32">
        <f t="shared" si="7"/>
        <v>18.333333333333332</v>
      </c>
      <c r="N57" s="3">
        <f t="shared" si="7"/>
        <v>64.333333333333329</v>
      </c>
      <c r="O57" s="32">
        <f t="shared" si="7"/>
        <v>67.333333333333329</v>
      </c>
      <c r="P57" s="3">
        <f t="shared" si="7"/>
        <v>24.666666666666668</v>
      </c>
      <c r="Q57" s="32">
        <f t="shared" si="7"/>
        <v>62.666666666666664</v>
      </c>
      <c r="R57" s="3">
        <f t="shared" si="7"/>
        <v>27.666666666666668</v>
      </c>
      <c r="S57" s="32">
        <f t="shared" si="7"/>
        <v>86.666666666666671</v>
      </c>
      <c r="T57" s="3">
        <f t="shared" si="7"/>
        <v>10.666666666666666</v>
      </c>
      <c r="U57" s="32">
        <f t="shared" si="7"/>
        <v>3.3333333333333335</v>
      </c>
      <c r="V57" s="3">
        <f t="shared" si="7"/>
        <v>78</v>
      </c>
      <c r="W57" s="32">
        <f t="shared" si="7"/>
        <v>28.333333333333332</v>
      </c>
      <c r="X57" s="3">
        <f t="shared" si="7"/>
        <v>19.333333333333332</v>
      </c>
      <c r="Y57" s="32">
        <f t="shared" si="7"/>
        <v>42.333333333333336</v>
      </c>
      <c r="Z57" s="3">
        <f t="shared" si="7"/>
        <v>87.333333333333329</v>
      </c>
      <c r="AA57" s="32">
        <f t="shared" si="7"/>
        <v>213.33333333333334</v>
      </c>
      <c r="AB57" s="113">
        <f>B57+D57+F57+H57+J57+L57+N57+P57+R57+T57+V57+X57+Z57</f>
        <v>436.99999999999989</v>
      </c>
      <c r="AC57" s="19">
        <f t="shared" si="5"/>
        <v>965.66666666666674</v>
      </c>
    </row>
    <row r="58" spans="1:29">
      <c r="A58" s="94" t="s">
        <v>35</v>
      </c>
      <c r="B58" s="3">
        <f t="shared" si="7"/>
        <v>0</v>
      </c>
      <c r="C58" s="32">
        <f t="shared" si="7"/>
        <v>26.666666666666668</v>
      </c>
      <c r="D58" s="3">
        <f t="shared" si="7"/>
        <v>0</v>
      </c>
      <c r="E58" s="32">
        <f t="shared" si="7"/>
        <v>17.333333333333332</v>
      </c>
      <c r="F58" s="3">
        <f t="shared" si="7"/>
        <v>0.66666666666666663</v>
      </c>
      <c r="G58" s="32">
        <f t="shared" si="7"/>
        <v>9.6666666666666661</v>
      </c>
      <c r="H58" s="3">
        <f t="shared" si="7"/>
        <v>5</v>
      </c>
      <c r="I58" s="32">
        <f t="shared" si="7"/>
        <v>17.333333333333332</v>
      </c>
      <c r="J58" s="3">
        <f t="shared" si="7"/>
        <v>2.6666666666666665</v>
      </c>
      <c r="K58" s="32">
        <f t="shared" si="7"/>
        <v>1.6666666666666667</v>
      </c>
      <c r="L58" s="3">
        <f t="shared" si="7"/>
        <v>4.333333333333333</v>
      </c>
      <c r="M58" s="32">
        <f t="shared" si="7"/>
        <v>2.3333333333333335</v>
      </c>
      <c r="N58" s="3">
        <f t="shared" si="7"/>
        <v>4.333333333333333</v>
      </c>
      <c r="O58" s="32">
        <f t="shared" si="7"/>
        <v>8.6666666666666661</v>
      </c>
      <c r="P58" s="3">
        <f t="shared" si="7"/>
        <v>3</v>
      </c>
      <c r="Q58" s="32">
        <f t="shared" si="7"/>
        <v>1.6666666666666667</v>
      </c>
      <c r="R58" s="3">
        <f t="shared" si="7"/>
        <v>3.3333333333333335</v>
      </c>
      <c r="S58" s="32">
        <f t="shared" si="7"/>
        <v>5</v>
      </c>
      <c r="T58" s="3">
        <f t="shared" si="7"/>
        <v>1</v>
      </c>
      <c r="U58" s="32">
        <f t="shared" si="7"/>
        <v>0</v>
      </c>
      <c r="V58" s="3">
        <f t="shared" si="7"/>
        <v>3</v>
      </c>
      <c r="W58" s="32">
        <f t="shared" si="7"/>
        <v>0.66666666666666663</v>
      </c>
      <c r="X58" s="3">
        <f t="shared" si="7"/>
        <v>0</v>
      </c>
      <c r="Y58" s="32">
        <f t="shared" si="7"/>
        <v>4.666666666666667</v>
      </c>
      <c r="Z58" s="3">
        <f t="shared" si="7"/>
        <v>1.6666666666666667</v>
      </c>
      <c r="AA58" s="32">
        <f t="shared" si="7"/>
        <v>8.3333333333333339</v>
      </c>
      <c r="AB58" s="113">
        <f>B58+D58+F58+H58+J58+L58+N58+P58+R58+T58+V58+X58+Z58</f>
        <v>29</v>
      </c>
      <c r="AC58" s="19">
        <f t="shared" si="5"/>
        <v>104.00000000000001</v>
      </c>
    </row>
    <row r="59" spans="1:29">
      <c r="A59" s="95" t="s">
        <v>36</v>
      </c>
      <c r="B59" s="3">
        <f t="shared" si="7"/>
        <v>0</v>
      </c>
      <c r="C59" s="32">
        <f t="shared" si="7"/>
        <v>0.33333333333333331</v>
      </c>
      <c r="D59" s="3">
        <f t="shared" si="7"/>
        <v>0</v>
      </c>
      <c r="E59" s="32">
        <f t="shared" si="7"/>
        <v>1.6666666666666667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</v>
      </c>
      <c r="AC59" s="19">
        <f t="shared" si="5"/>
        <v>2</v>
      </c>
    </row>
    <row r="60" spans="1:29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4" thickBot="1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5" thickTop="1" thickBot="1">
      <c r="A63" s="9" t="s">
        <v>47</v>
      </c>
      <c r="B63" s="53">
        <f>SUM(B39:B62)</f>
        <v>3327.3333333333335</v>
      </c>
      <c r="C63" s="49">
        <f t="shared" ref="C63:AA63" si="11">SUM(C39:C62)</f>
        <v>3781.333333333333</v>
      </c>
      <c r="D63" s="48">
        <f t="shared" si="11"/>
        <v>1633.6666666666667</v>
      </c>
      <c r="E63" s="54">
        <f t="shared" si="11"/>
        <v>2129.666666666667</v>
      </c>
      <c r="F63" s="53">
        <f t="shared" si="11"/>
        <v>3236.9999999999995</v>
      </c>
      <c r="G63" s="49">
        <f t="shared" si="11"/>
        <v>2526.9999999999995</v>
      </c>
      <c r="H63" s="48">
        <f t="shared" si="11"/>
        <v>5400.666666666667</v>
      </c>
      <c r="I63" s="54">
        <f t="shared" si="11"/>
        <v>5137.9999999999991</v>
      </c>
      <c r="J63" s="53">
        <f t="shared" si="11"/>
        <v>799.33333333333326</v>
      </c>
      <c r="K63" s="49">
        <f t="shared" si="11"/>
        <v>736.99999999999989</v>
      </c>
      <c r="L63" s="48">
        <f t="shared" si="11"/>
        <v>2079.666666666667</v>
      </c>
      <c r="M63" s="54">
        <f t="shared" si="11"/>
        <v>1959</v>
      </c>
      <c r="N63" s="53">
        <f t="shared" si="11"/>
        <v>4305.6666666666661</v>
      </c>
      <c r="O63" s="49">
        <f t="shared" si="11"/>
        <v>4251.666666666667</v>
      </c>
      <c r="P63" s="48">
        <f t="shared" si="11"/>
        <v>2434</v>
      </c>
      <c r="Q63" s="54">
        <f t="shared" si="11"/>
        <v>2232</v>
      </c>
      <c r="R63" s="53">
        <f t="shared" si="11"/>
        <v>2814.6666666666665</v>
      </c>
      <c r="S63" s="49">
        <f t="shared" si="11"/>
        <v>2760.333333333333</v>
      </c>
      <c r="T63" s="48">
        <f t="shared" si="11"/>
        <v>364.66666666666669</v>
      </c>
      <c r="U63" s="54">
        <f t="shared" si="11"/>
        <v>353.00000000000006</v>
      </c>
      <c r="V63" s="53">
        <f t="shared" si="11"/>
        <v>3081</v>
      </c>
      <c r="W63" s="49">
        <f t="shared" si="11"/>
        <v>2700.0000000000005</v>
      </c>
      <c r="X63" s="48">
        <f t="shared" si="11"/>
        <v>1714.9999999999998</v>
      </c>
      <c r="Y63" s="54">
        <f t="shared" si="11"/>
        <v>1443.3333333333333</v>
      </c>
      <c r="Z63" s="53">
        <f t="shared" si="11"/>
        <v>3928.333333333333</v>
      </c>
      <c r="AA63" s="49">
        <f t="shared" si="11"/>
        <v>5040.9999999999991</v>
      </c>
      <c r="AB63" s="48">
        <f>SUM(AB39:AB62)</f>
        <v>35121</v>
      </c>
      <c r="AC63" s="49">
        <f>SUM(AC39:AC62)</f>
        <v>35053.333333333336</v>
      </c>
    </row>
    <row r="64" spans="1:29" ht="17" thickTop="1">
      <c r="AB64" s="183" t="str">
        <f>IF(AB63='Daily Total'!D49,"Correct","Wrong")</f>
        <v>Correct</v>
      </c>
      <c r="AC64" s="183" t="str">
        <f>IF(AC63='Daily Total'!E49,"Correct","Wrong")</f>
        <v>Correct</v>
      </c>
    </row>
    <row r="65" spans="1:31">
      <c r="A65" t="s">
        <v>82</v>
      </c>
      <c r="B65">
        <f>COUNTIF('Daily Total'!$G$7:$G$37,3)</f>
        <v>3</v>
      </c>
    </row>
    <row r="67" spans="1:31" s="8" customFormat="1">
      <c r="A67" s="46" t="s">
        <v>53</v>
      </c>
      <c r="B67" s="18"/>
      <c r="C67" s="18"/>
      <c r="AB67" s="46"/>
      <c r="AC67" s="46"/>
    </row>
    <row r="68" spans="1:31" s="8" customFormat="1" ht="14" thickBot="1">
      <c r="A68" s="46"/>
      <c r="B68" s="18"/>
      <c r="C68" s="18"/>
      <c r="AB68" s="46"/>
      <c r="AC68" s="46"/>
    </row>
    <row r="69" spans="1:31" s="8" customFormat="1" ht="15" thickTop="1" thickBot="1">
      <c r="A69" s="303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4" t="s">
        <v>40</v>
      </c>
      <c r="AA69" s="295"/>
      <c r="AB69" s="294" t="s">
        <v>51</v>
      </c>
      <c r="AC69" s="295"/>
    </row>
    <row r="70" spans="1:31" s="70" customFormat="1" ht="15" thickTop="1" thickBot="1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4" thickTop="1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>
      <c r="A72" s="90" t="s">
        <v>17</v>
      </c>
      <c r="B72" s="85">
        <f>B8/B31</f>
        <v>8.8158685634141462E-3</v>
      </c>
      <c r="C72" s="86">
        <f t="shared" ref="C72:AC72" si="13">C8/C31</f>
        <v>0</v>
      </c>
      <c r="D72" s="85">
        <f t="shared" si="13"/>
        <v>1.4690879412364823E-2</v>
      </c>
      <c r="E72" s="86">
        <f t="shared" si="13"/>
        <v>0</v>
      </c>
      <c r="F72" s="85">
        <f t="shared" si="13"/>
        <v>1.9771393265369169E-2</v>
      </c>
      <c r="G72" s="86">
        <f t="shared" si="13"/>
        <v>2.6381743833267377E-4</v>
      </c>
      <c r="H72" s="85">
        <f t="shared" si="13"/>
        <v>7.8385384520429577E-3</v>
      </c>
      <c r="I72" s="86">
        <f t="shared" si="13"/>
        <v>1.297521733489036E-4</v>
      </c>
      <c r="J72" s="85">
        <f t="shared" si="13"/>
        <v>3.336113427856547E-3</v>
      </c>
      <c r="K72" s="86">
        <f t="shared" si="13"/>
        <v>2.2614201718679332E-3</v>
      </c>
      <c r="L72" s="85">
        <f t="shared" si="13"/>
        <v>3.2056419297964416E-4</v>
      </c>
      <c r="M72" s="86">
        <f t="shared" si="13"/>
        <v>8.507742045261188E-4</v>
      </c>
      <c r="N72" s="85">
        <f t="shared" si="13"/>
        <v>8.515909266857629E-4</v>
      </c>
      <c r="O72" s="86">
        <f t="shared" si="13"/>
        <v>0</v>
      </c>
      <c r="P72" s="85">
        <f t="shared" si="13"/>
        <v>1.2325390304026294E-3</v>
      </c>
      <c r="Q72" s="86">
        <f t="shared" si="13"/>
        <v>0</v>
      </c>
      <c r="R72" s="85">
        <f t="shared" si="13"/>
        <v>0</v>
      </c>
      <c r="S72" s="86">
        <f t="shared" si="13"/>
        <v>0</v>
      </c>
      <c r="T72" s="85">
        <f t="shared" si="13"/>
        <v>0</v>
      </c>
      <c r="U72" s="86">
        <f t="shared" si="13"/>
        <v>0</v>
      </c>
      <c r="V72" s="85">
        <f t="shared" si="13"/>
        <v>0</v>
      </c>
      <c r="W72" s="86">
        <f t="shared" si="13"/>
        <v>0</v>
      </c>
      <c r="X72" s="85">
        <f t="shared" si="13"/>
        <v>0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4.830917874396135E-3</v>
      </c>
      <c r="AC72" s="106">
        <f t="shared" si="13"/>
        <v>1.3313046785850134E-4</v>
      </c>
      <c r="AD72" s="18"/>
      <c r="AE72" s="18"/>
    </row>
    <row r="73" spans="1:31" s="8" customFormat="1">
      <c r="A73" s="91" t="s">
        <v>18</v>
      </c>
      <c r="B73" s="85">
        <f>B9/B31</f>
        <v>3.2758966139050293E-2</v>
      </c>
      <c r="C73" s="86">
        <f t="shared" ref="C73:AC73" si="14">C9/C31</f>
        <v>0</v>
      </c>
      <c r="D73" s="85">
        <f t="shared" si="14"/>
        <v>3.5298918588043258E-2</v>
      </c>
      <c r="E73" s="86">
        <f t="shared" si="14"/>
        <v>1.2521521364845828E-3</v>
      </c>
      <c r="F73" s="85">
        <f t="shared" si="14"/>
        <v>5.025229121614664E-2</v>
      </c>
      <c r="G73" s="86">
        <f t="shared" si="14"/>
        <v>2.1105395066613902E-3</v>
      </c>
      <c r="H73" s="85">
        <f t="shared" si="14"/>
        <v>3.1045549932107147E-2</v>
      </c>
      <c r="I73" s="86">
        <f t="shared" si="14"/>
        <v>9.1475282210977029E-3</v>
      </c>
      <c r="J73" s="85">
        <f t="shared" si="14"/>
        <v>1.5012510425354461E-2</v>
      </c>
      <c r="K73" s="86">
        <f t="shared" si="14"/>
        <v>2.8946178199909543E-2</v>
      </c>
      <c r="L73" s="85">
        <f t="shared" si="14"/>
        <v>1.0418336271838436E-2</v>
      </c>
      <c r="M73" s="86">
        <f t="shared" si="14"/>
        <v>2.4332142249446995E-2</v>
      </c>
      <c r="N73" s="85">
        <f t="shared" si="14"/>
        <v>2.7483161724858714E-2</v>
      </c>
      <c r="O73" s="86">
        <f t="shared" si="14"/>
        <v>2.5009800078400628E-2</v>
      </c>
      <c r="P73" s="85">
        <f t="shared" si="14"/>
        <v>3.3141605039715145E-2</v>
      </c>
      <c r="Q73" s="86">
        <f t="shared" si="14"/>
        <v>3.2108721624850657E-2</v>
      </c>
      <c r="R73" s="85">
        <f t="shared" si="14"/>
        <v>2.5935575556608241E-2</v>
      </c>
      <c r="S73" s="86">
        <f t="shared" si="14"/>
        <v>1.726844583987441E-2</v>
      </c>
      <c r="T73" s="85">
        <f t="shared" si="14"/>
        <v>3.2906764168190127E-2</v>
      </c>
      <c r="U73" s="86">
        <f t="shared" si="14"/>
        <v>5.3824362606232294E-2</v>
      </c>
      <c r="V73" s="85">
        <f t="shared" si="14"/>
        <v>1.1900897976847343E-2</v>
      </c>
      <c r="W73" s="86">
        <f t="shared" si="14"/>
        <v>2.2962962962962963E-2</v>
      </c>
      <c r="X73" s="85">
        <f t="shared" si="14"/>
        <v>6.1613216715257532E-2</v>
      </c>
      <c r="Y73" s="86">
        <f t="shared" si="14"/>
        <v>3.2101616628175518E-2</v>
      </c>
      <c r="Z73" s="85">
        <f t="shared" si="14"/>
        <v>3.5129401781926174E-2</v>
      </c>
      <c r="AA73" s="85">
        <f t="shared" si="14"/>
        <v>2.0696951663029824E-2</v>
      </c>
      <c r="AB73" s="105">
        <f t="shared" si="14"/>
        <v>3.1177927735542836E-2</v>
      </c>
      <c r="AC73" s="106">
        <f t="shared" si="14"/>
        <v>1.6584252567516167E-2</v>
      </c>
      <c r="AD73" s="18"/>
      <c r="AE73" s="18"/>
    </row>
    <row r="74" spans="1:31" s="8" customFormat="1">
      <c r="A74" s="90" t="s">
        <v>19</v>
      </c>
      <c r="B74" s="85">
        <f>B10/B31</f>
        <v>4.1975556000801439E-2</v>
      </c>
      <c r="C74" s="86">
        <f t="shared" ref="C74:AC74" si="15">C10/C31</f>
        <v>3.244005641748942E-2</v>
      </c>
      <c r="D74" s="85">
        <f t="shared" si="15"/>
        <v>5.8967557641297692E-2</v>
      </c>
      <c r="E74" s="86">
        <f t="shared" si="15"/>
        <v>4.2416653623415242E-2</v>
      </c>
      <c r="F74" s="85">
        <f t="shared" si="15"/>
        <v>6.4874884151992579E-2</v>
      </c>
      <c r="G74" s="86">
        <f t="shared" si="15"/>
        <v>5.0389130721540693E-2</v>
      </c>
      <c r="H74" s="85">
        <f t="shared" si="15"/>
        <v>4.7463276138748303E-2</v>
      </c>
      <c r="I74" s="86">
        <f t="shared" si="15"/>
        <v>4.6062021538860777E-2</v>
      </c>
      <c r="J74" s="85">
        <f t="shared" si="15"/>
        <v>3.9199332777314431E-2</v>
      </c>
      <c r="K74" s="86">
        <f t="shared" si="15"/>
        <v>7.4626865671641784E-2</v>
      </c>
      <c r="L74" s="85">
        <f t="shared" si="15"/>
        <v>3.9589677832986059E-2</v>
      </c>
      <c r="M74" s="86">
        <f t="shared" si="15"/>
        <v>6.0575123362259654E-2</v>
      </c>
      <c r="N74" s="85">
        <f t="shared" si="15"/>
        <v>5.2566385383603004E-2</v>
      </c>
      <c r="O74" s="86">
        <f t="shared" si="15"/>
        <v>5.5194041552332422E-2</v>
      </c>
      <c r="P74" s="85">
        <f t="shared" si="15"/>
        <v>6.3133388112845801E-2</v>
      </c>
      <c r="Q74" s="86">
        <f t="shared" si="15"/>
        <v>5.1224611708482679E-2</v>
      </c>
      <c r="R74" s="85">
        <f t="shared" si="15"/>
        <v>5.4358124111795358E-2</v>
      </c>
      <c r="S74" s="86">
        <f t="shared" si="15"/>
        <v>3.5502958579881658E-2</v>
      </c>
      <c r="T74" s="85">
        <f t="shared" si="15"/>
        <v>5.5758683729433274E-2</v>
      </c>
      <c r="U74" s="86">
        <f t="shared" si="15"/>
        <v>9.8205854579792251E-2</v>
      </c>
      <c r="V74" s="85">
        <f t="shared" si="15"/>
        <v>3.3863464243211079E-2</v>
      </c>
      <c r="W74" s="86">
        <f t="shared" si="15"/>
        <v>4.6666666666666669E-2</v>
      </c>
      <c r="X74" s="85">
        <f t="shared" si="15"/>
        <v>6.7832847424684165E-2</v>
      </c>
      <c r="Y74" s="86">
        <f t="shared" si="15"/>
        <v>4.8498845265588918E-2</v>
      </c>
      <c r="Z74" s="85">
        <f t="shared" si="15"/>
        <v>4.8281714043275352E-2</v>
      </c>
      <c r="AA74" s="85">
        <f t="shared" si="15"/>
        <v>4.0600409971566491E-2</v>
      </c>
      <c r="AB74" s="105">
        <f t="shared" si="15"/>
        <v>5.0672437193322137E-2</v>
      </c>
      <c r="AC74" s="106">
        <f t="shared" si="15"/>
        <v>4.6586154431342716E-2</v>
      </c>
      <c r="AD74" s="18"/>
      <c r="AE74" s="18"/>
    </row>
    <row r="75" spans="1:31" s="8" customFormat="1">
      <c r="A75" s="91" t="s">
        <v>20</v>
      </c>
      <c r="B75" s="85">
        <f>B11/B31</f>
        <v>5.8505309557202963E-2</v>
      </c>
      <c r="C75" s="86">
        <f t="shared" ref="C75:AC75" si="16">C11/C31</f>
        <v>4.6015514809590971E-2</v>
      </c>
      <c r="D75" s="85">
        <f t="shared" si="16"/>
        <v>8.7737196490512134E-2</v>
      </c>
      <c r="E75" s="86">
        <f t="shared" si="16"/>
        <v>6.0103302551259979E-2</v>
      </c>
      <c r="F75" s="85">
        <f t="shared" si="16"/>
        <v>7.5996292863762749E-2</v>
      </c>
      <c r="G75" s="86">
        <f t="shared" si="16"/>
        <v>5.6720749241524863E-2</v>
      </c>
      <c r="H75" s="85">
        <f t="shared" si="16"/>
        <v>6.46216516479447E-2</v>
      </c>
      <c r="I75" s="86">
        <f t="shared" si="16"/>
        <v>5.2030621512910338E-2</v>
      </c>
      <c r="J75" s="85">
        <f t="shared" si="16"/>
        <v>4.2535446205170975E-2</v>
      </c>
      <c r="K75" s="86">
        <f t="shared" si="16"/>
        <v>9.6336499321573954E-2</v>
      </c>
      <c r="L75" s="85">
        <f t="shared" si="16"/>
        <v>4.2474755569802854E-2</v>
      </c>
      <c r="M75" s="86">
        <f t="shared" si="16"/>
        <v>8.8140207588905908E-2</v>
      </c>
      <c r="N75" s="85">
        <f t="shared" si="16"/>
        <v>6.2785476503832163E-2</v>
      </c>
      <c r="O75" s="86">
        <f t="shared" si="16"/>
        <v>6.7189337514700118E-2</v>
      </c>
      <c r="P75" s="85">
        <f t="shared" si="16"/>
        <v>7.3815393043001915E-2</v>
      </c>
      <c r="Q75" s="86">
        <f t="shared" si="16"/>
        <v>4.9432497013142174E-2</v>
      </c>
      <c r="R75" s="85">
        <f t="shared" si="16"/>
        <v>6.5608716248223592E-2</v>
      </c>
      <c r="S75" s="86">
        <f t="shared" si="16"/>
        <v>4.3835285593527354E-2</v>
      </c>
      <c r="T75" s="85">
        <f t="shared" si="16"/>
        <v>8.957952468007313E-2</v>
      </c>
      <c r="U75" s="86">
        <f t="shared" si="16"/>
        <v>7.1765816808309721E-2</v>
      </c>
      <c r="V75" s="85">
        <f t="shared" si="16"/>
        <v>4.1112193010927188E-2</v>
      </c>
      <c r="W75" s="86">
        <f t="shared" si="16"/>
        <v>5.1234567901234568E-2</v>
      </c>
      <c r="X75" s="85">
        <f t="shared" si="16"/>
        <v>8.960155490767735E-2</v>
      </c>
      <c r="Y75" s="86">
        <f t="shared" si="16"/>
        <v>6.2817551963048501E-2</v>
      </c>
      <c r="Z75" s="85">
        <f t="shared" si="16"/>
        <v>6.2112855324565126E-2</v>
      </c>
      <c r="AA75" s="85">
        <f t="shared" si="16"/>
        <v>4.2187396680552804E-2</v>
      </c>
      <c r="AB75" s="105">
        <f t="shared" si="16"/>
        <v>6.3978816092935847E-2</v>
      </c>
      <c r="AC75" s="106">
        <f t="shared" si="16"/>
        <v>5.5353746671738306E-2</v>
      </c>
      <c r="AD75" s="18"/>
      <c r="AE75" s="18"/>
    </row>
    <row r="76" spans="1:31" s="8" customFormat="1">
      <c r="A76" s="90" t="s">
        <v>21</v>
      </c>
      <c r="B76" s="85">
        <f>B12/B31</f>
        <v>7.964335804448007E-2</v>
      </c>
      <c r="C76" s="86">
        <f t="shared" ref="C76:AC76" si="17">C12/C31</f>
        <v>8.0923836389280676E-2</v>
      </c>
      <c r="D76" s="85">
        <f t="shared" si="17"/>
        <v>0.11752703529891859</v>
      </c>
      <c r="E76" s="86">
        <f t="shared" si="17"/>
        <v>6.1981530755986849E-2</v>
      </c>
      <c r="F76" s="85">
        <f t="shared" si="17"/>
        <v>9.9989702399340949E-2</v>
      </c>
      <c r="G76" s="86">
        <f t="shared" si="17"/>
        <v>4.7750956338213954E-2</v>
      </c>
      <c r="H76" s="85">
        <f t="shared" si="17"/>
        <v>8.8384150104925313E-2</v>
      </c>
      <c r="I76" s="86">
        <f t="shared" si="17"/>
        <v>6.630336058128973E-2</v>
      </c>
      <c r="J76" s="85">
        <f t="shared" si="17"/>
        <v>7.5479566305254375E-2</v>
      </c>
      <c r="K76" s="86">
        <f t="shared" si="17"/>
        <v>9.6788783355947539E-2</v>
      </c>
      <c r="L76" s="85">
        <f t="shared" si="17"/>
        <v>3.7986856868087837E-2</v>
      </c>
      <c r="M76" s="86">
        <f t="shared" si="17"/>
        <v>0.11927854347456185</v>
      </c>
      <c r="N76" s="85">
        <f t="shared" si="17"/>
        <v>7.068204691491832E-2</v>
      </c>
      <c r="O76" s="86">
        <f t="shared" si="17"/>
        <v>8.4829478635829084E-2</v>
      </c>
      <c r="P76" s="85">
        <f t="shared" si="17"/>
        <v>8.1210627225417692E-2</v>
      </c>
      <c r="Q76" s="86">
        <f t="shared" si="17"/>
        <v>5.3016726403823176E-2</v>
      </c>
      <c r="R76" s="85">
        <f t="shared" si="17"/>
        <v>9.320227380388442E-2</v>
      </c>
      <c r="S76" s="86">
        <f t="shared" si="17"/>
        <v>5.8326289095519866E-2</v>
      </c>
      <c r="T76" s="85">
        <f t="shared" si="17"/>
        <v>9.5063985374771481E-2</v>
      </c>
      <c r="U76" s="86">
        <f t="shared" si="17"/>
        <v>7.9320113314447591E-2</v>
      </c>
      <c r="V76" s="85">
        <f t="shared" si="17"/>
        <v>4.7819971870604779E-2</v>
      </c>
      <c r="W76" s="86">
        <f t="shared" si="17"/>
        <v>0.10123456790123457</v>
      </c>
      <c r="X76" s="85">
        <f t="shared" si="17"/>
        <v>7.5801749271137031E-2</v>
      </c>
      <c r="Y76" s="86">
        <f t="shared" si="17"/>
        <v>8.2217090069284071E-2</v>
      </c>
      <c r="Z76" s="85">
        <f t="shared" si="17"/>
        <v>8.1629189647857439E-2</v>
      </c>
      <c r="AA76" s="85">
        <f t="shared" si="17"/>
        <v>6.1165112742180783E-2</v>
      </c>
      <c r="AB76" s="105">
        <f t="shared" si="17"/>
        <v>7.9563034461812968E-2</v>
      </c>
      <c r="AC76" s="106">
        <f t="shared" si="17"/>
        <v>7.3392925066565237E-2</v>
      </c>
      <c r="AD76" s="18"/>
      <c r="AE76" s="18"/>
    </row>
    <row r="77" spans="1:31" s="8" customFormat="1">
      <c r="A77" s="91" t="s">
        <v>22</v>
      </c>
      <c r="B77" s="85">
        <f>B13/B31</f>
        <v>7.6637948306952516E-2</v>
      </c>
      <c r="C77" s="86">
        <f t="shared" ref="C77:AC77" si="18">C13/C31</f>
        <v>9.0091678420310295E-2</v>
      </c>
      <c r="D77" s="85">
        <f t="shared" si="18"/>
        <v>0.10650887573964497</v>
      </c>
      <c r="E77" s="86">
        <f t="shared" si="18"/>
        <v>4.8833933322898732E-2</v>
      </c>
      <c r="F77" s="85">
        <f t="shared" si="18"/>
        <v>9.7518278241169806E-2</v>
      </c>
      <c r="G77" s="86">
        <f t="shared" si="18"/>
        <v>4.2210790133227809E-2</v>
      </c>
      <c r="H77" s="85">
        <f t="shared" si="18"/>
        <v>8.9309961733119364E-2</v>
      </c>
      <c r="I77" s="86">
        <f t="shared" si="18"/>
        <v>6.7990138834825478E-2</v>
      </c>
      <c r="J77" s="85">
        <f t="shared" si="18"/>
        <v>7.2143452877397832E-2</v>
      </c>
      <c r="K77" s="86">
        <f t="shared" si="18"/>
        <v>0.12618724559023067</v>
      </c>
      <c r="L77" s="85">
        <f t="shared" si="18"/>
        <v>3.205641929796442E-2</v>
      </c>
      <c r="M77" s="86">
        <f t="shared" si="18"/>
        <v>0.14735409222392376</v>
      </c>
      <c r="N77" s="85">
        <f t="shared" si="18"/>
        <v>6.4488658357203688E-2</v>
      </c>
      <c r="O77" s="86">
        <f t="shared" si="18"/>
        <v>0.1177577420619365</v>
      </c>
      <c r="P77" s="85">
        <f t="shared" si="18"/>
        <v>9.1070939468638729E-2</v>
      </c>
      <c r="Q77" s="86">
        <f t="shared" si="18"/>
        <v>6.3022700119474306E-2</v>
      </c>
      <c r="R77" s="85">
        <f t="shared" si="18"/>
        <v>0.1003079109426812</v>
      </c>
      <c r="S77" s="86">
        <f t="shared" si="18"/>
        <v>5.6635672020287402E-2</v>
      </c>
      <c r="T77" s="85">
        <f t="shared" si="18"/>
        <v>5.3930530164533821E-2</v>
      </c>
      <c r="U77" s="86">
        <f t="shared" si="18"/>
        <v>7.8375826251180364E-2</v>
      </c>
      <c r="V77" s="85">
        <f t="shared" si="18"/>
        <v>3.9056583360380828E-2</v>
      </c>
      <c r="W77" s="86">
        <f t="shared" si="18"/>
        <v>0.13345679012345679</v>
      </c>
      <c r="X77" s="85">
        <f t="shared" si="18"/>
        <v>7.7745383867832848E-2</v>
      </c>
      <c r="Y77" s="86">
        <f t="shared" si="18"/>
        <v>6.2817551963048501E-2</v>
      </c>
      <c r="Z77" s="85">
        <f t="shared" si="18"/>
        <v>7.7980483665676711E-2</v>
      </c>
      <c r="AA77" s="85">
        <f t="shared" si="18"/>
        <v>6.2024730542881705E-2</v>
      </c>
      <c r="AB77" s="105">
        <f t="shared" si="18"/>
        <v>7.7237740003606573E-2</v>
      </c>
      <c r="AC77" s="106">
        <f t="shared" si="18"/>
        <v>8.1913275009509318E-2</v>
      </c>
      <c r="AD77" s="18"/>
      <c r="AE77" s="18"/>
    </row>
    <row r="78" spans="1:31" s="8" customFormat="1">
      <c r="A78" s="90" t="s">
        <v>23</v>
      </c>
      <c r="B78" s="85">
        <f>B14/B31</f>
        <v>4.5882588659587255E-2</v>
      </c>
      <c r="C78" s="86">
        <f t="shared" ref="C78:AC78" si="19">C14/C31</f>
        <v>6.2588152327221439E-2</v>
      </c>
      <c r="D78" s="85">
        <f t="shared" si="19"/>
        <v>5.7539277698428891E-2</v>
      </c>
      <c r="E78" s="86">
        <f t="shared" si="19"/>
        <v>4.5860071998747851E-2</v>
      </c>
      <c r="F78" s="85">
        <f t="shared" si="19"/>
        <v>6.7449284316754191E-2</v>
      </c>
      <c r="G78" s="86">
        <f t="shared" si="19"/>
        <v>3.6011080332409975E-2</v>
      </c>
      <c r="H78" s="85">
        <f t="shared" si="19"/>
        <v>5.8819898777928648E-2</v>
      </c>
      <c r="I78" s="86">
        <f t="shared" si="19"/>
        <v>4.9824834565978977E-2</v>
      </c>
      <c r="J78" s="85">
        <f t="shared" si="19"/>
        <v>6.9641367806505428E-2</v>
      </c>
      <c r="K78" s="86">
        <f t="shared" si="19"/>
        <v>7.7340569877883306E-2</v>
      </c>
      <c r="L78" s="85">
        <f t="shared" si="19"/>
        <v>2.9491905754127263E-2</v>
      </c>
      <c r="M78" s="86">
        <f t="shared" si="19"/>
        <v>9.222392377063128E-2</v>
      </c>
      <c r="N78" s="85">
        <f t="shared" si="19"/>
        <v>5.6669505303088952E-2</v>
      </c>
      <c r="O78" s="86">
        <f t="shared" si="19"/>
        <v>8.5535084280674245E-2</v>
      </c>
      <c r="P78" s="85">
        <f t="shared" si="19"/>
        <v>7.1898110106820054E-2</v>
      </c>
      <c r="Q78" s="86">
        <f t="shared" si="19"/>
        <v>4.3906810035842292E-2</v>
      </c>
      <c r="R78" s="85">
        <f t="shared" si="19"/>
        <v>8.4201800094741833E-2</v>
      </c>
      <c r="S78" s="86">
        <f t="shared" si="19"/>
        <v>5.1201545707040212E-2</v>
      </c>
      <c r="T78" s="85">
        <f t="shared" si="19"/>
        <v>4.9360146252285193E-2</v>
      </c>
      <c r="U78" s="86">
        <f t="shared" si="19"/>
        <v>6.043437204910293E-2</v>
      </c>
      <c r="V78" s="85">
        <f t="shared" si="19"/>
        <v>3.6027263875365138E-2</v>
      </c>
      <c r="W78" s="86">
        <f t="shared" si="19"/>
        <v>9.7407407407407401E-2</v>
      </c>
      <c r="X78" s="85">
        <f t="shared" si="19"/>
        <v>5.9669582118561708E-2</v>
      </c>
      <c r="Y78" s="86">
        <f t="shared" si="19"/>
        <v>4.9653579676674366E-2</v>
      </c>
      <c r="Z78" s="85">
        <f t="shared" si="19"/>
        <v>6.4064488756894356E-2</v>
      </c>
      <c r="AA78" s="85">
        <f t="shared" si="19"/>
        <v>5.8520134893870264E-2</v>
      </c>
      <c r="AB78" s="105">
        <f t="shared" si="19"/>
        <v>5.8046942475062403E-2</v>
      </c>
      <c r="AC78" s="106">
        <f t="shared" si="19"/>
        <v>6.1991251426397873E-2</v>
      </c>
      <c r="AD78" s="18"/>
      <c r="AE78" s="18"/>
    </row>
    <row r="79" spans="1:31" s="8" customFormat="1">
      <c r="A79" s="91" t="s">
        <v>24</v>
      </c>
      <c r="B79" s="85">
        <f>B15/B31</f>
        <v>4.4079342817070724E-2</v>
      </c>
      <c r="C79" s="86">
        <f t="shared" ref="C79:AC79" si="20">C15/C31</f>
        <v>5.2538787023977435E-2</v>
      </c>
      <c r="D79" s="85">
        <f t="shared" si="20"/>
        <v>5.6927157722913693E-2</v>
      </c>
      <c r="E79" s="86">
        <f t="shared" si="20"/>
        <v>4.4607919862263264E-2</v>
      </c>
      <c r="F79" s="85">
        <f t="shared" si="20"/>
        <v>5.4680259499536608E-2</v>
      </c>
      <c r="G79" s="86">
        <f t="shared" si="20"/>
        <v>3.3768632106582243E-2</v>
      </c>
      <c r="H79" s="85">
        <f t="shared" si="20"/>
        <v>5.2832983582273792E-2</v>
      </c>
      <c r="I79" s="86">
        <f t="shared" si="20"/>
        <v>5.1122356299468014E-2</v>
      </c>
      <c r="J79" s="85">
        <f t="shared" si="20"/>
        <v>4.0867389491242703E-2</v>
      </c>
      <c r="K79" s="86">
        <f t="shared" si="20"/>
        <v>4.6585255540479424E-2</v>
      </c>
      <c r="L79" s="85">
        <f t="shared" si="20"/>
        <v>3.2537265587433882E-2</v>
      </c>
      <c r="M79" s="86">
        <f t="shared" si="20"/>
        <v>6.6870852475752932E-2</v>
      </c>
      <c r="N79" s="85">
        <f t="shared" si="20"/>
        <v>4.6140744754974067E-2</v>
      </c>
      <c r="O79" s="86">
        <f t="shared" si="20"/>
        <v>5.4645237161897293E-2</v>
      </c>
      <c r="P79" s="85">
        <f t="shared" si="20"/>
        <v>5.9846617365105451E-2</v>
      </c>
      <c r="Q79" s="86">
        <f t="shared" si="20"/>
        <v>4.5400238948626048E-2</v>
      </c>
      <c r="R79" s="85">
        <f t="shared" si="20"/>
        <v>7.1530080530554235E-2</v>
      </c>
      <c r="S79" s="86">
        <f t="shared" si="20"/>
        <v>5.0839270619490402E-2</v>
      </c>
      <c r="T79" s="85">
        <f t="shared" si="20"/>
        <v>4.4789762340036565E-2</v>
      </c>
      <c r="U79" s="86">
        <f t="shared" si="20"/>
        <v>6.6100094428706332E-2</v>
      </c>
      <c r="V79" s="85">
        <f t="shared" si="20"/>
        <v>3.5053554040895815E-2</v>
      </c>
      <c r="W79" s="86">
        <f t="shared" si="20"/>
        <v>6.5925925925925929E-2</v>
      </c>
      <c r="X79" s="85">
        <f t="shared" si="20"/>
        <v>4.2759961127308066E-2</v>
      </c>
      <c r="Y79" s="86">
        <f t="shared" si="20"/>
        <v>4.4803695150115473E-2</v>
      </c>
      <c r="Z79" s="85">
        <f t="shared" si="20"/>
        <v>5.7870173949936363E-2</v>
      </c>
      <c r="AA79" s="85">
        <f t="shared" si="20"/>
        <v>6.0966739403557492E-2</v>
      </c>
      <c r="AB79" s="105">
        <f t="shared" si="20"/>
        <v>5.0482617237550181E-2</v>
      </c>
      <c r="AC79" s="106">
        <f t="shared" si="20"/>
        <v>5.2900342335488779E-2</v>
      </c>
      <c r="AD79" s="18"/>
      <c r="AE79" s="18"/>
    </row>
    <row r="80" spans="1:31" s="8" customFormat="1">
      <c r="A80" s="90" t="s">
        <v>25</v>
      </c>
      <c r="B80" s="85">
        <f>B16/B31</f>
        <v>4.2476457623722701E-2</v>
      </c>
      <c r="C80" s="86">
        <f t="shared" ref="C80:AC80" si="21">C16/C31</f>
        <v>5.853314527503526E-2</v>
      </c>
      <c r="D80" s="85">
        <f t="shared" si="21"/>
        <v>5.4886757804529687E-2</v>
      </c>
      <c r="E80" s="86">
        <f t="shared" si="21"/>
        <v>6.0103302551259979E-2</v>
      </c>
      <c r="F80" s="85">
        <f t="shared" si="21"/>
        <v>4.6133250952528064E-2</v>
      </c>
      <c r="G80" s="86">
        <f t="shared" si="21"/>
        <v>4.2078881414061471E-2</v>
      </c>
      <c r="H80" s="85">
        <f t="shared" si="21"/>
        <v>5.2524379706209108E-2</v>
      </c>
      <c r="I80" s="86">
        <f t="shared" si="21"/>
        <v>5.3263267159724924E-2</v>
      </c>
      <c r="J80" s="85">
        <f t="shared" si="21"/>
        <v>4.5871559633027525E-2</v>
      </c>
      <c r="K80" s="86">
        <f t="shared" si="21"/>
        <v>4.8394391677973769E-2</v>
      </c>
      <c r="L80" s="85">
        <f t="shared" si="21"/>
        <v>3.3659240262862641E-2</v>
      </c>
      <c r="M80" s="86">
        <f t="shared" si="21"/>
        <v>5.0025523226135786E-2</v>
      </c>
      <c r="N80" s="85">
        <f t="shared" si="21"/>
        <v>4.3276302547031041E-2</v>
      </c>
      <c r="O80" s="86">
        <f t="shared" si="21"/>
        <v>4.7589180713445707E-2</v>
      </c>
      <c r="P80" s="85">
        <f t="shared" si="21"/>
        <v>5.5190358805806632E-2</v>
      </c>
      <c r="Q80" s="86">
        <f t="shared" si="21"/>
        <v>4.5400238948626048E-2</v>
      </c>
      <c r="R80" s="85">
        <f t="shared" si="21"/>
        <v>5.8976788252013267E-2</v>
      </c>
      <c r="S80" s="86">
        <f t="shared" si="21"/>
        <v>5.4220504769955317E-2</v>
      </c>
      <c r="T80" s="85">
        <f t="shared" si="21"/>
        <v>4.5703839122486288E-2</v>
      </c>
      <c r="U80" s="86">
        <f t="shared" si="21"/>
        <v>5.0047214353163359E-2</v>
      </c>
      <c r="V80" s="85">
        <f t="shared" si="21"/>
        <v>4.0354863139673264E-2</v>
      </c>
      <c r="W80" s="86">
        <f t="shared" si="21"/>
        <v>6.0740740740740741E-2</v>
      </c>
      <c r="X80" s="85">
        <f t="shared" si="21"/>
        <v>4.7035957240038874E-2</v>
      </c>
      <c r="Y80" s="86">
        <f t="shared" si="21"/>
        <v>5.8660508083140876E-2</v>
      </c>
      <c r="Z80" s="85">
        <f t="shared" si="21"/>
        <v>6.3470513364446327E-2</v>
      </c>
      <c r="AA80" s="85">
        <f t="shared" si="21"/>
        <v>6.7380810685710502E-2</v>
      </c>
      <c r="AB80" s="105">
        <f t="shared" si="21"/>
        <v>4.9210823533878116E-2</v>
      </c>
      <c r="AC80" s="106">
        <f t="shared" si="21"/>
        <v>5.4840243438569795E-2</v>
      </c>
      <c r="AD80" s="18"/>
      <c r="AE80" s="18"/>
    </row>
    <row r="81" spans="1:31" s="8" customFormat="1">
      <c r="A81" s="91" t="s">
        <v>26</v>
      </c>
      <c r="B81" s="85">
        <f>B17/B31</f>
        <v>5.1292326187136847E-2</v>
      </c>
      <c r="C81" s="86">
        <f t="shared" ref="C81:AC81" si="22">C17/C31</f>
        <v>5.8180535966149506E-2</v>
      </c>
      <c r="D81" s="85">
        <f t="shared" si="22"/>
        <v>4.6929198122832076E-2</v>
      </c>
      <c r="E81" s="86">
        <f t="shared" si="22"/>
        <v>5.5251213022382221E-2</v>
      </c>
      <c r="F81" s="85">
        <f t="shared" si="22"/>
        <v>4.9428483163422923E-2</v>
      </c>
      <c r="G81" s="86">
        <f t="shared" si="22"/>
        <v>3.5615354174910963E-2</v>
      </c>
      <c r="H81" s="85">
        <f t="shared" si="22"/>
        <v>5.7091717071966426E-2</v>
      </c>
      <c r="I81" s="86">
        <f t="shared" si="22"/>
        <v>4.9500454132606724E-2</v>
      </c>
      <c r="J81" s="85">
        <f t="shared" si="22"/>
        <v>4.2952460383653045E-2</v>
      </c>
      <c r="K81" s="86">
        <f t="shared" si="22"/>
        <v>4.4323835368611487E-2</v>
      </c>
      <c r="L81" s="85">
        <f t="shared" si="22"/>
        <v>3.99102420259657E-2</v>
      </c>
      <c r="M81" s="86">
        <f t="shared" si="22"/>
        <v>5.2918155521524589E-2</v>
      </c>
      <c r="N81" s="85">
        <f t="shared" si="22"/>
        <v>4.6450414182859799E-2</v>
      </c>
      <c r="O81" s="86">
        <f t="shared" si="22"/>
        <v>4.3904351234809881E-2</v>
      </c>
      <c r="P81" s="85">
        <f t="shared" si="22"/>
        <v>5.5738153930430016E-2</v>
      </c>
      <c r="Q81" s="86">
        <f t="shared" si="22"/>
        <v>3.8978494623655914E-2</v>
      </c>
      <c r="R81" s="85">
        <f t="shared" si="22"/>
        <v>5.83846518237802E-2</v>
      </c>
      <c r="S81" s="86">
        <f t="shared" si="22"/>
        <v>5.6756430382804007E-2</v>
      </c>
      <c r="T81" s="85">
        <f t="shared" si="22"/>
        <v>3.1992687385740404E-2</v>
      </c>
      <c r="U81" s="86">
        <f t="shared" si="22"/>
        <v>4.9102927289896126E-2</v>
      </c>
      <c r="V81" s="85">
        <f t="shared" si="22"/>
        <v>3.4404414151249597E-2</v>
      </c>
      <c r="W81" s="86">
        <f t="shared" si="22"/>
        <v>4.7530864197530866E-2</v>
      </c>
      <c r="X81" s="85">
        <f t="shared" si="22"/>
        <v>4.9951409135082607E-2</v>
      </c>
      <c r="Y81" s="86">
        <f t="shared" si="22"/>
        <v>4.5034642032332567E-2</v>
      </c>
      <c r="Z81" s="85">
        <f t="shared" si="22"/>
        <v>6.1094611794654224E-2</v>
      </c>
      <c r="AA81" s="85">
        <f t="shared" si="22"/>
        <v>6.1627983865635123E-2</v>
      </c>
      <c r="AB81" s="105">
        <f t="shared" si="22"/>
        <v>5.0577527215436159E-2</v>
      </c>
      <c r="AC81" s="106">
        <f t="shared" si="22"/>
        <v>5.0494484594903008E-2</v>
      </c>
      <c r="AD81" s="18"/>
      <c r="AE81" s="18"/>
    </row>
    <row r="82" spans="1:31" s="8" customFormat="1">
      <c r="A82" s="90" t="s">
        <v>27</v>
      </c>
      <c r="B82" s="85">
        <f>B18/B31</f>
        <v>5.5399719495091163E-2</v>
      </c>
      <c r="C82" s="86">
        <f t="shared" ref="C82:AC82" si="23">C18/C31</f>
        <v>5.9062059238363891E-2</v>
      </c>
      <c r="D82" s="85">
        <f t="shared" si="23"/>
        <v>4.9989798000408078E-2</v>
      </c>
      <c r="E82" s="86">
        <f t="shared" si="23"/>
        <v>5.9633745500078258E-2</v>
      </c>
      <c r="F82" s="85">
        <f t="shared" si="23"/>
        <v>5.9520131809288439E-2</v>
      </c>
      <c r="G82" s="86">
        <f t="shared" si="23"/>
        <v>3.8781163434903045E-2</v>
      </c>
      <c r="H82" s="85">
        <f t="shared" si="23"/>
        <v>5.4499444513023083E-2</v>
      </c>
      <c r="I82" s="86">
        <f t="shared" si="23"/>
        <v>5.696120410016868E-2</v>
      </c>
      <c r="J82" s="85">
        <f t="shared" si="23"/>
        <v>3.8365304420350292E-2</v>
      </c>
      <c r="K82" s="86">
        <f t="shared" si="23"/>
        <v>3.6635006784260515E-2</v>
      </c>
      <c r="L82" s="85">
        <f t="shared" si="23"/>
        <v>4.2314473473313033E-2</v>
      </c>
      <c r="M82" s="86">
        <f t="shared" si="23"/>
        <v>4.6622426408031312E-2</v>
      </c>
      <c r="N82" s="85">
        <f t="shared" si="23"/>
        <v>5.4269567236974528E-2</v>
      </c>
      <c r="O82" s="86">
        <f t="shared" si="23"/>
        <v>4.5001960015680124E-2</v>
      </c>
      <c r="P82" s="85">
        <f t="shared" si="23"/>
        <v>6.3955080799780878E-2</v>
      </c>
      <c r="Q82" s="86">
        <f t="shared" si="23"/>
        <v>4.8387096774193547E-2</v>
      </c>
      <c r="R82" s="85">
        <f t="shared" si="23"/>
        <v>5.1871151113216482E-2</v>
      </c>
      <c r="S82" s="86">
        <f t="shared" si="23"/>
        <v>5.216761260717305E-2</v>
      </c>
      <c r="T82" s="85">
        <f t="shared" si="23"/>
        <v>5.2102376599634369E-2</v>
      </c>
      <c r="U82" s="86">
        <f t="shared" si="23"/>
        <v>5.6657223796033995E-2</v>
      </c>
      <c r="V82" s="85">
        <f t="shared" si="23"/>
        <v>4.4898842367196795E-2</v>
      </c>
      <c r="W82" s="86">
        <f t="shared" si="23"/>
        <v>5.3333333333333337E-2</v>
      </c>
      <c r="X82" s="85">
        <f t="shared" si="23"/>
        <v>5.3255587949465499E-2</v>
      </c>
      <c r="Y82" s="86">
        <f t="shared" si="23"/>
        <v>4.8498845265588918E-2</v>
      </c>
      <c r="Z82" s="85">
        <f t="shared" si="23"/>
        <v>6.8392023759015694E-2</v>
      </c>
      <c r="AA82" s="85">
        <f t="shared" si="23"/>
        <v>5.8652383786285789E-2</v>
      </c>
      <c r="AB82" s="105">
        <f t="shared" si="23"/>
        <v>5.4791530233573457E-2</v>
      </c>
      <c r="AC82" s="106">
        <f t="shared" si="23"/>
        <v>5.2272727272727269E-2</v>
      </c>
      <c r="AD82" s="18"/>
      <c r="AE82" s="18"/>
    </row>
    <row r="83" spans="1:31" s="8" customFormat="1">
      <c r="A83" s="91" t="s">
        <v>28</v>
      </c>
      <c r="B83" s="85">
        <f>B19/B31</f>
        <v>5.9006211180124224E-2</v>
      </c>
      <c r="C83" s="86">
        <f t="shared" ref="C83:AC83" si="24">C19/C31</f>
        <v>6.9640338504936533E-2</v>
      </c>
      <c r="D83" s="85">
        <f t="shared" si="24"/>
        <v>6.1824117527035302E-2</v>
      </c>
      <c r="E83" s="86">
        <f t="shared" si="24"/>
        <v>6.6520582250743462E-2</v>
      </c>
      <c r="F83" s="85">
        <f t="shared" si="24"/>
        <v>6.2506436000411905E-2</v>
      </c>
      <c r="G83" s="86">
        <f t="shared" si="24"/>
        <v>5.7907927714021895E-2</v>
      </c>
      <c r="H83" s="85">
        <f t="shared" si="24"/>
        <v>6.6967041106036296E-2</v>
      </c>
      <c r="I83" s="86">
        <f t="shared" si="24"/>
        <v>6.494096276112625E-2</v>
      </c>
      <c r="J83" s="85">
        <f t="shared" si="24"/>
        <v>5.6296914095079233E-2</v>
      </c>
      <c r="K83" s="86">
        <f t="shared" si="24"/>
        <v>3.2112166440524649E-2</v>
      </c>
      <c r="L83" s="85">
        <f t="shared" si="24"/>
        <v>5.8182401025805415E-2</v>
      </c>
      <c r="M83" s="86">
        <f t="shared" si="24"/>
        <v>4.611196188531564E-2</v>
      </c>
      <c r="N83" s="85">
        <f t="shared" si="24"/>
        <v>5.1327707672060074E-2</v>
      </c>
      <c r="O83" s="86">
        <f t="shared" si="24"/>
        <v>5.0882007056056451E-2</v>
      </c>
      <c r="P83" s="85">
        <f t="shared" si="24"/>
        <v>7.1076417419884963E-2</v>
      </c>
      <c r="Q83" s="86">
        <f t="shared" si="24"/>
        <v>6.2574671445639191E-2</v>
      </c>
      <c r="R83" s="85">
        <f t="shared" si="24"/>
        <v>5.7674088109900525E-2</v>
      </c>
      <c r="S83" s="86">
        <f t="shared" si="24"/>
        <v>6.9194541722014252E-2</v>
      </c>
      <c r="T83" s="85">
        <f t="shared" si="24"/>
        <v>8.0438756855575874E-2</v>
      </c>
      <c r="U83" s="86">
        <f t="shared" si="24"/>
        <v>4.6270066100094431E-2</v>
      </c>
      <c r="V83" s="85">
        <f t="shared" si="24"/>
        <v>5.8855349994590501E-2</v>
      </c>
      <c r="W83" s="86">
        <f t="shared" si="24"/>
        <v>5.5185185185185184E-2</v>
      </c>
      <c r="X83" s="85">
        <f t="shared" si="24"/>
        <v>5.772594752186589E-2</v>
      </c>
      <c r="Y83" s="86">
        <f t="shared" si="24"/>
        <v>4.8267898383371824E-2</v>
      </c>
      <c r="Z83" s="85">
        <f t="shared" si="24"/>
        <v>7.2210436996181585E-2</v>
      </c>
      <c r="AA83" s="85">
        <f t="shared" si="24"/>
        <v>6.0239370495272102E-2</v>
      </c>
      <c r="AB83" s="105">
        <f t="shared" si="24"/>
        <v>6.1985706557330371E-2</v>
      </c>
      <c r="AC83" s="106">
        <f t="shared" si="24"/>
        <v>5.9471281856219096E-2</v>
      </c>
      <c r="AD83" s="18"/>
      <c r="AE83" s="18"/>
    </row>
    <row r="84" spans="1:31" s="8" customFormat="1">
      <c r="A84" s="90" t="s">
        <v>29</v>
      </c>
      <c r="B84" s="85">
        <f>B20/B31</f>
        <v>6.8523342015628125E-2</v>
      </c>
      <c r="C84" s="86">
        <f t="shared" ref="C84:AC84" si="25">C20/C31</f>
        <v>5.7827926657263752E-2</v>
      </c>
      <c r="D84" s="85">
        <f t="shared" si="25"/>
        <v>5.8763517649459293E-2</v>
      </c>
      <c r="E84" s="86">
        <f t="shared" si="25"/>
        <v>7.3094380967287528E-2</v>
      </c>
      <c r="F84" s="85">
        <f t="shared" si="25"/>
        <v>6.4257028112449793E-2</v>
      </c>
      <c r="G84" s="86">
        <f t="shared" si="25"/>
        <v>7.14945257881546E-2</v>
      </c>
      <c r="H84" s="85">
        <f t="shared" si="25"/>
        <v>6.6720158005184549E-2</v>
      </c>
      <c r="I84" s="86">
        <f t="shared" si="25"/>
        <v>6.6692617101336449E-2</v>
      </c>
      <c r="J84" s="85">
        <f t="shared" si="25"/>
        <v>6.0467055879899916E-2</v>
      </c>
      <c r="K84" s="86">
        <f t="shared" si="25"/>
        <v>3.7991858887381276E-2</v>
      </c>
      <c r="L84" s="85">
        <f t="shared" si="25"/>
        <v>6.7318480525725283E-2</v>
      </c>
      <c r="M84" s="86">
        <f t="shared" si="25"/>
        <v>4.5261187680789516E-2</v>
      </c>
      <c r="N84" s="85">
        <f t="shared" si="25"/>
        <v>5.6437253232174654E-2</v>
      </c>
      <c r="O84" s="86">
        <f t="shared" si="25"/>
        <v>5.8800470403763232E-2</v>
      </c>
      <c r="P84" s="85">
        <f t="shared" si="25"/>
        <v>6.4502875924404277E-2</v>
      </c>
      <c r="Q84" s="86">
        <f t="shared" si="25"/>
        <v>7.0639187574671441E-2</v>
      </c>
      <c r="R84" s="85">
        <f t="shared" si="25"/>
        <v>5.4358124111795358E-2</v>
      </c>
      <c r="S84" s="86">
        <f t="shared" si="25"/>
        <v>6.8590749909431231E-2</v>
      </c>
      <c r="T84" s="85">
        <f t="shared" si="25"/>
        <v>9.2321755027422306E-2</v>
      </c>
      <c r="U84" s="86">
        <f t="shared" si="25"/>
        <v>6.4211520302171865E-2</v>
      </c>
      <c r="V84" s="85">
        <f t="shared" si="25"/>
        <v>6.2533809369252402E-2</v>
      </c>
      <c r="W84" s="86">
        <f t="shared" si="25"/>
        <v>5.9135802469135801E-2</v>
      </c>
      <c r="X84" s="85">
        <f t="shared" si="25"/>
        <v>6.6861030126336249E-2</v>
      </c>
      <c r="Y84" s="86">
        <f t="shared" si="25"/>
        <v>6.9053117782909929E-2</v>
      </c>
      <c r="Z84" s="85">
        <f t="shared" si="25"/>
        <v>7.6962240135765803E-2</v>
      </c>
      <c r="AA84" s="85">
        <f t="shared" si="25"/>
        <v>5.8321761555246973E-2</v>
      </c>
      <c r="AB84" s="105">
        <f t="shared" si="25"/>
        <v>6.4833005893909626E-2</v>
      </c>
      <c r="AC84" s="106">
        <f t="shared" si="25"/>
        <v>6.2400152149106124E-2</v>
      </c>
      <c r="AD84" s="18"/>
      <c r="AE84" s="18"/>
    </row>
    <row r="85" spans="1:31" s="8" customFormat="1">
      <c r="A85" s="91" t="s">
        <v>30</v>
      </c>
      <c r="B85" s="85">
        <f>B21/B31</f>
        <v>7.9442997395311563E-2</v>
      </c>
      <c r="C85" s="86">
        <f t="shared" ref="C85:AC85" si="26">C21/C31</f>
        <v>6.6555007052186171E-2</v>
      </c>
      <c r="D85" s="85">
        <f t="shared" si="26"/>
        <v>6.05998775760049E-2</v>
      </c>
      <c r="E85" s="86">
        <f t="shared" si="26"/>
        <v>7.3563938018469249E-2</v>
      </c>
      <c r="F85" s="85">
        <f t="shared" si="26"/>
        <v>6.7655236329935128E-2</v>
      </c>
      <c r="G85" s="86">
        <f t="shared" si="26"/>
        <v>8.6004484896451655E-2</v>
      </c>
      <c r="H85" s="85">
        <f t="shared" si="26"/>
        <v>7.3200839402542892E-2</v>
      </c>
      <c r="I85" s="86">
        <f t="shared" si="26"/>
        <v>6.7860386661476577E-2</v>
      </c>
      <c r="J85" s="85">
        <f t="shared" si="26"/>
        <v>7.4645537948290236E-2</v>
      </c>
      <c r="K85" s="86">
        <f t="shared" si="26"/>
        <v>5.6535504296698326E-2</v>
      </c>
      <c r="L85" s="85">
        <f t="shared" si="26"/>
        <v>8.1102740823849981E-2</v>
      </c>
      <c r="M85" s="86">
        <f t="shared" si="26"/>
        <v>4.9515058703420115E-2</v>
      </c>
      <c r="N85" s="85">
        <f t="shared" si="26"/>
        <v>7.1533637841604089E-2</v>
      </c>
      <c r="O85" s="86">
        <f t="shared" si="26"/>
        <v>6.883575068600549E-2</v>
      </c>
      <c r="P85" s="85">
        <f t="shared" si="26"/>
        <v>5.9709668583949604E-2</v>
      </c>
      <c r="Q85" s="86">
        <f t="shared" si="26"/>
        <v>9.8416965352449218E-2</v>
      </c>
      <c r="R85" s="85">
        <f t="shared" si="26"/>
        <v>5.9687351965892942E-2</v>
      </c>
      <c r="S85" s="86">
        <f t="shared" si="26"/>
        <v>8.3685545224006758E-2</v>
      </c>
      <c r="T85" s="85">
        <f t="shared" si="26"/>
        <v>7.3126142595978064E-2</v>
      </c>
      <c r="U85" s="86">
        <f t="shared" si="26"/>
        <v>6.5155807365439092E-2</v>
      </c>
      <c r="V85" s="85">
        <f t="shared" si="26"/>
        <v>6.9241588228930007E-2</v>
      </c>
      <c r="W85" s="86">
        <f t="shared" si="26"/>
        <v>5.7160493827160493E-2</v>
      </c>
      <c r="X85" s="85">
        <f t="shared" si="26"/>
        <v>7.6967930029154516E-2</v>
      </c>
      <c r="Y85" s="86">
        <f t="shared" si="26"/>
        <v>8.729792147806005E-2</v>
      </c>
      <c r="Z85" s="85">
        <f t="shared" si="26"/>
        <v>6.5507000424268144E-2</v>
      </c>
      <c r="AA85" s="85">
        <f t="shared" si="26"/>
        <v>6.671956622363287E-2</v>
      </c>
      <c r="AB85" s="105">
        <f t="shared" si="26"/>
        <v>6.9948653701963681E-2</v>
      </c>
      <c r="AC85" s="106">
        <f t="shared" si="26"/>
        <v>7.1205781666032711E-2</v>
      </c>
      <c r="AD85" s="18"/>
      <c r="AE85" s="18"/>
    </row>
    <row r="86" spans="1:31" s="8" customFormat="1">
      <c r="A86" s="90" t="s">
        <v>31</v>
      </c>
      <c r="B86" s="85">
        <f>B22/B31</f>
        <v>0.10679222600681226</v>
      </c>
      <c r="C86" s="86">
        <f t="shared" ref="C86:AC86" si="27">C22/C31</f>
        <v>6.7877291960507763E-2</v>
      </c>
      <c r="D86" s="85">
        <f t="shared" si="27"/>
        <v>5.5702917771883291E-2</v>
      </c>
      <c r="E86" s="86">
        <f t="shared" si="27"/>
        <v>7.2468304899045238E-2</v>
      </c>
      <c r="F86" s="85">
        <f t="shared" si="27"/>
        <v>5.4886211512717539E-2</v>
      </c>
      <c r="G86" s="86">
        <f t="shared" si="27"/>
        <v>0.1101437805038913</v>
      </c>
      <c r="H86" s="85">
        <f t="shared" si="27"/>
        <v>7.1102333045303043E-2</v>
      </c>
      <c r="I86" s="86">
        <f t="shared" si="27"/>
        <v>8.9464123524069031E-2</v>
      </c>
      <c r="J86" s="85">
        <f t="shared" si="27"/>
        <v>0.10091743119266056</v>
      </c>
      <c r="K86" s="86">
        <f t="shared" si="27"/>
        <v>5.2464947987336044E-2</v>
      </c>
      <c r="L86" s="85">
        <f t="shared" si="27"/>
        <v>0.12806539509536785</v>
      </c>
      <c r="M86" s="86">
        <f t="shared" si="27"/>
        <v>3.6583290794623108E-2</v>
      </c>
      <c r="N86" s="85">
        <f t="shared" si="27"/>
        <v>9.026863822869087E-2</v>
      </c>
      <c r="O86" s="86">
        <f t="shared" si="27"/>
        <v>6.2014896119168952E-2</v>
      </c>
      <c r="P86" s="85">
        <f t="shared" si="27"/>
        <v>5.3683922213092303E-2</v>
      </c>
      <c r="Q86" s="86">
        <f t="shared" si="27"/>
        <v>9.1547192353643961E-2</v>
      </c>
      <c r="R86" s="85">
        <f t="shared" si="27"/>
        <v>5.9450497394599719E-2</v>
      </c>
      <c r="S86" s="86">
        <f t="shared" si="27"/>
        <v>8.9119671537253961E-2</v>
      </c>
      <c r="T86" s="85">
        <f t="shared" si="27"/>
        <v>5.5758683729433274E-2</v>
      </c>
      <c r="U86" s="86">
        <f t="shared" si="27"/>
        <v>5.5712936732766762E-2</v>
      </c>
      <c r="V86" s="85">
        <f t="shared" si="27"/>
        <v>0.12733960835226657</v>
      </c>
      <c r="W86" s="86">
        <f t="shared" si="27"/>
        <v>5.3086419753086422E-2</v>
      </c>
      <c r="X86" s="85">
        <f t="shared" si="27"/>
        <v>7.4829931972789115E-2</v>
      </c>
      <c r="Y86" s="86">
        <f t="shared" si="27"/>
        <v>8.7990762124711311E-2</v>
      </c>
      <c r="Z86" s="85">
        <f t="shared" si="27"/>
        <v>6.0755197284683919E-2</v>
      </c>
      <c r="AA86" s="85">
        <f t="shared" si="27"/>
        <v>6.5066455068438805E-2</v>
      </c>
      <c r="AB86" s="105">
        <f t="shared" si="27"/>
        <v>8.0331805282689364E-2</v>
      </c>
      <c r="AC86" s="106">
        <f t="shared" si="27"/>
        <v>7.392544693799924E-2</v>
      </c>
      <c r="AD86" s="18"/>
      <c r="AE86" s="18"/>
    </row>
    <row r="87" spans="1:31" s="8" customFormat="1">
      <c r="A87" s="91" t="s">
        <v>32</v>
      </c>
      <c r="B87" s="85">
        <f>B23/B31</f>
        <v>9.7775996794229617E-2</v>
      </c>
      <c r="C87" s="86">
        <f t="shared" ref="C87:AC87" si="28">C23/C31</f>
        <v>9.5557122708039496E-2</v>
      </c>
      <c r="D87" s="85">
        <f t="shared" si="28"/>
        <v>4.0603958375841666E-2</v>
      </c>
      <c r="E87" s="86">
        <f t="shared" si="28"/>
        <v>0.10455470339646267</v>
      </c>
      <c r="F87" s="85">
        <f t="shared" si="28"/>
        <v>3.9130882504376477E-2</v>
      </c>
      <c r="G87" s="86">
        <f t="shared" si="28"/>
        <v>0.16185199841709538</v>
      </c>
      <c r="H87" s="85">
        <f t="shared" si="28"/>
        <v>7.9928403900752995E-2</v>
      </c>
      <c r="I87" s="86">
        <f t="shared" si="28"/>
        <v>0.11502530167380304</v>
      </c>
      <c r="J87" s="85">
        <f t="shared" si="28"/>
        <v>0.12385321100917432</v>
      </c>
      <c r="K87" s="86">
        <f t="shared" si="28"/>
        <v>6.2867480777928544E-2</v>
      </c>
      <c r="L87" s="85">
        <f t="shared" si="28"/>
        <v>0.14617727199871774</v>
      </c>
      <c r="M87" s="86">
        <f t="shared" si="28"/>
        <v>3.7944529521864896E-2</v>
      </c>
      <c r="N87" s="85">
        <f t="shared" si="28"/>
        <v>0.12185491987303554</v>
      </c>
      <c r="O87" s="86">
        <f t="shared" si="28"/>
        <v>6.9698157585260684E-2</v>
      </c>
      <c r="P87" s="85">
        <f t="shared" si="28"/>
        <v>6.2996439331689955E-2</v>
      </c>
      <c r="Q87" s="86">
        <f t="shared" si="28"/>
        <v>0.10722819593787336</v>
      </c>
      <c r="R87" s="85">
        <f t="shared" si="28"/>
        <v>5.1634296541923259E-2</v>
      </c>
      <c r="S87" s="86">
        <f t="shared" si="28"/>
        <v>0.10771645936481102</v>
      </c>
      <c r="T87" s="85">
        <f t="shared" si="28"/>
        <v>7.7696526508226685E-2</v>
      </c>
      <c r="U87" s="86">
        <f t="shared" si="28"/>
        <v>5.3824362606232294E-2</v>
      </c>
      <c r="V87" s="85">
        <f t="shared" si="28"/>
        <v>0.16228497241155468</v>
      </c>
      <c r="W87" s="86">
        <f t="shared" si="28"/>
        <v>4.925925925925926E-2</v>
      </c>
      <c r="X87" s="85">
        <f t="shared" si="28"/>
        <v>5.6559766763848399E-2</v>
      </c>
      <c r="Y87" s="86">
        <f t="shared" si="28"/>
        <v>8.4988452655889141E-2</v>
      </c>
      <c r="Z87" s="85">
        <f t="shared" si="28"/>
        <v>4.6584641493423846E-2</v>
      </c>
      <c r="AA87" s="85">
        <f t="shared" si="28"/>
        <v>9.2706473583283738E-2</v>
      </c>
      <c r="AB87" s="105">
        <f t="shared" si="28"/>
        <v>8.4982394199102154E-2</v>
      </c>
      <c r="AC87" s="106">
        <f t="shared" si="28"/>
        <v>9.3562190947128185E-2</v>
      </c>
      <c r="AD87" s="18"/>
      <c r="AE87" s="18"/>
    </row>
    <row r="88" spans="1:31" s="8" customFormat="1">
      <c r="A88" s="90" t="s">
        <v>33</v>
      </c>
      <c r="B88" s="85">
        <f>B24/B31</f>
        <v>4.8988178721699055E-2</v>
      </c>
      <c r="C88" s="86">
        <f t="shared" ref="C88:AC88" si="29">C24/C31</f>
        <v>5.677009873060649E-2</v>
      </c>
      <c r="D88" s="85">
        <f t="shared" si="29"/>
        <v>3.1626198734952052E-2</v>
      </c>
      <c r="E88" s="86">
        <f t="shared" si="29"/>
        <v>8.4989826263891066E-2</v>
      </c>
      <c r="F88" s="85">
        <f t="shared" si="29"/>
        <v>2.1316033364226137E-2</v>
      </c>
      <c r="G88" s="86">
        <f t="shared" si="29"/>
        <v>8.626830233478433E-2</v>
      </c>
      <c r="H88" s="85">
        <f t="shared" si="29"/>
        <v>3.0058017528700159E-2</v>
      </c>
      <c r="I88" s="86">
        <f t="shared" si="29"/>
        <v>6.8444271441546647E-2</v>
      </c>
      <c r="J88" s="85">
        <f t="shared" si="29"/>
        <v>8.4236864053377811E-2</v>
      </c>
      <c r="K88" s="86">
        <f t="shared" si="29"/>
        <v>5.4274084124830396E-2</v>
      </c>
      <c r="L88" s="85">
        <f t="shared" si="29"/>
        <v>0.15082545279692258</v>
      </c>
      <c r="M88" s="86">
        <f t="shared" si="29"/>
        <v>2.4842606772162667E-2</v>
      </c>
      <c r="N88" s="85">
        <f t="shared" si="29"/>
        <v>6.6966013780289546E-2</v>
      </c>
      <c r="O88" s="86">
        <f t="shared" si="29"/>
        <v>4.5237161897295181E-2</v>
      </c>
      <c r="P88" s="85">
        <f t="shared" si="29"/>
        <v>2.6431114763078609E-2</v>
      </c>
      <c r="Q88" s="86">
        <f t="shared" si="29"/>
        <v>6.9892473118279563E-2</v>
      </c>
      <c r="R88" s="85">
        <f t="shared" si="29"/>
        <v>4.1804831833254383E-2</v>
      </c>
      <c r="S88" s="86">
        <f t="shared" si="29"/>
        <v>7.1730467334862935E-2</v>
      </c>
      <c r="T88" s="85">
        <f t="shared" si="29"/>
        <v>3.7477148080438755E-2</v>
      </c>
      <c r="U88" s="86">
        <f t="shared" si="29"/>
        <v>4.1548630783758263E-2</v>
      </c>
      <c r="V88" s="85">
        <f t="shared" si="29"/>
        <v>0.12896245807638212</v>
      </c>
      <c r="W88" s="86">
        <f t="shared" si="29"/>
        <v>3.4938271604938273E-2</v>
      </c>
      <c r="X88" s="85">
        <f t="shared" si="29"/>
        <v>3.0515063168124391E-2</v>
      </c>
      <c r="Y88" s="86">
        <f t="shared" si="29"/>
        <v>5.4734411085450345E-2</v>
      </c>
      <c r="Z88" s="85">
        <f t="shared" si="29"/>
        <v>3.529910903691133E-2</v>
      </c>
      <c r="AA88" s="85">
        <f t="shared" si="29"/>
        <v>7.9150962110692322E-2</v>
      </c>
      <c r="AB88" s="105">
        <f t="shared" si="29"/>
        <v>5.4079705399428642E-2</v>
      </c>
      <c r="AC88" s="106">
        <f t="shared" si="29"/>
        <v>6.2400152149106124E-2</v>
      </c>
      <c r="AD88" s="18"/>
      <c r="AE88" s="18"/>
    </row>
    <row r="89" spans="1:31" s="8" customFormat="1">
      <c r="A89" s="91" t="s">
        <v>34</v>
      </c>
      <c r="B89" s="85">
        <f>B25/B31</f>
        <v>2.0036064916850332E-3</v>
      </c>
      <c r="C89" s="86">
        <f t="shared" ref="C89:AC89" si="30">C25/C31</f>
        <v>3.8258110014104375E-2</v>
      </c>
      <c r="D89" s="85">
        <f t="shared" si="30"/>
        <v>3.8767598449296063E-3</v>
      </c>
      <c r="E89" s="86">
        <f t="shared" si="30"/>
        <v>3.5842854906871183E-2</v>
      </c>
      <c r="F89" s="85">
        <f t="shared" si="30"/>
        <v>4.4279682833899704E-3</v>
      </c>
      <c r="G89" s="86">
        <f t="shared" si="30"/>
        <v>3.6802532647407994E-2</v>
      </c>
      <c r="H89" s="85">
        <f t="shared" si="30"/>
        <v>6.6658437229971607E-3</v>
      </c>
      <c r="I89" s="86">
        <f t="shared" si="30"/>
        <v>2.1863241209290257E-2</v>
      </c>
      <c r="J89" s="85">
        <f t="shared" si="30"/>
        <v>1.0842368640533779E-2</v>
      </c>
      <c r="K89" s="86">
        <f t="shared" si="30"/>
        <v>2.3066485753052916E-2</v>
      </c>
      <c r="L89" s="85">
        <f t="shared" si="30"/>
        <v>2.5484853341881712E-2</v>
      </c>
      <c r="M89" s="86">
        <f t="shared" si="30"/>
        <v>9.3585162497873062E-3</v>
      </c>
      <c r="N89" s="85">
        <f t="shared" si="30"/>
        <v>1.4941549895486569E-2</v>
      </c>
      <c r="O89" s="86">
        <f t="shared" si="30"/>
        <v>1.5836926695413565E-2</v>
      </c>
      <c r="P89" s="85">
        <f t="shared" si="30"/>
        <v>1.0134209805532731E-2</v>
      </c>
      <c r="Q89" s="86">
        <f t="shared" si="30"/>
        <v>2.8076463560334528E-2</v>
      </c>
      <c r="R89" s="85">
        <f t="shared" si="30"/>
        <v>9.8294647086688766E-3</v>
      </c>
      <c r="S89" s="86">
        <f t="shared" si="30"/>
        <v>3.1397174254317109E-2</v>
      </c>
      <c r="T89" s="85">
        <f t="shared" si="30"/>
        <v>2.9250457038391225E-2</v>
      </c>
      <c r="U89" s="86">
        <f t="shared" si="30"/>
        <v>9.442870632672332E-3</v>
      </c>
      <c r="V89" s="85">
        <f t="shared" si="30"/>
        <v>2.5316455696202531E-2</v>
      </c>
      <c r="W89" s="86">
        <f t="shared" si="30"/>
        <v>1.0493827160493827E-2</v>
      </c>
      <c r="X89" s="85">
        <f t="shared" si="30"/>
        <v>1.1273080660835762E-2</v>
      </c>
      <c r="Y89" s="86">
        <f t="shared" si="30"/>
        <v>2.9330254041570438E-2</v>
      </c>
      <c r="Z89" s="85">
        <f t="shared" si="30"/>
        <v>2.2231650403054731E-2</v>
      </c>
      <c r="AA89" s="85">
        <f t="shared" si="30"/>
        <v>4.2319645572968329E-2</v>
      </c>
      <c r="AB89" s="105">
        <f t="shared" si="30"/>
        <v>1.2442698100851343E-2</v>
      </c>
      <c r="AC89" s="106">
        <f t="shared" si="30"/>
        <v>2.7548497527577025E-2</v>
      </c>
      <c r="AD89" s="18"/>
      <c r="AE89" s="18"/>
    </row>
    <row r="90" spans="1:31" s="8" customFormat="1">
      <c r="A90" s="90" t="s">
        <v>35</v>
      </c>
      <c r="B90" s="85">
        <f>B26/B31</f>
        <v>0</v>
      </c>
      <c r="C90" s="86">
        <f t="shared" ref="C90:AC90" si="31">C26/C31</f>
        <v>7.052186177715092E-3</v>
      </c>
      <c r="D90" s="85">
        <f t="shared" si="31"/>
        <v>0</v>
      </c>
      <c r="E90" s="86">
        <f t="shared" si="31"/>
        <v>8.1389888871497892E-3</v>
      </c>
      <c r="F90" s="85">
        <f t="shared" si="31"/>
        <v>2.0595201318092884E-4</v>
      </c>
      <c r="G90" s="86">
        <f t="shared" si="31"/>
        <v>3.8253528558237701E-3</v>
      </c>
      <c r="H90" s="85">
        <f t="shared" si="31"/>
        <v>9.2581162819405007E-4</v>
      </c>
      <c r="I90" s="86">
        <f t="shared" si="31"/>
        <v>3.3735565070714935E-3</v>
      </c>
      <c r="J90" s="85">
        <f t="shared" si="31"/>
        <v>3.336113427856547E-3</v>
      </c>
      <c r="K90" s="86">
        <f t="shared" si="31"/>
        <v>2.2614201718679332E-3</v>
      </c>
      <c r="L90" s="85">
        <f t="shared" si="31"/>
        <v>2.0836672543676871E-3</v>
      </c>
      <c r="M90" s="86">
        <f t="shared" si="31"/>
        <v>1.1910838863365663E-3</v>
      </c>
      <c r="N90" s="85">
        <f t="shared" si="31"/>
        <v>1.0064256406286289E-3</v>
      </c>
      <c r="O90" s="86">
        <f t="shared" si="31"/>
        <v>2.0384163073304588E-3</v>
      </c>
      <c r="P90" s="85">
        <f t="shared" si="31"/>
        <v>1.2325390304026294E-3</v>
      </c>
      <c r="Q90" s="86">
        <f t="shared" si="31"/>
        <v>7.4671445639187578E-4</v>
      </c>
      <c r="R90" s="85">
        <f t="shared" si="31"/>
        <v>1.1842728564661299E-3</v>
      </c>
      <c r="S90" s="86">
        <f t="shared" si="31"/>
        <v>1.811375437749064E-3</v>
      </c>
      <c r="T90" s="85">
        <f t="shared" si="31"/>
        <v>2.7422303473491772E-3</v>
      </c>
      <c r="U90" s="86">
        <f t="shared" si="31"/>
        <v>0</v>
      </c>
      <c r="V90" s="85">
        <f t="shared" si="31"/>
        <v>9.7370983446932818E-4</v>
      </c>
      <c r="W90" s="86">
        <f t="shared" si="31"/>
        <v>2.4691358024691359E-4</v>
      </c>
      <c r="X90" s="85">
        <f t="shared" si="31"/>
        <v>0</v>
      </c>
      <c r="Y90" s="86">
        <f t="shared" si="31"/>
        <v>3.2332563510392609E-3</v>
      </c>
      <c r="Z90" s="85">
        <f t="shared" si="31"/>
        <v>4.2426813746287653E-4</v>
      </c>
      <c r="AA90" s="85">
        <f t="shared" si="31"/>
        <v>1.6531111551940753E-3</v>
      </c>
      <c r="AB90" s="105">
        <f t="shared" si="31"/>
        <v>8.2571680760798385E-4</v>
      </c>
      <c r="AC90" s="106">
        <f t="shared" si="31"/>
        <v>2.9669075694180296E-3</v>
      </c>
      <c r="AD90" s="18"/>
      <c r="AE90" s="18"/>
    </row>
    <row r="91" spans="1:31" s="8" customFormat="1">
      <c r="A91" s="91" t="s">
        <v>36</v>
      </c>
      <c r="B91" s="85">
        <f>B27/B31</f>
        <v>0</v>
      </c>
      <c r="C91" s="86">
        <f t="shared" ref="C91:AC91" si="32">C27/C31</f>
        <v>8.8152327221438644E-5</v>
      </c>
      <c r="D91" s="85">
        <f t="shared" si="32"/>
        <v>0</v>
      </c>
      <c r="E91" s="86">
        <f t="shared" si="32"/>
        <v>7.8259508530286435E-4</v>
      </c>
      <c r="F91" s="85">
        <f t="shared" si="32"/>
        <v>0</v>
      </c>
      <c r="G91" s="86">
        <f t="shared" si="32"/>
        <v>0</v>
      </c>
      <c r="H91" s="85">
        <f t="shared" si="32"/>
        <v>0</v>
      </c>
      <c r="I91" s="86">
        <f t="shared" si="32"/>
        <v>0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0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0</v>
      </c>
      <c r="AC91" s="106">
        <f t="shared" si="32"/>
        <v>5.705591479650057E-5</v>
      </c>
      <c r="AD91" s="18"/>
      <c r="AE91" s="18"/>
    </row>
    <row r="92" spans="1:31" s="8" customFormat="1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4" thickBot="1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5" thickTop="1" thickBot="1">
      <c r="A95" s="9" t="s">
        <v>13</v>
      </c>
      <c r="B95" s="81">
        <f>SUM(B71:B94)</f>
        <v>1</v>
      </c>
      <c r="C95" s="82">
        <f t="shared" ref="C95:AC95" si="36">SUM(C71:C94)</f>
        <v>1</v>
      </c>
      <c r="D95" s="81">
        <f t="shared" si="36"/>
        <v>1</v>
      </c>
      <c r="E95" s="82">
        <f t="shared" si="36"/>
        <v>1</v>
      </c>
      <c r="F95" s="81">
        <f t="shared" si="36"/>
        <v>1</v>
      </c>
      <c r="G95" s="82">
        <f t="shared" si="36"/>
        <v>1</v>
      </c>
      <c r="H95" s="81">
        <f t="shared" si="36"/>
        <v>0.99999999999999989</v>
      </c>
      <c r="I95" s="82">
        <f t="shared" si="36"/>
        <v>1</v>
      </c>
      <c r="J95" s="81">
        <f t="shared" si="36"/>
        <v>0.99999999999999989</v>
      </c>
      <c r="K95" s="81">
        <f t="shared" si="36"/>
        <v>1</v>
      </c>
      <c r="L95" s="81">
        <f t="shared" si="36"/>
        <v>1</v>
      </c>
      <c r="M95" s="82">
        <f t="shared" si="36"/>
        <v>0.99999999999999989</v>
      </c>
      <c r="N95" s="81">
        <f t="shared" si="36"/>
        <v>0.99999999999999989</v>
      </c>
      <c r="O95" s="82">
        <f t="shared" si="36"/>
        <v>1</v>
      </c>
      <c r="P95" s="81">
        <f t="shared" si="36"/>
        <v>1</v>
      </c>
      <c r="Q95" s="82">
        <f t="shared" si="36"/>
        <v>1.0000000000000002</v>
      </c>
      <c r="R95" s="81">
        <f t="shared" si="36"/>
        <v>0.99999999999999989</v>
      </c>
      <c r="S95" s="82">
        <f t="shared" si="36"/>
        <v>1</v>
      </c>
      <c r="T95" s="81">
        <f t="shared" si="36"/>
        <v>1</v>
      </c>
      <c r="U95" s="82">
        <f t="shared" si="36"/>
        <v>1</v>
      </c>
      <c r="V95" s="81">
        <f t="shared" si="36"/>
        <v>0.99999999999999989</v>
      </c>
      <c r="W95" s="82">
        <f t="shared" si="36"/>
        <v>0.99999999999999989</v>
      </c>
      <c r="X95" s="81">
        <f t="shared" si="36"/>
        <v>0.99999999999999989</v>
      </c>
      <c r="Y95" s="82">
        <f t="shared" si="36"/>
        <v>0.99999999999999989</v>
      </c>
      <c r="Z95" s="81">
        <f t="shared" si="36"/>
        <v>1</v>
      </c>
      <c r="AA95" s="81">
        <f t="shared" si="36"/>
        <v>0.99999999999999989</v>
      </c>
      <c r="AB95" s="81">
        <f t="shared" si="36"/>
        <v>0.99999999999999989</v>
      </c>
      <c r="AC95" s="83">
        <f t="shared" si="36"/>
        <v>0.99999999999999989</v>
      </c>
      <c r="AD95" s="84"/>
    </row>
    <row r="96" spans="1:31" ht="14" thickTop="1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4"/>
  <sheetViews>
    <sheetView tabSelected="1" view="pageBreakPreview" zoomScale="93" zoomScaleNormal="93" zoomScaleSheetLayoutView="85" zoomScalePageLayoutView="93" workbookViewId="0">
      <selection activeCell="N12" sqref="N12"/>
    </sheetView>
  </sheetViews>
  <sheetFormatPr baseColWidth="10" defaultColWidth="8.83203125" defaultRowHeight="13"/>
  <cols>
    <col min="1" max="1" width="8.83203125" style="157"/>
    <col min="2" max="2" width="10.6640625" style="157" customWidth="1"/>
    <col min="3" max="3" width="27.33203125" style="157" customWidth="1"/>
    <col min="4" max="5" width="18.6640625" style="157" bestFit="1" customWidth="1"/>
    <col min="6" max="6" width="10.6640625" style="214" customWidth="1"/>
    <col min="7" max="8" width="8.83203125" style="157" hidden="1" customWidth="1"/>
    <col min="9" max="9" width="0" style="157" hidden="1" customWidth="1"/>
    <col min="10" max="11" width="8.83203125" style="157"/>
    <col min="12" max="12" width="9.33203125" style="157" bestFit="1" customWidth="1"/>
    <col min="13" max="16384" width="8.83203125" style="157"/>
  </cols>
  <sheetData>
    <row r="1" spans="1:15" ht="18">
      <c r="C1" s="315" t="s">
        <v>83</v>
      </c>
      <c r="D1" s="315"/>
      <c r="E1" s="315"/>
      <c r="F1" s="216"/>
    </row>
    <row r="2" spans="1:15" ht="18">
      <c r="C2" s="315" t="s">
        <v>57</v>
      </c>
      <c r="D2" s="315"/>
      <c r="E2" s="315"/>
      <c r="F2" s="216"/>
    </row>
    <row r="3" spans="1:15" ht="18">
      <c r="C3" s="316">
        <f>Daily!A5</f>
        <v>44013</v>
      </c>
      <c r="D3" s="316"/>
      <c r="E3" s="316"/>
      <c r="F3" s="217"/>
    </row>
    <row r="4" spans="1:15" ht="14" thickBot="1">
      <c r="C4" s="158"/>
      <c r="D4" s="158"/>
      <c r="E4" s="158"/>
      <c r="F4" s="218"/>
    </row>
    <row r="5" spans="1:15" ht="16" thickTop="1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6" thickBot="1">
      <c r="A6" s="160"/>
      <c r="B6" s="160"/>
      <c r="C6" s="312"/>
      <c r="D6" s="312"/>
      <c r="E6" s="314"/>
      <c r="F6" s="219"/>
    </row>
    <row r="7" spans="1:15" ht="19" thickTop="1">
      <c r="A7" s="159"/>
      <c r="B7" s="159"/>
      <c r="C7" s="237">
        <f>Daily!A5</f>
        <v>44013</v>
      </c>
      <c r="D7" s="238">
        <f>IF(Daily!AB33=0,"",Daily!AB33)</f>
        <v>65604</v>
      </c>
      <c r="E7" s="239">
        <f>IF(Daily!AC33=0,"",Daily!AC33)</f>
        <v>65485</v>
      </c>
      <c r="F7" s="215"/>
      <c r="G7" s="211">
        <f t="shared" ref="G7:G29" si="0">IF(D7="",0,IF(WEEKDAY(C7,2)=7,3,IF(H7="H",3,IF(WEEKDAY(C7,2)=6,2,1))))</f>
        <v>1</v>
      </c>
      <c r="J7" s="211"/>
      <c r="K7" s="211"/>
      <c r="L7" s="211"/>
      <c r="M7" s="211"/>
      <c r="O7" s="211"/>
    </row>
    <row r="8" spans="1:15" ht="18">
      <c r="A8" s="159"/>
      <c r="B8" s="159"/>
      <c r="C8" s="240">
        <f>C7+1</f>
        <v>44014</v>
      </c>
      <c r="D8" s="241">
        <f>IF(Daily!AB64=0,"",Daily!AB64)</f>
        <v>65564</v>
      </c>
      <c r="E8" s="242">
        <f>IF(Daily!AC64=0,"",Daily!AC64)</f>
        <v>65465</v>
      </c>
      <c r="F8" s="215"/>
      <c r="G8" s="211">
        <f t="shared" si="0"/>
        <v>1</v>
      </c>
      <c r="J8" s="211"/>
      <c r="K8" s="211"/>
      <c r="L8" s="211"/>
      <c r="M8" s="211"/>
      <c r="O8" s="211"/>
    </row>
    <row r="9" spans="1:15" ht="18">
      <c r="A9" s="159"/>
      <c r="B9" s="159"/>
      <c r="C9" s="240">
        <f>C7+2</f>
        <v>44015</v>
      </c>
      <c r="D9" s="241">
        <f>IF(Daily!AB95=0,"",Daily!AB95)</f>
        <v>69930</v>
      </c>
      <c r="E9" s="242">
        <f>IF(Daily!AC95=0,"",Daily!AC95)</f>
        <v>69816</v>
      </c>
      <c r="F9" s="215"/>
      <c r="G9" s="211">
        <f t="shared" si="0"/>
        <v>1</v>
      </c>
      <c r="J9" s="211"/>
      <c r="K9" s="211"/>
      <c r="L9" s="211"/>
      <c r="M9" s="211"/>
      <c r="O9" s="211"/>
    </row>
    <row r="10" spans="1:15" ht="18">
      <c r="A10" s="159"/>
      <c r="B10" s="159"/>
      <c r="C10" s="240">
        <f>C7+3</f>
        <v>44016</v>
      </c>
      <c r="D10" s="241" t="str">
        <f>IF(Daily!AB126=0,"",Daily!AB126)</f>
        <v/>
      </c>
      <c r="E10" s="242" t="str">
        <f>IF(Daily!AC126=0,"",Daily!AC126)</f>
        <v/>
      </c>
      <c r="F10" s="215"/>
      <c r="G10" s="211">
        <f t="shared" si="0"/>
        <v>0</v>
      </c>
      <c r="J10" s="211"/>
      <c r="K10" s="211"/>
      <c r="L10" s="211"/>
      <c r="M10" s="211"/>
      <c r="O10" s="211"/>
    </row>
    <row r="11" spans="1:15" ht="18">
      <c r="A11" s="159"/>
      <c r="B11" s="159"/>
      <c r="C11" s="240">
        <f>C7+4</f>
        <v>44017</v>
      </c>
      <c r="D11" s="241" t="str">
        <f>IF(Daily!AB157=0,"",Daily!AB157)</f>
        <v/>
      </c>
      <c r="E11" s="242" t="str">
        <f>IF(Daily!AC157=0,"",Daily!AC157)</f>
        <v/>
      </c>
      <c r="F11" s="215"/>
      <c r="G11" s="211">
        <f t="shared" si="0"/>
        <v>0</v>
      </c>
      <c r="J11" s="211"/>
      <c r="K11" s="211"/>
      <c r="L11" s="211"/>
      <c r="M11" s="211"/>
      <c r="O11" s="211"/>
    </row>
    <row r="12" spans="1:15" ht="18">
      <c r="A12" s="159"/>
      <c r="B12" s="159"/>
      <c r="C12" s="240">
        <f>C7+5</f>
        <v>44018</v>
      </c>
      <c r="D12" s="241">
        <f>IF(Daily!AB188=0,"",Daily!AB188)</f>
        <v>50467</v>
      </c>
      <c r="E12" s="242">
        <f>IF(Daily!AC188=0,"",Daily!AC188)</f>
        <v>50242</v>
      </c>
      <c r="F12" s="215"/>
      <c r="G12" s="211">
        <f t="shared" si="0"/>
        <v>1</v>
      </c>
      <c r="J12" s="211"/>
      <c r="K12" s="211"/>
      <c r="L12" s="211"/>
      <c r="M12" s="211"/>
      <c r="O12" s="211"/>
    </row>
    <row r="13" spans="1:15" ht="18">
      <c r="A13" s="159"/>
      <c r="B13" s="159"/>
      <c r="C13" s="240">
        <f>C7+6</f>
        <v>44019</v>
      </c>
      <c r="D13" s="241" t="str">
        <f>IF(Daily!AB219=0,"",Daily!AB219)</f>
        <v/>
      </c>
      <c r="E13" s="242" t="str">
        <f>IF(Daily!AC219=0,"",Daily!AC219)</f>
        <v/>
      </c>
      <c r="F13" s="215"/>
      <c r="G13" s="211">
        <f t="shared" si="0"/>
        <v>0</v>
      </c>
      <c r="J13" s="211"/>
      <c r="K13" s="211"/>
      <c r="L13" s="211"/>
      <c r="M13" s="211"/>
      <c r="O13" s="211"/>
    </row>
    <row r="14" spans="1:15" ht="18">
      <c r="A14" s="159"/>
      <c r="B14" s="159"/>
      <c r="C14" s="240">
        <f>C7+7</f>
        <v>44020</v>
      </c>
      <c r="D14" s="241" t="str">
        <f>IF(Daily!AB250=0,"",Daily!AB250)</f>
        <v/>
      </c>
      <c r="E14" s="242" t="str">
        <f>IF(Daily!AC250=0,"",Daily!AC250)</f>
        <v/>
      </c>
      <c r="F14" s="215"/>
      <c r="G14" s="211">
        <f t="shared" si="0"/>
        <v>0</v>
      </c>
      <c r="J14" s="211"/>
      <c r="K14" s="211"/>
      <c r="L14" s="211"/>
      <c r="M14" s="211"/>
      <c r="O14" s="211"/>
    </row>
    <row r="15" spans="1:15" ht="18">
      <c r="A15" s="159"/>
      <c r="B15" s="159"/>
      <c r="C15" s="240">
        <f>C7+8</f>
        <v>44021</v>
      </c>
      <c r="D15" s="241" t="str">
        <f>IF(Daily!AB281=0,"",Daily!AB281)</f>
        <v/>
      </c>
      <c r="E15" s="242" t="str">
        <f>IF(Daily!AC281=0,"",Daily!AC281)</f>
        <v/>
      </c>
      <c r="F15" s="215"/>
      <c r="G15" s="211">
        <f t="shared" si="0"/>
        <v>0</v>
      </c>
      <c r="J15" s="211"/>
      <c r="K15" s="211"/>
      <c r="L15" s="211"/>
      <c r="M15" s="211"/>
      <c r="O15" s="211"/>
    </row>
    <row r="16" spans="1:15" ht="18">
      <c r="A16" s="159"/>
      <c r="B16" s="159"/>
      <c r="C16" s="240">
        <f>C7+9</f>
        <v>44022</v>
      </c>
      <c r="D16" s="241" t="str">
        <f>IF(Daily!AB312=0,"",Daily!AB312)</f>
        <v/>
      </c>
      <c r="E16" s="242" t="str">
        <f>IF(Daily!AC312=0,"",Daily!AC312)</f>
        <v/>
      </c>
      <c r="F16" s="215"/>
      <c r="G16" s="211">
        <f t="shared" si="0"/>
        <v>0</v>
      </c>
      <c r="J16" s="211"/>
      <c r="K16" s="211"/>
      <c r="L16" s="211"/>
      <c r="M16" s="211"/>
      <c r="O16" s="211"/>
    </row>
    <row r="17" spans="1:15" ht="18">
      <c r="A17" s="159"/>
      <c r="B17" s="159"/>
      <c r="C17" s="240">
        <f>C7+10</f>
        <v>44023</v>
      </c>
      <c r="D17" s="241" t="str">
        <f>IF(Daily!AB343=0,"",Daily!AB343)</f>
        <v/>
      </c>
      <c r="E17" s="242" t="str">
        <f>IF(Daily!AC343=0,"",Daily!AC343)</f>
        <v/>
      </c>
      <c r="F17" s="215"/>
      <c r="G17" s="211">
        <f t="shared" si="0"/>
        <v>0</v>
      </c>
      <c r="J17" s="211"/>
      <c r="K17" s="211"/>
      <c r="L17" s="211"/>
      <c r="M17" s="211"/>
      <c r="O17" s="211"/>
    </row>
    <row r="18" spans="1:15" ht="18">
      <c r="A18" s="159"/>
      <c r="B18" s="159"/>
      <c r="C18" s="240">
        <f>C7+11</f>
        <v>44024</v>
      </c>
      <c r="D18" s="241" t="str">
        <f>IF(Daily!AB374=0,"",Daily!AB374)</f>
        <v/>
      </c>
      <c r="E18" s="242" t="str">
        <f>IF(Daily!AC374=0,"",Daily!AC374)</f>
        <v/>
      </c>
      <c r="F18" s="215"/>
      <c r="G18" s="211">
        <f t="shared" si="0"/>
        <v>0</v>
      </c>
      <c r="J18" s="211"/>
      <c r="K18" s="211"/>
      <c r="L18" s="211"/>
      <c r="M18" s="211"/>
      <c r="O18" s="211"/>
    </row>
    <row r="19" spans="1:15" ht="18">
      <c r="A19" s="159"/>
      <c r="B19" s="159"/>
      <c r="C19" s="240">
        <f>C7+12</f>
        <v>44025</v>
      </c>
      <c r="D19" s="241">
        <f>IF(Daily!AB405=0,"",Daily!AB405)</f>
        <v>40008</v>
      </c>
      <c r="E19" s="242">
        <f>IF(Daily!AC405=0,"",Daily!AC405)</f>
        <v>39902</v>
      </c>
      <c r="F19" s="215"/>
      <c r="G19" s="211">
        <f t="shared" si="0"/>
        <v>1</v>
      </c>
      <c r="J19" s="211"/>
      <c r="K19" s="211"/>
      <c r="L19" s="211"/>
      <c r="M19" s="211"/>
      <c r="O19" s="211"/>
    </row>
    <row r="20" spans="1:15" ht="18">
      <c r="A20" s="159"/>
      <c r="B20" s="159"/>
      <c r="C20" s="240">
        <f>C7+13</f>
        <v>44026</v>
      </c>
      <c r="D20" s="241">
        <f>IF(Daily!AB436=0,"",Daily!AB436)</f>
        <v>43281</v>
      </c>
      <c r="E20" s="242">
        <f>IF(Daily!AC436=0,"",Daily!AC436)</f>
        <v>43200</v>
      </c>
      <c r="F20" s="215"/>
      <c r="G20" s="211">
        <f t="shared" si="0"/>
        <v>1</v>
      </c>
      <c r="J20" s="211"/>
      <c r="K20" s="211"/>
      <c r="L20" s="211"/>
      <c r="M20" s="211"/>
      <c r="O20" s="211"/>
    </row>
    <row r="21" spans="1:15" ht="18">
      <c r="A21" s="159"/>
      <c r="B21" s="159"/>
      <c r="C21" s="240">
        <f>C7+14</f>
        <v>44027</v>
      </c>
      <c r="D21" s="241">
        <f>IF(Daily!AB467=0,"",Daily!AB467)</f>
        <v>45746</v>
      </c>
      <c r="E21" s="242">
        <f>IF(Daily!AC467=0,"",Daily!AC467)</f>
        <v>45658</v>
      </c>
      <c r="F21" s="215"/>
      <c r="G21" s="211">
        <f t="shared" si="0"/>
        <v>1</v>
      </c>
      <c r="J21" s="211"/>
      <c r="K21" s="211"/>
      <c r="L21" s="211"/>
      <c r="M21" s="211"/>
      <c r="O21" s="211"/>
    </row>
    <row r="22" spans="1:15" ht="18">
      <c r="A22" s="159"/>
      <c r="B22" s="159"/>
      <c r="C22" s="240">
        <f>C7+15</f>
        <v>44028</v>
      </c>
      <c r="D22" s="241">
        <f>IF(Daily!AB498=0,"",Daily!AB498)</f>
        <v>44995</v>
      </c>
      <c r="E22" s="242">
        <f>IF(Daily!AC498=0,"",Daily!AC498)</f>
        <v>44896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>
      <c r="A23" s="159"/>
      <c r="B23" s="159"/>
      <c r="C23" s="240">
        <f>C7+16</f>
        <v>44029</v>
      </c>
      <c r="D23" s="241">
        <f>IF(Daily!AB529=0,"",Daily!AB529)</f>
        <v>49232</v>
      </c>
      <c r="E23" s="242">
        <f>IF(Daily!AC529=0,"",Daily!AC529)</f>
        <v>49155</v>
      </c>
      <c r="F23" s="215"/>
      <c r="G23" s="211">
        <f t="shared" si="0"/>
        <v>1</v>
      </c>
      <c r="J23" s="211"/>
      <c r="K23" s="211"/>
      <c r="L23" s="211"/>
      <c r="M23" s="211"/>
      <c r="O23" s="211"/>
    </row>
    <row r="24" spans="1:15" ht="18">
      <c r="A24" s="159"/>
      <c r="B24" s="159"/>
      <c r="C24" s="240">
        <f>C7+17</f>
        <v>44030</v>
      </c>
      <c r="D24" s="241">
        <f>IF(Daily!AB560=0,"",Daily!AB560)</f>
        <v>39818</v>
      </c>
      <c r="E24" s="242">
        <f>IF(Daily!AC560=0,"",Daily!AC560)</f>
        <v>39742</v>
      </c>
      <c r="F24" s="215"/>
      <c r="G24" s="211">
        <f t="shared" si="0"/>
        <v>2</v>
      </c>
      <c r="J24" s="211"/>
      <c r="K24" s="211"/>
      <c r="L24" s="211"/>
      <c r="M24" s="211"/>
      <c r="O24" s="211"/>
    </row>
    <row r="25" spans="1:15" ht="18">
      <c r="A25" s="159"/>
      <c r="B25" s="159"/>
      <c r="C25" s="240">
        <f>C7+18</f>
        <v>44031</v>
      </c>
      <c r="D25" s="241">
        <f>IF(Daily!AB591=0,"",Daily!AB591)</f>
        <v>30854</v>
      </c>
      <c r="E25" s="242">
        <f>IF(Daily!AC591=0,"",Daily!AC591)</f>
        <v>30801</v>
      </c>
      <c r="F25" s="215"/>
      <c r="G25" s="211">
        <f t="shared" si="0"/>
        <v>3</v>
      </c>
      <c r="J25" s="211"/>
      <c r="K25" s="211"/>
      <c r="L25" s="211"/>
      <c r="M25" s="211"/>
      <c r="O25" s="211"/>
    </row>
    <row r="26" spans="1:15" ht="18">
      <c r="A26" s="159"/>
      <c r="B26" s="159"/>
      <c r="C26" s="240">
        <f>C7+19</f>
        <v>44032</v>
      </c>
      <c r="D26" s="241">
        <f>IF(Daily!AB622=0,"",Daily!AB622)</f>
        <v>53640</v>
      </c>
      <c r="E26" s="242">
        <f>IF(Daily!AC622=0,"",Daily!AC622)</f>
        <v>53548</v>
      </c>
      <c r="F26" s="215"/>
      <c r="G26" s="211">
        <f t="shared" si="0"/>
        <v>1</v>
      </c>
      <c r="J26" s="211"/>
      <c r="K26" s="211"/>
      <c r="L26" s="211"/>
      <c r="M26" s="211"/>
      <c r="O26" s="211"/>
    </row>
    <row r="27" spans="1:15" ht="18">
      <c r="A27" s="159"/>
      <c r="B27" s="159"/>
      <c r="C27" s="240">
        <f>C7+20</f>
        <v>44033</v>
      </c>
      <c r="D27" s="241">
        <f>IF(Daily!AB653=0,"",Daily!AB653)</f>
        <v>50088</v>
      </c>
      <c r="E27" s="242">
        <f>IF(Daily!AC653=0,"",Daily!AC653)</f>
        <v>50024</v>
      </c>
      <c r="F27" s="215"/>
      <c r="G27" s="211">
        <f t="shared" si="0"/>
        <v>1</v>
      </c>
      <c r="J27" s="211"/>
      <c r="K27" s="211"/>
      <c r="L27" s="211"/>
      <c r="M27" s="211"/>
      <c r="O27" s="211"/>
    </row>
    <row r="28" spans="1:15" ht="18">
      <c r="A28" s="159"/>
      <c r="B28" s="159"/>
      <c r="C28" s="240">
        <f>C7+21</f>
        <v>44034</v>
      </c>
      <c r="D28" s="241">
        <f>IF(Daily!AB684=0,"",Daily!AB684)</f>
        <v>50043</v>
      </c>
      <c r="E28" s="242">
        <f>IF(Daily!AC684=0,"",Daily!AC684)</f>
        <v>49973</v>
      </c>
      <c r="F28" s="215"/>
      <c r="G28" s="211">
        <f t="shared" si="0"/>
        <v>1</v>
      </c>
      <c r="K28" s="211"/>
      <c r="L28" s="211"/>
      <c r="M28" s="211"/>
      <c r="O28" s="211"/>
    </row>
    <row r="29" spans="1:15" ht="18">
      <c r="A29" s="159"/>
      <c r="B29" s="159"/>
      <c r="C29" s="240">
        <f>C7+22</f>
        <v>44035</v>
      </c>
      <c r="D29" s="241">
        <f>IF(Daily!AB715=0,"",Daily!AB715)</f>
        <v>49052</v>
      </c>
      <c r="E29" s="242">
        <f>IF(Daily!AC715=0,"",Daily!AC715)</f>
        <v>48917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>
      <c r="A30" s="159"/>
      <c r="B30" s="159"/>
      <c r="C30" s="240">
        <f>C7+23</f>
        <v>44036</v>
      </c>
      <c r="D30" s="241">
        <f>IF(Daily!AB746=0,"",Daily!AB746)</f>
        <v>52663</v>
      </c>
      <c r="E30" s="242">
        <f>IF(Daily!AC746=0,"",Daily!AC746)</f>
        <v>52555</v>
      </c>
      <c r="F30" s="215"/>
      <c r="G30" s="211">
        <f>IF(D30="",0,IF(WEEKDAY(C30,2)=7,3,IF(H30="H",3,IF(WEEKDAY(C30,2)=6,2,1))))</f>
        <v>1</v>
      </c>
      <c r="K30" s="211"/>
      <c r="L30" s="211"/>
      <c r="M30" s="211"/>
      <c r="O30" s="211"/>
    </row>
    <row r="31" spans="1:15" ht="18">
      <c r="A31" s="159"/>
      <c r="B31" s="159"/>
      <c r="C31" s="240">
        <f>C7+24</f>
        <v>44037</v>
      </c>
      <c r="D31" s="241">
        <f>IF(Daily!AB777=0,"",Daily!AB777)</f>
        <v>43395</v>
      </c>
      <c r="E31" s="241">
        <f>IF(Daily!AC777=0,"",Daily!AC777)</f>
        <v>43330</v>
      </c>
      <c r="F31" s="215"/>
      <c r="G31" s="211">
        <f t="shared" ref="G31:G32" si="1">IF(D31="",0,IF(WEEKDAY(C31,2)=7,3,IF(H31="H",3,IF(WEEKDAY(C31,2)=6,2,1))))</f>
        <v>2</v>
      </c>
      <c r="K31" s="211"/>
      <c r="L31" s="211"/>
      <c r="M31" s="211"/>
      <c r="O31" s="211"/>
    </row>
    <row r="32" spans="1:15" ht="18">
      <c r="A32" s="159"/>
      <c r="B32" s="159"/>
      <c r="C32" s="240">
        <f>C7+25</f>
        <v>44038</v>
      </c>
      <c r="D32" s="241">
        <f>IF(Daily!AB808=0,"",Daily!AB808)</f>
        <v>33835</v>
      </c>
      <c r="E32" s="241">
        <f>IF(Daily!AC808=0,"",Daily!AC808)</f>
        <v>33778</v>
      </c>
      <c r="F32" s="215"/>
      <c r="G32" s="211">
        <f t="shared" si="1"/>
        <v>3</v>
      </c>
      <c r="K32" s="211"/>
      <c r="L32" s="211"/>
      <c r="M32" s="211"/>
    </row>
    <row r="33" spans="1:13" ht="18">
      <c r="A33" s="159"/>
      <c r="B33" s="159"/>
      <c r="C33" s="240">
        <f>C7+26</f>
        <v>44039</v>
      </c>
      <c r="D33" s="241">
        <f>IF(Daily!AB839=0,"",Daily!AB839)</f>
        <v>55515</v>
      </c>
      <c r="E33" s="241">
        <f>IF(Daily!AC839=0,"",Daily!AC839)</f>
        <v>55417</v>
      </c>
      <c r="F33" s="215"/>
      <c r="G33" s="211">
        <f t="shared" ref="G33:G37" si="2">IF(D33="",0,IF(WEEKDAY(C33,2)=7,3,IF(H33="H",3,IF(WEEKDAY(C33,2)=6,2,1))))</f>
        <v>1</v>
      </c>
      <c r="K33" s="211"/>
      <c r="M33" s="211"/>
    </row>
    <row r="34" spans="1:13" ht="18">
      <c r="A34" s="159"/>
      <c r="B34" s="159"/>
      <c r="C34" s="240">
        <f>C7+27</f>
        <v>44040</v>
      </c>
      <c r="D34" s="241">
        <f>IF(Daily!AB870=0,"",Daily!AB870)</f>
        <v>53910</v>
      </c>
      <c r="E34" s="242">
        <f>IF(Daily!AC870=0,"",Daily!AC870)</f>
        <v>53817</v>
      </c>
      <c r="F34" s="215"/>
      <c r="G34" s="211">
        <f t="shared" si="2"/>
        <v>1</v>
      </c>
      <c r="K34" s="211"/>
      <c r="M34" s="211"/>
    </row>
    <row r="35" spans="1:13" ht="18">
      <c r="A35" s="159"/>
      <c r="B35" s="159"/>
      <c r="C35" s="240">
        <f>C7+28</f>
        <v>44041</v>
      </c>
      <c r="D35" s="241">
        <f>IF(Daily!AB901=0,"",Daily!AB901)</f>
        <v>52708</v>
      </c>
      <c r="E35" s="242">
        <f>IF(Daily!AC901=0,"",Daily!AC901)</f>
        <v>52624</v>
      </c>
      <c r="F35" s="215"/>
      <c r="G35" s="211">
        <f t="shared" si="2"/>
        <v>1</v>
      </c>
      <c r="K35" s="211"/>
      <c r="M35" s="211"/>
    </row>
    <row r="36" spans="1:13" ht="18">
      <c r="A36" s="159"/>
      <c r="B36" s="159"/>
      <c r="C36" s="240">
        <f>C8+28</f>
        <v>44042</v>
      </c>
      <c r="D36" s="241">
        <f>IF(Daily!AB932=0,"",Daily!AB932)</f>
        <v>54406</v>
      </c>
      <c r="E36" s="242">
        <f>IF(Daily!AC932=0,"",Daily!AC932)</f>
        <v>54282</v>
      </c>
      <c r="F36" s="215"/>
      <c r="G36" s="211">
        <f t="shared" si="2"/>
        <v>1</v>
      </c>
      <c r="K36" s="211"/>
      <c r="M36" s="211"/>
    </row>
    <row r="37" spans="1:13" ht="19" thickBot="1">
      <c r="A37" s="159"/>
      <c r="B37" s="159"/>
      <c r="C37" s="240">
        <f>C9+28</f>
        <v>44043</v>
      </c>
      <c r="D37" s="241">
        <f>IF(Daily!AB963=0,"",Daily!AB963)</f>
        <v>40674</v>
      </c>
      <c r="E37" s="243">
        <f>IF(Daily!AC963=0,"",Daily!AC963)</f>
        <v>40581</v>
      </c>
      <c r="F37" s="215"/>
      <c r="G37" s="211">
        <f t="shared" si="2"/>
        <v>3</v>
      </c>
      <c r="H37" s="157" t="s">
        <v>87</v>
      </c>
      <c r="M37" s="211"/>
    </row>
    <row r="38" spans="1:13" ht="17" thickTop="1" thickBot="1">
      <c r="A38" s="159"/>
      <c r="B38" s="159"/>
      <c r="C38" s="165" t="s">
        <v>41</v>
      </c>
      <c r="D38" s="210">
        <f>SUM(D7:D37)</f>
        <v>1135428</v>
      </c>
      <c r="E38" s="209">
        <f>SUM(E7:E37)</f>
        <v>1133208</v>
      </c>
      <c r="F38" s="220"/>
      <c r="G38" s="164"/>
      <c r="H38" s="164"/>
      <c r="I38" s="164"/>
    </row>
    <row r="39" spans="1:13" ht="16" thickTop="1">
      <c r="A39" s="161"/>
      <c r="B39" s="162"/>
      <c r="C39" s="163" t="s">
        <v>61</v>
      </c>
      <c r="D39" s="162"/>
      <c r="E39" s="162"/>
      <c r="F39" s="221"/>
    </row>
    <row r="40" spans="1:13">
      <c r="A40" s="161"/>
      <c r="B40" s="162"/>
      <c r="C40" s="162"/>
      <c r="D40" s="162"/>
      <c r="E40" s="162"/>
      <c r="F40" s="221"/>
    </row>
    <row r="41" spans="1:13" ht="15">
      <c r="A41" s="161"/>
      <c r="C41" s="167" t="s">
        <v>64</v>
      </c>
      <c r="D41" s="164">
        <f>MAX(D7:D37)</f>
        <v>69930</v>
      </c>
      <c r="E41" s="164">
        <f>MAX(E7:E37)</f>
        <v>69816</v>
      </c>
      <c r="F41" s="222"/>
    </row>
    <row r="42" spans="1:13" ht="17">
      <c r="A42" s="161"/>
      <c r="C42" s="167" t="s">
        <v>62</v>
      </c>
      <c r="D42" s="236">
        <f>IF(D38=0,"-",INDEX($C$7:$C$37,MATCH(MAX(D$7:D$37),D$7:D$37,0)))</f>
        <v>44015</v>
      </c>
      <c r="E42" s="236">
        <f>IF(E38=0,"-",INDEX($C$7:$C$37,MATCH(MAX(E$7:E$37),E$7:E$37,0)))</f>
        <v>44015</v>
      </c>
      <c r="F42" s="223"/>
    </row>
    <row r="43" spans="1:13" ht="15">
      <c r="A43" s="161"/>
      <c r="C43" s="167" t="s">
        <v>63</v>
      </c>
      <c r="D43" s="164">
        <f>IF(D38=0,0,AVERAGEIF($G$7:$G$37,"&gt;0",D$7:D$37))</f>
        <v>49366.434782608696</v>
      </c>
      <c r="E43" s="164">
        <f>IF(E38=0,0,AVERAGEIF($G$7:$G$37,"&gt;0",E$7:E$37))</f>
        <v>49269.913043478264</v>
      </c>
      <c r="F43" s="222"/>
    </row>
    <row r="44" spans="1:13" ht="15">
      <c r="A44" s="161"/>
      <c r="C44" s="167" t="s">
        <v>68</v>
      </c>
      <c r="D44" s="212">
        <f>SUMIF($G$7:$G$37,1,D$7:D$37)</f>
        <v>946852</v>
      </c>
      <c r="E44" s="212">
        <f>SUMIF($G$7:$G$37,1,E$7:E$37)</f>
        <v>944976</v>
      </c>
      <c r="F44" s="222"/>
    </row>
    <row r="45" spans="1:13" ht="15">
      <c r="A45" s="161"/>
      <c r="C45" s="167" t="s">
        <v>65</v>
      </c>
      <c r="D45" s="164">
        <f>IF(D38=0,0,AVERAGEIF($G$7:$G$37,1,D$7:D$37))</f>
        <v>52602.888888888891</v>
      </c>
      <c r="E45" s="164">
        <f>IF(E38=0,0,AVERAGEIF($G$7:$G$37,1,E$7:E$37))</f>
        <v>52498.666666666664</v>
      </c>
      <c r="F45" s="222"/>
    </row>
    <row r="46" spans="1:13" ht="15">
      <c r="C46" s="168" t="s">
        <v>66</v>
      </c>
      <c r="D46" s="212">
        <f>SUMIF($G$7:$G$37,2,D$7:D$37)</f>
        <v>83213</v>
      </c>
      <c r="E46" s="212">
        <f>SUMIF($G$7:$G$37,2,E$7:E$37)</f>
        <v>83072</v>
      </c>
      <c r="F46" s="224"/>
    </row>
    <row r="47" spans="1:13" ht="15">
      <c r="C47" s="168" t="s">
        <v>67</v>
      </c>
      <c r="D47" s="164">
        <f>IFERROR(IF(D38=0,0,AVERAGEIF($G$7:$G$37,2,D$7:D$37)),0)</f>
        <v>41606.5</v>
      </c>
      <c r="E47" s="164">
        <f>IFERROR(IF(E38=0,0,AVERAGEIF($G$7:$G$37,2,E$7:E$37)),0)</f>
        <v>41536</v>
      </c>
      <c r="F47" s="224"/>
    </row>
    <row r="48" spans="1:13" ht="15">
      <c r="C48" s="168" t="s">
        <v>72</v>
      </c>
      <c r="D48" s="212">
        <f>SUMIF($G$7:$G$37,3,D$7:D$37)</f>
        <v>105363</v>
      </c>
      <c r="E48" s="212">
        <f>SUMIF($G$7:$G$37,3,E$7:E$37)</f>
        <v>105160</v>
      </c>
      <c r="F48" s="225"/>
    </row>
    <row r="49" spans="3:6" ht="15">
      <c r="C49" s="168" t="s">
        <v>71</v>
      </c>
      <c r="D49" s="164">
        <f>IFERROR(IF(D38=0,0,AVERAGEIF($G$7:$G$37,3,D$7:D$37)),0)</f>
        <v>35121</v>
      </c>
      <c r="E49" s="164">
        <f>IFERROR(IF(E38=0,0,AVERAGEIF($G$7:$G$37,3,E$7:E$37)),0)</f>
        <v>35053.333333333336</v>
      </c>
      <c r="F49" s="225"/>
    </row>
    <row r="50" spans="3:6" ht="15">
      <c r="C50" s="168" t="s">
        <v>70</v>
      </c>
      <c r="D50" s="225">
        <f>+D46+D48</f>
        <v>188576</v>
      </c>
      <c r="E50" s="225">
        <f>+E46+E48</f>
        <v>188232</v>
      </c>
      <c r="F50" s="225"/>
    </row>
    <row r="51" spans="3:6" ht="15">
      <c r="C51" s="168" t="s">
        <v>69</v>
      </c>
      <c r="D51" s="213">
        <f>IFERROR(IF(D38=0,0,AVERAGEIF($G7:$G37,"&gt;1",D7:D37)),0)</f>
        <v>37715.199999999997</v>
      </c>
      <c r="E51" s="213">
        <f>IFERROR(IF(E38=0,0,AVERAGEIF($G7:$G37,"&gt;1",E7:E37)),0)</f>
        <v>37646.400000000001</v>
      </c>
      <c r="F51" s="225"/>
    </row>
    <row r="52" spans="3:6">
      <c r="C52" s="169" t="s">
        <v>41</v>
      </c>
      <c r="D52" s="212">
        <f>+D44+D46+D48</f>
        <v>1135428</v>
      </c>
      <c r="E52" s="212">
        <f>+E44+E46+E48</f>
        <v>1133208</v>
      </c>
      <c r="F52" s="222"/>
    </row>
    <row r="53" spans="3:6" hidden="1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/>
    <row r="55" spans="3:6" hidden="1"/>
    <row r="56" spans="3:6" hidden="1"/>
    <row r="57" spans="3:6" hidden="1"/>
    <row r="58" spans="3:6" hidden="1">
      <c r="C58" s="235" t="s">
        <v>73</v>
      </c>
      <c r="D58" s="235"/>
      <c r="E58" s="235"/>
    </row>
    <row r="59" spans="3:6" hidden="1">
      <c r="C59" s="166" t="s">
        <v>74</v>
      </c>
      <c r="D59" s="213">
        <f>AVERAGE(D15,D22,D29,D36)</f>
        <v>49484.333333333336</v>
      </c>
      <c r="E59" s="213">
        <f t="array" ref="E59">AVERAGE(IF(WEEKDAY($C$7:$C$37,2)=1,E$7:E$37))</f>
        <v>49777.25</v>
      </c>
      <c r="F59" s="213"/>
    </row>
    <row r="60" spans="3:6" hidden="1">
      <c r="C60" s="166" t="s">
        <v>75</v>
      </c>
      <c r="D60" s="213">
        <f t="array" ref="D60">AVERAGE(IF(WEEKDAY($C$7:$C$37,2)=2,D$7:D$37))</f>
        <v>49093</v>
      </c>
      <c r="E60" s="213">
        <f t="array" ref="E60">AVERAGE(IF(WEEKDAY($C$7:$C$37,2)=2,E$7:E$37))</f>
        <v>49013.666666666664</v>
      </c>
    </row>
    <row r="61" spans="3:6" hidden="1">
      <c r="C61" s="166" t="s">
        <v>76</v>
      </c>
      <c r="D61" s="213">
        <f t="array" ref="D61">AVERAGE(IF(WEEKDAY($C$7:$C$37,2)=3,D$7:D$37))</f>
        <v>53525.25</v>
      </c>
      <c r="E61" s="213">
        <f t="array" ref="E61">AVERAGE(IF(WEEKDAY($C$7:$C$37,2)=3,E$7:E$37))</f>
        <v>53435</v>
      </c>
    </row>
    <row r="62" spans="3:6" hidden="1">
      <c r="C62" s="166" t="s">
        <v>77</v>
      </c>
      <c r="D62" s="213">
        <f t="array" ref="D62">AVERAGE(IF(WEEKDAY($C$7:$C$37,2)=4,D$7:D$37))</f>
        <v>53504.25</v>
      </c>
      <c r="E62" s="213">
        <f t="array" ref="E62">AVERAGE(IF(WEEKDAY($C$7:$C$37,2)=4,E$7:E$37))</f>
        <v>53390</v>
      </c>
    </row>
    <row r="63" spans="3:6" hidden="1">
      <c r="C63" s="166" t="s">
        <v>78</v>
      </c>
      <c r="D63" s="213">
        <f t="array" ref="D63">AVERAGE(IF(WEEKDAY($C$7:$C$37,2)=5,D$7:D$37))</f>
        <v>53124.75</v>
      </c>
      <c r="E63" s="213">
        <f t="array" ref="E63">AVERAGE(IF(WEEKDAY($C$7:$C$37,2)=5,E$7:E$37))</f>
        <v>53026.75</v>
      </c>
    </row>
    <row r="64" spans="3:6" hidden="1">
      <c r="C64" s="166" t="s">
        <v>79</v>
      </c>
      <c r="D64" s="213">
        <f>AVERAGEIF($G$7:$G$37,2,D$7:D$37)</f>
        <v>41606.5</v>
      </c>
      <c r="E64" s="213">
        <f>AVERAGEIF($G$7:$G$37,2,E$7:E$37)</f>
        <v>41536</v>
      </c>
    </row>
    <row r="65" spans="3:5" hidden="1">
      <c r="C65" s="166" t="s">
        <v>80</v>
      </c>
      <c r="D65" s="213">
        <f>AVERAGEIF($G$7:$G$37,3,D$7:D$37)</f>
        <v>35121</v>
      </c>
      <c r="E65" s="213">
        <f>AVERAGEIF($G$7:$G$37,3,E$7:E$37)</f>
        <v>35053.333333333336</v>
      </c>
    </row>
    <row r="68" spans="3:5">
      <c r="C68" s="166"/>
      <c r="D68" s="213"/>
    </row>
    <row r="69" spans="3:5">
      <c r="C69" s="166"/>
      <c r="D69" s="213"/>
    </row>
    <row r="70" spans="3:5">
      <c r="C70" s="166"/>
      <c r="D70" s="213"/>
    </row>
    <row r="71" spans="3:5">
      <c r="C71" s="166"/>
      <c r="D71" s="213"/>
    </row>
    <row r="72" spans="3:5">
      <c r="C72" s="166"/>
      <c r="D72" s="213"/>
    </row>
    <row r="73" spans="3:5">
      <c r="C73" s="166"/>
      <c r="D73" s="213"/>
    </row>
    <row r="74" spans="3:5">
      <c r="C74" s="166"/>
      <c r="D74" s="213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0C49127-8524-4901-A902-CE8983B2B3C1}"/>
</file>

<file path=customXml/itemProps2.xml><?xml version="1.0" encoding="utf-8"?>
<ds:datastoreItem xmlns:ds="http://schemas.openxmlformats.org/officeDocument/2006/customXml" ds:itemID="{D4E4B477-2695-452E-9369-81D88C1AD498}"/>
</file>

<file path=customXml/itemProps3.xml><?xml version="1.0" encoding="utf-8"?>
<ds:datastoreItem xmlns:ds="http://schemas.openxmlformats.org/officeDocument/2006/customXml" ds:itemID="{936FB60A-FD19-44FD-B5A3-0110E3A1C64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2017-06-28T01:39:02Z</cp:lastPrinted>
  <dcterms:created xsi:type="dcterms:W3CDTF">2007-01-05T06:49:01Z</dcterms:created>
  <dcterms:modified xsi:type="dcterms:W3CDTF">2020-08-04T01:42:45Z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